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480" yWindow="60" windowWidth="14520" windowHeight="8736" tabRatio="599" activeTab="2"/>
  </bookViews>
  <sheets>
    <sheet name="Explications" sheetId="14" r:id="rId1"/>
    <sheet name="Inscriptions" sheetId="5" r:id="rId2"/>
    <sheet name="Aurard" sheetId="12" r:id="rId3"/>
  </sheets>
  <externalReferences>
    <externalReference r:id="rId4"/>
    <externalReference r:id="rId5"/>
    <externalReference r:id="rId6"/>
  </externalReferences>
  <definedNames>
    <definedName name="_xlnm._FilterDatabase" localSheetId="1" hidden="1">Inscriptions!$Q$3:$Q$97</definedName>
    <definedName name="BDD" localSheetId="1">OFFSET([1]Recap!$A$1,,,COUNTA([1]Recap!$A$1:$A$1965),COUNTA([1]Recap!$A$1:$C$1))</definedName>
    <definedName name="BDD">OFFSET([2]Recap!$A$1,,,COUNTA([2]Recap!$A$1:$A$65536),COUNTA([2]Recap!$A$1:$IV$1))</definedName>
    <definedName name="Bonus" localSheetId="2">#REF!</definedName>
    <definedName name="Bonus" localSheetId="0">#REF!</definedName>
    <definedName name="Bonus" localSheetId="1">Inscriptions!#REF!</definedName>
    <definedName name="Bonus">#REF!</definedName>
    <definedName name="noms1" localSheetId="2">#REF!</definedName>
    <definedName name="noms1" localSheetId="0">#REF!</definedName>
    <definedName name="noms1" localSheetId="1">Inscriptions!$Q$3:$Q$66</definedName>
    <definedName name="noms1">#REF!</definedName>
    <definedName name="noms2" localSheetId="2">#REF!</definedName>
    <definedName name="noms2" localSheetId="0">#REF!</definedName>
    <definedName name="noms2" localSheetId="1">Inscriptions!$Q$3:$Q$81</definedName>
    <definedName name="noms2">#REF!</definedName>
    <definedName name="orthographe" localSheetId="2">#REF!</definedName>
    <definedName name="orthographe" localSheetId="0">#REF!</definedName>
    <definedName name="orthographe" localSheetId="1">Inscriptions!$Q$3:$Q$74</definedName>
    <definedName name="orthographe">#REF!</definedName>
    <definedName name="TIRAGE_JOUEURS___F9" localSheetId="2">#REF!</definedName>
    <definedName name="TIRAGE_JOUEURS___F9" localSheetId="0">#REF!</definedName>
    <definedName name="TIRAGE_JOUEURS___F9" localSheetId="1">Inscriptions!#REF!</definedName>
    <definedName name="TIRAGE_JOUEURS___F9">#REF!</definedName>
  </definedNames>
  <calcPr calcId="124519"/>
</workbook>
</file>

<file path=xl/calcChain.xml><?xml version="1.0" encoding="utf-8"?>
<calcChain xmlns="http://schemas.openxmlformats.org/spreadsheetml/2006/main">
  <c r="G12" i="12"/>
  <c r="AE32"/>
  <c r="AE33"/>
  <c r="AE34"/>
  <c r="AE35"/>
  <c r="AE36"/>
  <c r="AE37"/>
  <c r="AE38"/>
  <c r="AE39"/>
  <c r="AE40"/>
  <c r="AE41"/>
  <c r="AE42"/>
  <c r="AE27"/>
  <c r="AE28"/>
  <c r="AE29"/>
  <c r="AE30"/>
  <c r="AE31"/>
  <c r="AE23"/>
  <c r="AE24"/>
  <c r="AE25"/>
  <c r="AE26"/>
  <c r="AE20"/>
  <c r="AE21"/>
  <c r="AE22"/>
  <c r="AE17"/>
  <c r="AE18"/>
  <c r="AE19"/>
  <c r="AE16"/>
  <c r="AE15"/>
  <c r="AE14"/>
  <c r="AE12"/>
  <c r="AE13"/>
  <c r="AE11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G11"/>
  <c r="S11"/>
  <c r="S12"/>
  <c r="G13"/>
  <c r="S13"/>
  <c r="G14"/>
  <c r="S14"/>
  <c r="G15"/>
  <c r="S15"/>
  <c r="G16"/>
  <c r="S16"/>
  <c r="G17"/>
  <c r="S17"/>
  <c r="G18"/>
  <c r="S18"/>
  <c r="G19"/>
  <c r="S19"/>
  <c r="G20"/>
  <c r="S20"/>
  <c r="G21"/>
  <c r="S21"/>
  <c r="G22"/>
  <c r="S22"/>
  <c r="G23"/>
  <c r="S23"/>
  <c r="G24"/>
  <c r="S24"/>
  <c r="G25"/>
  <c r="S25"/>
  <c r="G26"/>
  <c r="S26"/>
  <c r="G27"/>
  <c r="S27"/>
  <c r="G28"/>
  <c r="S28"/>
  <c r="G29"/>
  <c r="S29"/>
  <c r="G30"/>
  <c r="S30"/>
  <c r="G31"/>
  <c r="S31"/>
  <c r="G32"/>
  <c r="S32"/>
  <c r="G33"/>
  <c r="S33"/>
  <c r="G34"/>
  <c r="S34"/>
  <c r="G35"/>
  <c r="S35"/>
  <c r="G36"/>
  <c r="S36"/>
  <c r="G37"/>
  <c r="S37"/>
  <c r="G38"/>
  <c r="S38"/>
  <c r="G39"/>
  <c r="S39"/>
  <c r="G40"/>
  <c r="S40"/>
  <c r="G41"/>
  <c r="S41"/>
  <c r="G42"/>
  <c r="S42"/>
  <c r="E9" i="5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C5"/>
  <c r="B8"/>
  <c r="E8"/>
  <c r="E40"/>
  <c r="B41"/>
  <c r="E41"/>
  <c r="B42"/>
  <c r="E42"/>
  <c r="B43"/>
  <c r="E43"/>
  <c r="B44"/>
  <c r="E44"/>
  <c r="B45"/>
  <c r="E45"/>
  <c r="B46"/>
  <c r="E46"/>
  <c r="B47"/>
  <c r="E47"/>
  <c r="B48"/>
  <c r="E48"/>
  <c r="B49"/>
  <c r="E49"/>
  <c r="B50"/>
  <c r="E50"/>
  <c r="B51"/>
  <c r="E51"/>
  <c r="B52"/>
  <c r="E52"/>
  <c r="B53"/>
  <c r="E53"/>
  <c r="B54"/>
  <c r="E54"/>
  <c r="B55"/>
  <c r="E55"/>
  <c r="B56"/>
  <c r="E56"/>
  <c r="B57"/>
  <c r="E57"/>
  <c r="B58"/>
  <c r="E58"/>
  <c r="B59"/>
  <c r="E59"/>
  <c r="B60"/>
  <c r="E60"/>
  <c r="B61"/>
  <c r="E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M13" i="12" l="1" a="1"/>
  <c r="M13" s="1"/>
  <c r="Q13" s="1"/>
  <c r="M42" a="1"/>
  <c r="M42" s="1"/>
  <c r="Q42" s="1"/>
  <c r="M40" a="1"/>
  <c r="M40" s="1"/>
  <c r="Q40" s="1"/>
  <c r="M38" a="1"/>
  <c r="M38" s="1"/>
  <c r="N38" s="1"/>
  <c r="T38" s="1"/>
  <c r="U38" s="1"/>
  <c r="M36" a="1"/>
  <c r="M36" s="1"/>
  <c r="Q36" s="1"/>
  <c r="M34" a="1"/>
  <c r="M34" s="1"/>
  <c r="N34" s="1"/>
  <c r="T34" s="1"/>
  <c r="U34" s="1"/>
  <c r="M32" a="1"/>
  <c r="M32" s="1"/>
  <c r="Q32" s="1"/>
  <c r="M30" a="1"/>
  <c r="M30" s="1"/>
  <c r="N30" s="1"/>
  <c r="T30" s="1"/>
  <c r="U30" s="1"/>
  <c r="M28" a="1"/>
  <c r="M28" s="1"/>
  <c r="Q28" s="1"/>
  <c r="M26" a="1"/>
  <c r="M26" s="1"/>
  <c r="N26" s="1"/>
  <c r="T26" s="1"/>
  <c r="U26" s="1"/>
  <c r="M24" a="1"/>
  <c r="M24" s="1"/>
  <c r="Q24" s="1"/>
  <c r="M22" a="1"/>
  <c r="M22" s="1"/>
  <c r="N22" s="1"/>
  <c r="T22" s="1"/>
  <c r="U22" s="1"/>
  <c r="M20" a="1"/>
  <c r="M20" s="1"/>
  <c r="Q20" s="1"/>
  <c r="M18" a="1"/>
  <c r="M18" s="1"/>
  <c r="N18" s="1"/>
  <c r="T18" s="1"/>
  <c r="U18" s="1"/>
  <c r="M16" a="1"/>
  <c r="M16" s="1"/>
  <c r="Q16" s="1"/>
  <c r="M14" a="1"/>
  <c r="M14" s="1"/>
  <c r="N14" s="1"/>
  <c r="T14" s="1"/>
  <c r="U14" s="1"/>
  <c r="M12" a="1"/>
  <c r="M12" s="1"/>
  <c r="Q12" s="1"/>
  <c r="M11" a="1"/>
  <c r="M11" s="1"/>
  <c r="N11" s="1"/>
  <c r="T11" s="1"/>
  <c r="U11" s="1"/>
  <c r="M41" a="1"/>
  <c r="M41" s="1"/>
  <c r="N41" s="1"/>
  <c r="T41" s="1"/>
  <c r="U41" s="1"/>
  <c r="M39" a="1"/>
  <c r="M39" s="1"/>
  <c r="Q39" s="1"/>
  <c r="M37" a="1"/>
  <c r="M37" s="1"/>
  <c r="N37" s="1"/>
  <c r="T37" s="1"/>
  <c r="U37" s="1"/>
  <c r="M35" a="1"/>
  <c r="M35" s="1"/>
  <c r="Q35" s="1"/>
  <c r="M33" a="1"/>
  <c r="M33" s="1"/>
  <c r="N33" s="1"/>
  <c r="T33" s="1"/>
  <c r="U33" s="1"/>
  <c r="M31" a="1"/>
  <c r="M31" s="1"/>
  <c r="Q31" s="1"/>
  <c r="M29" a="1"/>
  <c r="M29" s="1"/>
  <c r="N29" s="1"/>
  <c r="T29" s="1"/>
  <c r="U29" s="1"/>
  <c r="M27" a="1"/>
  <c r="M27" s="1"/>
  <c r="Q27" s="1"/>
  <c r="M25" a="1"/>
  <c r="M25" s="1"/>
  <c r="N25" s="1"/>
  <c r="T25" s="1"/>
  <c r="U25" s="1"/>
  <c r="M23" a="1"/>
  <c r="M23" s="1"/>
  <c r="Q23" s="1"/>
  <c r="M21" a="1"/>
  <c r="M21" s="1"/>
  <c r="N21" s="1"/>
  <c r="T21" s="1"/>
  <c r="U21" s="1"/>
  <c r="M19" a="1"/>
  <c r="M19" s="1"/>
  <c r="Q19" s="1"/>
  <c r="M17" a="1"/>
  <c r="M17" s="1"/>
  <c r="N17" s="1"/>
  <c r="T17" s="1"/>
  <c r="U17" s="1"/>
  <c r="M15" a="1"/>
  <c r="M15" s="1"/>
  <c r="Q15" s="1"/>
  <c r="Q41"/>
  <c r="Q11"/>
  <c r="N39"/>
  <c r="T39" s="1"/>
  <c r="U39" s="1"/>
  <c r="Q38"/>
  <c r="Q37"/>
  <c r="N35"/>
  <c r="T35" s="1"/>
  <c r="U35" s="1"/>
  <c r="Q34"/>
  <c r="N31"/>
  <c r="T31" s="1"/>
  <c r="U31" s="1"/>
  <c r="Q30"/>
  <c r="N27"/>
  <c r="T27" s="1"/>
  <c r="U27" s="1"/>
  <c r="Q26"/>
  <c r="N23"/>
  <c r="T23" s="1"/>
  <c r="U23" s="1"/>
  <c r="Q22"/>
  <c r="Q21"/>
  <c r="N19"/>
  <c r="T19" s="1"/>
  <c r="U19" s="1"/>
  <c r="Q18"/>
  <c r="Q14"/>
  <c r="N15" l="1"/>
  <c r="T15" s="1"/>
  <c r="U15" s="1"/>
  <c r="Q29"/>
  <c r="N12"/>
  <c r="T12" s="1"/>
  <c r="U12" s="1"/>
  <c r="Q25"/>
  <c r="Q33"/>
  <c r="Y21" s="1"/>
  <c r="Z21" s="1"/>
  <c r="Q17"/>
  <c r="Y15"/>
  <c r="Z15" s="1"/>
  <c r="N16"/>
  <c r="T16" s="1"/>
  <c r="U16" s="1"/>
  <c r="N20"/>
  <c r="T20" s="1"/>
  <c r="U20" s="1"/>
  <c r="N24"/>
  <c r="T24" s="1"/>
  <c r="U24" s="1"/>
  <c r="N28"/>
  <c r="T28" s="1"/>
  <c r="U28" s="1"/>
  <c r="N32"/>
  <c r="T32" s="1"/>
  <c r="U32" s="1"/>
  <c r="N36"/>
  <c r="T36" s="1"/>
  <c r="U36" s="1"/>
  <c r="N40"/>
  <c r="T40" s="1"/>
  <c r="U40" s="1"/>
  <c r="Y40" s="1"/>
  <c r="Z40" s="1"/>
  <c r="N13"/>
  <c r="T13" s="1"/>
  <c r="U13" s="1"/>
  <c r="Y11"/>
  <c r="Z11" s="1"/>
  <c r="N42"/>
  <c r="T42" s="1"/>
  <c r="U42" s="1"/>
  <c r="Y32" l="1"/>
  <c r="Z32" s="1"/>
  <c r="Y37"/>
  <c r="Z37" s="1"/>
  <c r="AF37" s="1"/>
  <c r="AG37" s="1"/>
  <c r="Y24"/>
  <c r="Z24" s="1"/>
  <c r="Y16"/>
  <c r="Z16" s="1"/>
  <c r="Y26"/>
  <c r="Z26" s="1"/>
  <c r="Y31"/>
  <c r="Z31" s="1"/>
  <c r="Y12"/>
  <c r="Z12" s="1"/>
  <c r="Y39"/>
  <c r="Z39" s="1"/>
  <c r="Y34"/>
  <c r="Z34" s="1"/>
  <c r="Y29"/>
  <c r="Z29" s="1"/>
  <c r="AF29" s="1"/>
  <c r="AG29" s="1"/>
  <c r="Y23"/>
  <c r="Z23" s="1"/>
  <c r="Y18"/>
  <c r="Z18" s="1"/>
  <c r="AF18" s="1"/>
  <c r="AG18" s="1"/>
  <c r="Y14"/>
  <c r="Z14" s="1"/>
  <c r="Y42"/>
  <c r="Z42" s="1"/>
  <c r="AF42" s="1"/>
  <c r="AG42" s="1"/>
  <c r="Y13"/>
  <c r="Z13" s="1"/>
  <c r="Y36"/>
  <c r="Z36" s="1"/>
  <c r="AF36" s="1"/>
  <c r="AG36" s="1"/>
  <c r="Y28"/>
  <c r="Z28" s="1"/>
  <c r="Y20"/>
  <c r="Z20" s="1"/>
  <c r="AF20" s="1"/>
  <c r="AG20" s="1"/>
  <c r="Y41"/>
  <c r="Z41" s="1"/>
  <c r="Y38"/>
  <c r="Z38" s="1"/>
  <c r="AF38" s="1"/>
  <c r="AG38" s="1"/>
  <c r="Y35"/>
  <c r="Z35" s="1"/>
  <c r="Y33"/>
  <c r="Z33" s="1"/>
  <c r="AF33" s="1"/>
  <c r="AG33" s="1"/>
  <c r="Y30"/>
  <c r="Z30" s="1"/>
  <c r="Y27"/>
  <c r="Z27" s="1"/>
  <c r="AF27" s="1"/>
  <c r="AG27" s="1"/>
  <c r="Y25"/>
  <c r="Z25" s="1"/>
  <c r="Y22"/>
  <c r="Z22" s="1"/>
  <c r="AF22" s="1"/>
  <c r="AG22" s="1"/>
  <c r="Y19"/>
  <c r="Z19" s="1"/>
  <c r="Y17"/>
  <c r="Z17" s="1"/>
  <c r="AF17" s="1"/>
  <c r="AG17" s="1"/>
  <c r="AF40"/>
  <c r="AG40" s="1"/>
  <c r="AC40"/>
  <c r="AF32"/>
  <c r="AG32" s="1"/>
  <c r="AC32"/>
  <c r="AF28"/>
  <c r="AG28" s="1"/>
  <c r="AC28"/>
  <c r="AF24"/>
  <c r="AG24" s="1"/>
  <c r="AC24"/>
  <c r="AF16"/>
  <c r="AG16" s="1"/>
  <c r="AF12"/>
  <c r="AG12" s="1"/>
  <c r="AC12"/>
  <c r="AF39"/>
  <c r="AG39" s="1"/>
  <c r="AC35"/>
  <c r="AF35"/>
  <c r="AG35" s="1"/>
  <c r="AF31"/>
  <c r="AG31" s="1"/>
  <c r="AC23"/>
  <c r="AF23"/>
  <c r="AG23" s="1"/>
  <c r="AC19"/>
  <c r="AF19"/>
  <c r="AG19" s="1"/>
  <c r="AC15"/>
  <c r="AF15"/>
  <c r="AG15" s="1"/>
  <c r="AF11"/>
  <c r="AC11"/>
  <c r="AF34"/>
  <c r="AG34" s="1"/>
  <c r="AC34"/>
  <c r="AF30"/>
  <c r="AG30" s="1"/>
  <c r="AC30"/>
  <c r="AF26"/>
  <c r="AG26" s="1"/>
  <c r="AC26"/>
  <c r="AC22"/>
  <c r="AF14"/>
  <c r="AG14" s="1"/>
  <c r="AC14"/>
  <c r="AC41"/>
  <c r="AF41"/>
  <c r="AG41" s="1"/>
  <c r="AC37"/>
  <c r="AC29"/>
  <c r="AC25"/>
  <c r="AF25"/>
  <c r="AG25" s="1"/>
  <c r="AC21"/>
  <c r="AF21"/>
  <c r="AG21" s="1"/>
  <c r="AC13"/>
  <c r="AF13"/>
  <c r="AG13" s="1"/>
  <c r="AC18" l="1"/>
  <c r="AC31"/>
  <c r="AC16"/>
  <c r="AC20"/>
  <c r="AG11"/>
  <c r="AC38"/>
  <c r="AC39"/>
  <c r="AC36"/>
  <c r="AC17"/>
  <c r="AC33"/>
  <c r="AC42"/>
  <c r="AC27"/>
  <c r="AK13" l="1"/>
  <c r="AL13" s="1"/>
  <c r="AK12"/>
  <c r="AL12" s="1"/>
  <c r="AK42"/>
  <c r="AL42" s="1"/>
  <c r="AK40"/>
  <c r="AL40" s="1"/>
  <c r="AK38"/>
  <c r="AL38" s="1"/>
  <c r="AK36"/>
  <c r="AL36" s="1"/>
  <c r="AK34"/>
  <c r="AL34" s="1"/>
  <c r="AK32"/>
  <c r="AL32" s="1"/>
  <c r="AK30"/>
  <c r="AL30" s="1"/>
  <c r="AK28"/>
  <c r="AL28" s="1"/>
  <c r="AK26"/>
  <c r="AL26" s="1"/>
  <c r="AK24"/>
  <c r="AL24" s="1"/>
  <c r="AK22"/>
  <c r="AL22" s="1"/>
  <c r="AK20"/>
  <c r="AL20" s="1"/>
  <c r="AK18"/>
  <c r="AL18" s="1"/>
  <c r="AK16"/>
  <c r="AL16" s="1"/>
  <c r="AK14"/>
  <c r="AL14" s="1"/>
  <c r="AK11"/>
  <c r="AL11" s="1"/>
  <c r="AK41"/>
  <c r="AL41" s="1"/>
  <c r="AK39"/>
  <c r="AL39" s="1"/>
  <c r="AK37"/>
  <c r="AL37" s="1"/>
  <c r="AK35"/>
  <c r="AL35" s="1"/>
  <c r="AK33"/>
  <c r="AL33" s="1"/>
  <c r="AK31"/>
  <c r="AL31" s="1"/>
  <c r="AK29"/>
  <c r="AL29" s="1"/>
  <c r="AK27"/>
  <c r="AL27" s="1"/>
  <c r="AK25"/>
  <c r="AL25" s="1"/>
  <c r="AK23"/>
  <c r="AL23" s="1"/>
  <c r="AK21"/>
  <c r="AL21" s="1"/>
  <c r="AK19"/>
  <c r="AL19" s="1"/>
  <c r="AK17"/>
  <c r="AL17" s="1"/>
  <c r="AK15"/>
  <c r="AL15" s="1"/>
</calcChain>
</file>

<file path=xl/sharedStrings.xml><?xml version="1.0" encoding="utf-8"?>
<sst xmlns="http://schemas.openxmlformats.org/spreadsheetml/2006/main" count="487" uniqueCount="200">
  <si>
    <t>JEU</t>
  </si>
  <si>
    <t>SCORE</t>
  </si>
  <si>
    <t>Inscriptions</t>
  </si>
  <si>
    <t>Club</t>
  </si>
  <si>
    <t>Partie 1</t>
  </si>
  <si>
    <t xml:space="preserve">CONCOURS DU </t>
  </si>
  <si>
    <t>13.0</t>
  </si>
  <si>
    <t>13.1</t>
  </si>
  <si>
    <t>13.4</t>
  </si>
  <si>
    <t>13.5</t>
  </si>
  <si>
    <t>13.6</t>
  </si>
  <si>
    <t>13.7</t>
  </si>
  <si>
    <t>13.8</t>
  </si>
  <si>
    <t>13.9</t>
  </si>
  <si>
    <t>13.10</t>
  </si>
  <si>
    <t>13.11</t>
  </si>
  <si>
    <t>13.12</t>
  </si>
  <si>
    <t>12.0</t>
  </si>
  <si>
    <t>12.1</t>
  </si>
  <si>
    <t>12.2</t>
  </si>
  <si>
    <t>12.3</t>
  </si>
  <si>
    <t>12.4</t>
  </si>
  <si>
    <t>12.5</t>
  </si>
  <si>
    <t>12.6</t>
  </si>
  <si>
    <t>12.7</t>
  </si>
  <si>
    <t>12.8</t>
  </si>
  <si>
    <t>12.9</t>
  </si>
  <si>
    <t>12.10</t>
  </si>
  <si>
    <t>12.11</t>
  </si>
  <si>
    <t>12.12</t>
  </si>
  <si>
    <t>11.0</t>
  </si>
  <si>
    <t>11.1</t>
  </si>
  <si>
    <t>11.2</t>
  </si>
  <si>
    <t>11.3</t>
  </si>
  <si>
    <t>11.4</t>
  </si>
  <si>
    <t>11.5</t>
  </si>
  <si>
    <t>11.6</t>
  </si>
  <si>
    <t>11.7</t>
  </si>
  <si>
    <t>11.8</t>
  </si>
  <si>
    <t>11.9</t>
  </si>
  <si>
    <t>11.10</t>
  </si>
  <si>
    <t>11.11</t>
  </si>
  <si>
    <t>10.0</t>
  </si>
  <si>
    <t>10.1</t>
  </si>
  <si>
    <t>10.2</t>
  </si>
  <si>
    <t>10.3</t>
  </si>
  <si>
    <t>10.4</t>
  </si>
  <si>
    <t>10.5</t>
  </si>
  <si>
    <t>10.6</t>
  </si>
  <si>
    <t>10.7</t>
  </si>
  <si>
    <t>10.8</t>
  </si>
  <si>
    <t>10.9</t>
  </si>
  <si>
    <t>10.10</t>
  </si>
  <si>
    <t>9.0</t>
  </si>
  <si>
    <t>9.1</t>
  </si>
  <si>
    <t>9.2</t>
  </si>
  <si>
    <t>9.3</t>
  </si>
  <si>
    <t>9.4</t>
  </si>
  <si>
    <t>9.5</t>
  </si>
  <si>
    <t>9.6</t>
  </si>
  <si>
    <t>9.7</t>
  </si>
  <si>
    <t>9.8</t>
  </si>
  <si>
    <t>9.9</t>
  </si>
  <si>
    <t>8.0</t>
  </si>
  <si>
    <t>8.1</t>
  </si>
  <si>
    <t>8.2</t>
  </si>
  <si>
    <t>8.3</t>
  </si>
  <si>
    <t>8.4</t>
  </si>
  <si>
    <t>8.5</t>
  </si>
  <si>
    <t>8.6</t>
  </si>
  <si>
    <t>8.7</t>
  </si>
  <si>
    <t>8.8</t>
  </si>
  <si>
    <t>7.0</t>
  </si>
  <si>
    <t>7.1</t>
  </si>
  <si>
    <t>7.2</t>
  </si>
  <si>
    <t>7.3</t>
  </si>
  <si>
    <t>7.4</t>
  </si>
  <si>
    <t>7.5</t>
  </si>
  <si>
    <t>7.6</t>
  </si>
  <si>
    <t>7.7</t>
  </si>
  <si>
    <t>6.0</t>
  </si>
  <si>
    <t>6.1</t>
  </si>
  <si>
    <t>6.2</t>
  </si>
  <si>
    <t>6.3</t>
  </si>
  <si>
    <t>6.4</t>
  </si>
  <si>
    <t>6.5</t>
  </si>
  <si>
    <t>6.6</t>
  </si>
  <si>
    <t>5.0</t>
  </si>
  <si>
    <t>5.1</t>
  </si>
  <si>
    <t>5.2</t>
  </si>
  <si>
    <t>5.3</t>
  </si>
  <si>
    <t>5.4</t>
  </si>
  <si>
    <t>5.5</t>
  </si>
  <si>
    <t>4.0</t>
  </si>
  <si>
    <t>4.1</t>
  </si>
  <si>
    <t>4.2</t>
  </si>
  <si>
    <t>4.3</t>
  </si>
  <si>
    <t>4.4</t>
  </si>
  <si>
    <t>3.0</t>
  </si>
  <si>
    <t>3.1</t>
  </si>
  <si>
    <t>3.2</t>
  </si>
  <si>
    <t>3.3</t>
  </si>
  <si>
    <t>2.0</t>
  </si>
  <si>
    <t>2.1</t>
  </si>
  <si>
    <t>2.2</t>
  </si>
  <si>
    <t>1.0</t>
  </si>
  <si>
    <t>1.1</t>
  </si>
  <si>
    <t>NOM + CLUB</t>
  </si>
  <si>
    <t>13.2</t>
  </si>
  <si>
    <t>13.3</t>
  </si>
  <si>
    <t>CLASSEMENT</t>
  </si>
  <si>
    <t>agnes</t>
  </si>
  <si>
    <t>albert</t>
  </si>
  <si>
    <t>anne</t>
  </si>
  <si>
    <t>annie</t>
  </si>
  <si>
    <t>anna</t>
  </si>
  <si>
    <t>armand</t>
  </si>
  <si>
    <t>alphonse</t>
  </si>
  <si>
    <t>arthur</t>
  </si>
  <si>
    <t>alain</t>
  </si>
  <si>
    <t>aline</t>
  </si>
  <si>
    <t>berthe</t>
  </si>
  <si>
    <t>camille</t>
  </si>
  <si>
    <t>celine</t>
  </si>
  <si>
    <t>bernard</t>
  </si>
  <si>
    <t>abel</t>
  </si>
  <si>
    <t>barbara</t>
  </si>
  <si>
    <t>baniel</t>
  </si>
  <si>
    <t>genevieve</t>
  </si>
  <si>
    <t>emile</t>
  </si>
  <si>
    <t>raymond</t>
  </si>
  <si>
    <t>jean</t>
  </si>
  <si>
    <t>jeanne</t>
  </si>
  <si>
    <t>georges</t>
  </si>
  <si>
    <t>xavier</t>
  </si>
  <si>
    <t>luc</t>
  </si>
  <si>
    <t>fernand</t>
  </si>
  <si>
    <t>michel</t>
  </si>
  <si>
    <t>vincent</t>
  </si>
  <si>
    <t>robert</t>
  </si>
  <si>
    <t>colette</t>
  </si>
  <si>
    <t>irene</t>
  </si>
  <si>
    <t>Première Partie</t>
  </si>
  <si>
    <t>Deuxième Partie</t>
  </si>
  <si>
    <t>Troisième Partie</t>
  </si>
  <si>
    <t>Score</t>
  </si>
  <si>
    <t>Points</t>
  </si>
  <si>
    <t>Points P1</t>
  </si>
  <si>
    <t>Points P2</t>
  </si>
  <si>
    <t xml:space="preserve">Total Points </t>
  </si>
  <si>
    <t>Total points</t>
  </si>
  <si>
    <t>Points P3</t>
  </si>
  <si>
    <t>P2 et P1</t>
  </si>
  <si>
    <t xml:space="preserve">PTS </t>
  </si>
  <si>
    <t>val</t>
  </si>
  <si>
    <t>gbc</t>
  </si>
  <si>
    <t>stec</t>
  </si>
  <si>
    <t>abf</t>
  </si>
  <si>
    <t>blb</t>
  </si>
  <si>
    <t>ora</t>
  </si>
  <si>
    <t>PARTIE PERDUE</t>
  </si>
  <si>
    <t>PARTIE GAGNEE</t>
  </si>
  <si>
    <t>POINTS</t>
  </si>
  <si>
    <t>PARTIE NULLE</t>
  </si>
  <si>
    <t xml:space="preserve">SCORE </t>
  </si>
  <si>
    <t>tableau des points</t>
  </si>
  <si>
    <t>partie gagnée   = 100 points</t>
  </si>
  <si>
    <t xml:space="preserve">plus 1point par évolution du score jusqu à 13 à 0 </t>
  </si>
  <si>
    <t xml:space="preserve">90 étant le nombre de scores possibles  </t>
  </si>
  <si>
    <t xml:space="preserve">en partant de 1 à 0  jusqu'à  13 à 0  </t>
  </si>
  <si>
    <t xml:space="preserve">partie nulle moitié des points de la partie gagnée </t>
  </si>
  <si>
    <t>plus 1 point par évolution du score</t>
  </si>
  <si>
    <t>ex: 4à4 = 53   10à10 = 59</t>
  </si>
  <si>
    <t>partie perdue  on marque les points faits</t>
  </si>
  <si>
    <t>CONCOURS DE BOULES SYSTÈME AURARD</t>
  </si>
  <si>
    <t>Principes du concours :</t>
  </si>
  <si>
    <r>
      <t>Tirage au sort des équipes -----&gt; il y la macro "</t>
    </r>
    <r>
      <rPr>
        <sz val="11"/>
        <color rgb="FFFF0000"/>
        <rFont val="Calibri"/>
        <family val="2"/>
      </rPr>
      <t>Tirage</t>
    </r>
    <r>
      <rPr>
        <sz val="11"/>
        <color indexed="8"/>
        <rFont val="Calibri"/>
        <family val="2"/>
      </rPr>
      <t>" pour cela</t>
    </r>
  </si>
  <si>
    <t>Rencontres entre les équipes les mieux classées</t>
  </si>
  <si>
    <t>d'abord par parties gagnées et ensuite aux points</t>
  </si>
  <si>
    <t>Le classement par partie :</t>
  </si>
  <si>
    <t>- partie 1 : automatique par formule informatique</t>
  </si>
  <si>
    <r>
      <t xml:space="preserve">- partie 2 : </t>
    </r>
    <r>
      <rPr>
        <sz val="11"/>
        <rFont val="Calibri"/>
        <family val="2"/>
      </rPr>
      <t>macro</t>
    </r>
    <r>
      <rPr>
        <sz val="11"/>
        <color rgb="FFFF0000"/>
        <rFont val="Calibri"/>
        <family val="2"/>
      </rPr>
      <t xml:space="preserve"> Clt P2</t>
    </r>
  </si>
  <si>
    <r>
      <t xml:space="preserve">- partie 3 : macro </t>
    </r>
    <r>
      <rPr>
        <sz val="11"/>
        <color rgb="FFFF0000"/>
        <rFont val="Calibri"/>
        <family val="2"/>
      </rPr>
      <t>Clt P3</t>
    </r>
  </si>
  <si>
    <r>
      <t>A la fin du concours, il a la macro "</t>
    </r>
    <r>
      <rPr>
        <sz val="11"/>
        <color rgb="FFFF0000"/>
        <rFont val="Calibri"/>
        <family val="2"/>
      </rPr>
      <t>Fin du concours</t>
    </r>
    <r>
      <rPr>
        <sz val="11"/>
        <color indexed="8"/>
        <rFont val="Calibri"/>
        <family val="2"/>
      </rPr>
      <t xml:space="preserve">" pour tout remettre à zéro </t>
    </r>
  </si>
  <si>
    <t>les données des équipes ainsi que les scores</t>
  </si>
  <si>
    <t>Particularité :</t>
  </si>
  <si>
    <t>Il est déjà arrivé que des équipes ayant perdu plusieurs parties</t>
  </si>
  <si>
    <t>arrivent à avoir un total de points supérieurs à d'autres</t>
  </si>
  <si>
    <t>équipes gagnantes si on utilise uniquement les points des scores.</t>
  </si>
  <si>
    <t xml:space="preserve">Exemple : </t>
  </si>
  <si>
    <t>Equipe A : 3 perdues à 12 = 36 points</t>
  </si>
  <si>
    <t>Equipe B : 1 gagnée à 13 et deux perdues à 5 = 23 points</t>
  </si>
  <si>
    <r>
      <t xml:space="preserve">donc le classement est faussé puisque B </t>
    </r>
    <r>
      <rPr>
        <sz val="11"/>
        <color rgb="FFFF0000"/>
        <rFont val="Calibri"/>
        <family val="2"/>
      </rPr>
      <t>doit</t>
    </r>
    <r>
      <rPr>
        <sz val="11"/>
        <color indexed="8"/>
        <rFont val="Calibri"/>
        <family val="2"/>
      </rPr>
      <t xml:space="preserve"> être devant A</t>
    </r>
  </si>
  <si>
    <t>Pour éviter cela, notre ami Lucien a concocté le taleau ci-contre</t>
  </si>
  <si>
    <t>pour attribuer des points supplémentaires aux gagnants avec</t>
  </si>
  <si>
    <t>une variation de mérite pour les scores ayant le maximum d'écart</t>
  </si>
  <si>
    <t>Attention : Inscrire les scores de la façon suivante</t>
  </si>
  <si>
    <t>exemple : 5 pour l'équipe perdante</t>
  </si>
  <si>
    <r>
      <t>et 13.5 pour l'équipe gagnante (</t>
    </r>
    <r>
      <rPr>
        <sz val="11"/>
        <color rgb="FFFF0000"/>
        <rFont val="Calibri"/>
        <family val="2"/>
      </rPr>
      <t>le point est indispensable</t>
    </r>
    <r>
      <rPr>
        <sz val="11"/>
        <color indexed="8"/>
        <rFont val="Calibri"/>
        <family val="2"/>
      </rPr>
      <t>)</t>
    </r>
  </si>
  <si>
    <t>Exemples :</t>
  </si>
</sst>
</file>

<file path=xl/styles.xml><?xml version="1.0" encoding="utf-8"?>
<styleSheet xmlns="http://schemas.openxmlformats.org/spreadsheetml/2006/main">
  <fonts count="37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sz val="16"/>
      <color indexed="8"/>
      <name val="Calibri"/>
      <family val="2"/>
    </font>
    <font>
      <sz val="10"/>
      <name val="Arial"/>
      <family val="2"/>
    </font>
    <font>
      <b/>
      <sz val="11"/>
      <color indexed="10"/>
      <name val="Calibri"/>
      <family val="2"/>
    </font>
    <font>
      <sz val="11"/>
      <name val="Calibri"/>
      <family val="2"/>
    </font>
    <font>
      <sz val="10"/>
      <name val="Arial Unicode MS"/>
      <family val="2"/>
    </font>
    <font>
      <b/>
      <sz val="12"/>
      <color indexed="49"/>
      <name val="Bodoni MT Black"/>
      <family val="1"/>
    </font>
    <font>
      <b/>
      <sz val="20"/>
      <color indexed="10"/>
      <name val="Calibri"/>
      <family val="2"/>
    </font>
    <font>
      <b/>
      <u/>
      <sz val="11"/>
      <color indexed="48"/>
      <name val="Calibri"/>
      <family val="2"/>
    </font>
    <font>
      <b/>
      <sz val="14"/>
      <color indexed="10"/>
      <name val="Broadway"/>
      <family val="5"/>
    </font>
    <font>
      <sz val="11"/>
      <color indexed="10"/>
      <name val="Bodoni MT Black"/>
      <family val="1"/>
    </font>
    <font>
      <b/>
      <sz val="14"/>
      <color indexed="10"/>
      <name val="Calibri"/>
      <family val="2"/>
    </font>
    <font>
      <b/>
      <sz val="12"/>
      <color indexed="10"/>
      <name val="Arial"/>
      <family val="2"/>
    </font>
    <font>
      <sz val="10"/>
      <color indexed="10"/>
      <name val="Arial"/>
      <family val="2"/>
    </font>
    <font>
      <b/>
      <sz val="18"/>
      <color indexed="10"/>
      <name val="Bodoni MT Black"/>
      <family val="1"/>
    </font>
    <font>
      <sz val="14"/>
      <color indexed="10"/>
      <name val="Bodoni MT Black"/>
      <family val="1"/>
    </font>
    <font>
      <b/>
      <sz val="20"/>
      <color indexed="8"/>
      <name val="Calibri"/>
      <family val="2"/>
    </font>
    <font>
      <b/>
      <sz val="18"/>
      <color indexed="8"/>
      <name val="Calibri"/>
      <family val="2"/>
    </font>
    <font>
      <b/>
      <sz val="16"/>
      <color indexed="8"/>
      <name val="Calibri"/>
      <family val="2"/>
    </font>
    <font>
      <b/>
      <sz val="14"/>
      <color indexed="8"/>
      <name val="Calibri"/>
      <family val="2"/>
    </font>
    <font>
      <sz val="8"/>
      <name val="Calibri"/>
      <family val="2"/>
    </font>
    <font>
      <sz val="10"/>
      <name val="Arial"/>
      <family val="2"/>
    </font>
    <font>
      <sz val="16"/>
      <name val="Calibri"/>
      <family val="2"/>
    </font>
    <font>
      <sz val="20"/>
      <name val="Calibri"/>
      <family val="2"/>
    </font>
    <font>
      <sz val="12"/>
      <color indexed="8"/>
      <name val="Calibri"/>
      <family val="2"/>
    </font>
    <font>
      <sz val="10"/>
      <name val="Calibri"/>
      <family val="2"/>
    </font>
    <font>
      <sz val="10"/>
      <color indexed="8"/>
      <name val="Arial Unicode MS"/>
      <family val="2"/>
    </font>
    <font>
      <b/>
      <sz val="16"/>
      <name val="Calibri"/>
      <family val="2"/>
    </font>
    <font>
      <sz val="11"/>
      <color indexed="8"/>
      <name val="Calibri"/>
      <family val="2"/>
      <scheme val="minor"/>
    </font>
    <font>
      <sz val="20"/>
      <color indexed="8"/>
      <name val="Calibri"/>
      <family val="2"/>
    </font>
    <font>
      <sz val="16"/>
      <color rgb="FFFF0000"/>
      <name val="Calibri"/>
      <family val="2"/>
    </font>
    <font>
      <sz val="11"/>
      <color rgb="FFFF0000"/>
      <name val="Calibri"/>
      <family val="2"/>
    </font>
    <font>
      <sz val="11"/>
      <color rgb="FF0070C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</fills>
  <borders count="1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1" fillId="0" borderId="0"/>
    <xf numFmtId="0" fontId="25" fillId="0" borderId="0"/>
    <xf numFmtId="0" fontId="6" fillId="0" borderId="0"/>
    <xf numFmtId="0" fontId="1" fillId="0" borderId="0"/>
  </cellStyleXfs>
  <cellXfs count="108">
    <xf numFmtId="0" fontId="0" fillId="0" borderId="0" xfId="0"/>
    <xf numFmtId="0" fontId="0" fillId="0" borderId="0" xfId="0" applyFill="1"/>
    <xf numFmtId="0" fontId="0" fillId="0" borderId="0" xfId="0" applyFill="1" applyBorder="1" applyAlignment="1">
      <alignment horizontal="center"/>
    </xf>
    <xf numFmtId="0" fontId="1" fillId="0" borderId="0" xfId="4" applyFill="1" applyBorder="1" applyAlignment="1">
      <alignment horizontal="center"/>
    </xf>
    <xf numFmtId="0" fontId="7" fillId="0" borderId="0" xfId="4" applyFont="1" applyBorder="1" applyAlignment="1">
      <alignment horizontal="center"/>
    </xf>
    <xf numFmtId="0" fontId="8" fillId="0" borderId="0" xfId="4" applyFont="1" applyBorder="1"/>
    <xf numFmtId="0" fontId="8" fillId="0" borderId="0" xfId="4" applyFont="1" applyAlignment="1">
      <alignment horizontal="left"/>
    </xf>
    <xf numFmtId="0" fontId="1" fillId="0" borderId="0" xfId="4"/>
    <xf numFmtId="0" fontId="1" fillId="0" borderId="0" xfId="4" applyFill="1" applyBorder="1"/>
    <xf numFmtId="0" fontId="2" fillId="0" borderId="0" xfId="4" applyFont="1" applyFill="1" applyBorder="1" applyAlignment="1">
      <alignment horizontal="center"/>
    </xf>
    <xf numFmtId="0" fontId="8" fillId="0" borderId="0" xfId="4" applyFont="1" applyFill="1" applyBorder="1" applyAlignment="1">
      <alignment horizontal="center"/>
    </xf>
    <xf numFmtId="0" fontId="9" fillId="0" borderId="0" xfId="4" quotePrefix="1" applyFont="1" applyFill="1" applyBorder="1"/>
    <xf numFmtId="0" fontId="1" fillId="0" borderId="0" xfId="4" applyFont="1"/>
    <xf numFmtId="0" fontId="1" fillId="0" borderId="0" xfId="4" applyFont="1" applyFill="1" applyBorder="1"/>
    <xf numFmtId="0" fontId="10" fillId="0" borderId="0" xfId="4" applyFont="1" applyFill="1" applyBorder="1" applyAlignment="1">
      <alignment horizontal="center"/>
    </xf>
    <xf numFmtId="0" fontId="3" fillId="0" borderId="0" xfId="3" applyFont="1" applyFill="1" applyBorder="1"/>
    <xf numFmtId="0" fontId="6" fillId="0" borderId="0" xfId="3" applyFill="1" applyBorder="1"/>
    <xf numFmtId="14" fontId="11" fillId="0" borderId="0" xfId="4" applyNumberFormat="1" applyFont="1" applyBorder="1" applyAlignment="1">
      <alignment horizontal="center"/>
    </xf>
    <xf numFmtId="0" fontId="2" fillId="0" borderId="0" xfId="3" applyFont="1" applyFill="1" applyBorder="1"/>
    <xf numFmtId="0" fontId="12" fillId="0" borderId="0" xfId="4" applyFont="1" applyFill="1" applyBorder="1"/>
    <xf numFmtId="0" fontId="8" fillId="0" borderId="0" xfId="4" applyFont="1" applyBorder="1" applyAlignment="1">
      <alignment horizontal="center"/>
    </xf>
    <xf numFmtId="0" fontId="1" fillId="0" borderId="0" xfId="4" applyBorder="1" applyAlignment="1">
      <alignment horizontal="center"/>
    </xf>
    <xf numFmtId="0" fontId="6" fillId="0" borderId="0" xfId="3" applyFont="1" applyFill="1" applyBorder="1"/>
    <xf numFmtId="0" fontId="16" fillId="0" borderId="0" xfId="3" applyFont="1" applyBorder="1" applyAlignment="1">
      <alignment horizontal="center"/>
    </xf>
    <xf numFmtId="0" fontId="0" fillId="0" borderId="0" xfId="0" applyBorder="1"/>
    <xf numFmtId="0" fontId="8" fillId="0" borderId="0" xfId="4" applyFont="1" applyBorder="1" applyAlignment="1" applyProtection="1">
      <alignment horizontal="center"/>
      <protection hidden="1"/>
    </xf>
    <xf numFmtId="0" fontId="8" fillId="0" borderId="0" xfId="3" applyFont="1" applyFill="1" applyBorder="1"/>
    <xf numFmtId="0" fontId="0" fillId="0" borderId="0" xfId="0" applyFill="1" applyBorder="1"/>
    <xf numFmtId="0" fontId="17" fillId="0" borderId="0" xfId="3" applyFont="1" applyFill="1" applyBorder="1"/>
    <xf numFmtId="0" fontId="2" fillId="0" borderId="0" xfId="4" applyFont="1" applyFill="1" applyBorder="1"/>
    <xf numFmtId="0" fontId="1" fillId="0" borderId="0" xfId="4" applyBorder="1"/>
    <xf numFmtId="0" fontId="1" fillId="0" borderId="0" xfId="4" quotePrefix="1" applyFont="1" applyFill="1" applyBorder="1"/>
    <xf numFmtId="0" fontId="2" fillId="0" borderId="0" xfId="4" quotePrefix="1" applyFont="1" applyFill="1" applyBorder="1"/>
    <xf numFmtId="0" fontId="8" fillId="0" borderId="0" xfId="4" applyFont="1" applyBorder="1" applyAlignment="1">
      <alignment horizontal="left"/>
    </xf>
    <xf numFmtId="0" fontId="2" fillId="0" borderId="0" xfId="4" applyFont="1" applyBorder="1"/>
    <xf numFmtId="0" fontId="8" fillId="0" borderId="0" xfId="4" applyFont="1" applyFill="1" applyBorder="1" applyAlignment="1" applyProtection="1">
      <alignment horizontal="center"/>
      <protection hidden="1"/>
    </xf>
    <xf numFmtId="0" fontId="18" fillId="0" borderId="0" xfId="4" applyFont="1" applyFill="1" applyBorder="1" applyAlignment="1">
      <alignment horizontal="center"/>
    </xf>
    <xf numFmtId="0" fontId="19" fillId="0" borderId="1" xfId="4" applyFont="1" applyBorder="1" applyAlignment="1">
      <alignment horizontal="center"/>
    </xf>
    <xf numFmtId="0" fontId="13" fillId="0" borderId="2" xfId="4" applyFont="1" applyBorder="1" applyAlignment="1">
      <alignment horizontal="center"/>
    </xf>
    <xf numFmtId="0" fontId="15" fillId="0" borderId="3" xfId="4" applyFont="1" applyBorder="1" applyAlignment="1">
      <alignment horizontal="center"/>
    </xf>
    <xf numFmtId="0" fontId="15" fillId="0" borderId="4" xfId="4" applyFont="1" applyBorder="1" applyAlignment="1">
      <alignment horizontal="center"/>
    </xf>
    <xf numFmtId="0" fontId="14" fillId="0" borderId="5" xfId="4" applyFont="1" applyBorder="1" applyAlignment="1">
      <alignment horizontal="center"/>
    </xf>
    <xf numFmtId="0" fontId="0" fillId="0" borderId="5" xfId="0" applyFill="1" applyBorder="1"/>
    <xf numFmtId="0" fontId="0" fillId="0" borderId="6" xfId="0" applyFill="1" applyBorder="1"/>
    <xf numFmtId="0" fontId="0" fillId="0" borderId="3" xfId="0" applyFill="1" applyBorder="1"/>
    <xf numFmtId="0" fontId="8" fillId="2" borderId="7" xfId="4" applyFont="1" applyFill="1" applyBorder="1" applyAlignment="1" applyProtection="1">
      <alignment horizontal="center"/>
      <protection hidden="1"/>
    </xf>
    <xf numFmtId="0" fontId="8" fillId="2" borderId="8" xfId="4" applyFont="1" applyFill="1" applyBorder="1" applyAlignment="1" applyProtection="1">
      <alignment horizontal="center"/>
      <protection hidden="1"/>
    </xf>
    <xf numFmtId="0" fontId="8" fillId="0" borderId="7" xfId="4" applyFont="1" applyBorder="1" applyAlignment="1" applyProtection="1">
      <alignment horizontal="center"/>
      <protection hidden="1"/>
    </xf>
    <xf numFmtId="0" fontId="8" fillId="0" borderId="8" xfId="4" applyFont="1" applyBorder="1" applyAlignment="1" applyProtection="1">
      <alignment horizontal="center"/>
      <protection hidden="1"/>
    </xf>
    <xf numFmtId="0" fontId="8" fillId="0" borderId="6" xfId="4" applyFont="1" applyFill="1" applyBorder="1" applyAlignment="1" applyProtection="1">
      <alignment horizontal="center"/>
      <protection hidden="1"/>
    </xf>
    <xf numFmtId="0" fontId="8" fillId="0" borderId="3" xfId="4" applyFont="1" applyFill="1" applyBorder="1" applyAlignment="1" applyProtection="1">
      <alignment horizontal="center"/>
      <protection hidden="1"/>
    </xf>
    <xf numFmtId="14" fontId="2" fillId="0" borderId="0" xfId="4" applyNumberFormat="1" applyFont="1" applyFill="1" applyBorder="1" applyAlignment="1">
      <alignment horizontal="center"/>
    </xf>
    <xf numFmtId="0" fontId="8" fillId="0" borderId="7" xfId="4" applyFont="1" applyFill="1" applyBorder="1" applyAlignment="1" applyProtection="1">
      <alignment horizontal="center"/>
      <protection hidden="1"/>
    </xf>
    <xf numFmtId="0" fontId="8" fillId="0" borderId="8" xfId="4" applyFont="1" applyFill="1" applyBorder="1" applyAlignment="1" applyProtection="1">
      <alignment horizontal="center"/>
      <protection hidden="1"/>
    </xf>
    <xf numFmtId="0" fontId="8" fillId="0" borderId="5" xfId="4" applyFont="1" applyBorder="1"/>
    <xf numFmtId="0" fontId="8" fillId="0" borderId="3" xfId="4" applyFont="1" applyBorder="1"/>
    <xf numFmtId="0" fontId="1" fillId="0" borderId="0" xfId="4" applyFont="1" applyFill="1" applyBorder="1" applyAlignment="1">
      <alignment horizontal="center"/>
    </xf>
    <xf numFmtId="0" fontId="25" fillId="0" borderId="0" xfId="2"/>
    <xf numFmtId="0" fontId="26" fillId="0" borderId="0" xfId="2" applyFont="1" applyAlignment="1">
      <alignment horizontal="center"/>
    </xf>
    <xf numFmtId="0" fontId="26" fillId="0" borderId="9" xfId="2" applyFont="1" applyFill="1" applyBorder="1" applyAlignment="1">
      <alignment horizontal="center"/>
    </xf>
    <xf numFmtId="0" fontId="26" fillId="0" borderId="0" xfId="2" applyFont="1" applyFill="1" applyBorder="1" applyAlignment="1">
      <alignment horizontal="center"/>
    </xf>
    <xf numFmtId="0" fontId="25" fillId="0" borderId="0" xfId="2" applyFill="1"/>
    <xf numFmtId="0" fontId="5" fillId="0" borderId="10" xfId="0" applyFont="1" applyFill="1" applyBorder="1" applyAlignment="1">
      <alignment horizontal="center" vertical="center"/>
    </xf>
    <xf numFmtId="0" fontId="26" fillId="0" borderId="0" xfId="2" applyFont="1" applyFill="1" applyAlignment="1">
      <alignment horizontal="center"/>
    </xf>
    <xf numFmtId="0" fontId="0" fillId="0" borderId="11" xfId="0" applyFill="1" applyBorder="1" applyAlignment="1">
      <alignment horizontal="center"/>
    </xf>
    <xf numFmtId="0" fontId="5" fillId="0" borderId="0" xfId="2" applyFont="1" applyFill="1" applyAlignment="1">
      <alignment horizontal="center"/>
    </xf>
    <xf numFmtId="0" fontId="25" fillId="0" borderId="0" xfId="2" applyFill="1" applyBorder="1"/>
    <xf numFmtId="0" fontId="28" fillId="0" borderId="0" xfId="2" applyFont="1" applyFill="1" applyAlignment="1">
      <alignment horizontal="center"/>
    </xf>
    <xf numFmtId="0" fontId="25" fillId="0" borderId="0" xfId="2" applyFont="1" applyFill="1"/>
    <xf numFmtId="0" fontId="29" fillId="0" borderId="0" xfId="2" applyFont="1" applyFill="1" applyAlignment="1">
      <alignment horizontal="center"/>
    </xf>
    <xf numFmtId="0" fontId="4" fillId="0" borderId="0" xfId="2" applyFont="1" applyFill="1" applyAlignment="1">
      <alignment horizontal="center"/>
    </xf>
    <xf numFmtId="0" fontId="5" fillId="0" borderId="12" xfId="2" applyFont="1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22" fillId="0" borderId="2" xfId="2" applyFont="1" applyFill="1" applyBorder="1" applyAlignment="1">
      <alignment horizontal="center" vertical="center"/>
    </xf>
    <xf numFmtId="0" fontId="22" fillId="0" borderId="15" xfId="2" applyFont="1" applyBorder="1" applyAlignment="1">
      <alignment horizontal="center" vertical="center"/>
    </xf>
    <xf numFmtId="0" fontId="30" fillId="0" borderId="0" xfId="0" applyFont="1"/>
    <xf numFmtId="0" fontId="5" fillId="0" borderId="16" xfId="2" applyFont="1" applyFill="1" applyBorder="1" applyAlignment="1">
      <alignment horizontal="center"/>
    </xf>
    <xf numFmtId="0" fontId="23" fillId="0" borderId="15" xfId="2" applyFont="1" applyFill="1" applyBorder="1" applyAlignment="1">
      <alignment horizontal="left"/>
    </xf>
    <xf numFmtId="0" fontId="23" fillId="0" borderId="15" xfId="2" applyFont="1" applyFill="1" applyBorder="1" applyAlignment="1">
      <alignment horizontal="left" vertical="center"/>
    </xf>
    <xf numFmtId="0" fontId="0" fillId="0" borderId="15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22" fillId="0" borderId="5" xfId="2" applyFont="1" applyFill="1" applyBorder="1" applyAlignment="1">
      <alignment horizontal="center" vertical="center"/>
    </xf>
    <xf numFmtId="0" fontId="1" fillId="0" borderId="0" xfId="2" applyFont="1" applyFill="1" applyBorder="1" applyAlignment="1">
      <alignment horizontal="center"/>
    </xf>
    <xf numFmtId="0" fontId="22" fillId="0" borderId="15" xfId="2" applyFont="1" applyFill="1" applyBorder="1" applyAlignment="1">
      <alignment horizontal="center" vertical="center"/>
    </xf>
    <xf numFmtId="0" fontId="31" fillId="0" borderId="15" xfId="2" applyFont="1" applyBorder="1" applyAlignment="1">
      <alignment horizontal="center"/>
    </xf>
    <xf numFmtId="0" fontId="22" fillId="0" borderId="11" xfId="2" applyFont="1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1" fillId="0" borderId="0" xfId="1"/>
    <xf numFmtId="0" fontId="20" fillId="0" borderId="0" xfId="1" applyFont="1"/>
    <xf numFmtId="0" fontId="1" fillId="0" borderId="0" xfId="1" applyFont="1"/>
    <xf numFmtId="0" fontId="1" fillId="0" borderId="0" xfId="1" applyFill="1" applyBorder="1" applyAlignment="1">
      <alignment horizontal="center"/>
    </xf>
    <xf numFmtId="0" fontId="1" fillId="0" borderId="0" xfId="1" applyFill="1" applyBorder="1"/>
    <xf numFmtId="0" fontId="1" fillId="3" borderId="15" xfId="1" applyFill="1" applyBorder="1" applyAlignment="1">
      <alignment horizontal="center"/>
    </xf>
    <xf numFmtId="0" fontId="1" fillId="4" borderId="15" xfId="1" applyFill="1" applyBorder="1" applyAlignment="1">
      <alignment horizontal="center"/>
    </xf>
    <xf numFmtId="0" fontId="1" fillId="0" borderId="0" xfId="1" applyBorder="1" applyAlignment="1">
      <alignment horizontal="center"/>
    </xf>
    <xf numFmtId="0" fontId="1" fillId="3" borderId="18" xfId="1" applyFill="1" applyBorder="1" applyAlignment="1">
      <alignment horizontal="center"/>
    </xf>
    <xf numFmtId="0" fontId="1" fillId="4" borderId="18" xfId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21" fillId="0" borderId="5" xfId="2" applyFont="1" applyBorder="1" applyAlignment="1">
      <alignment horizontal="center" vertical="center"/>
    </xf>
    <xf numFmtId="0" fontId="21" fillId="0" borderId="3" xfId="2" applyFont="1" applyBorder="1" applyAlignment="1">
      <alignment horizontal="center" vertical="center"/>
    </xf>
    <xf numFmtId="0" fontId="27" fillId="2" borderId="0" xfId="2" applyFont="1" applyFill="1" applyAlignment="1">
      <alignment horizontal="center"/>
    </xf>
    <xf numFmtId="0" fontId="0" fillId="2" borderId="0" xfId="0" applyFill="1" applyAlignment="1">
      <alignment horizontal="center"/>
    </xf>
    <xf numFmtId="0" fontId="33" fillId="0" borderId="0" xfId="1" applyFont="1"/>
    <xf numFmtId="0" fontId="34" fillId="0" borderId="0" xfId="1" applyFont="1"/>
    <xf numFmtId="0" fontId="1" fillId="0" borderId="0" xfId="1" quotePrefix="1"/>
    <xf numFmtId="0" fontId="36" fillId="0" borderId="0" xfId="1" applyFont="1"/>
    <xf numFmtId="0" fontId="35" fillId="0" borderId="0" xfId="1" applyFont="1"/>
  </cellXfs>
  <cellStyles count="5">
    <cellStyle name="Normal" xfId="0" builtinId="0"/>
    <cellStyle name="Normal 2" xfId="1"/>
    <cellStyle name="Normal 3" xfId="2"/>
    <cellStyle name="Normal_Corbeille et TCD" xfId="3"/>
    <cellStyle name="Normal_Corbeille Ste Cécile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488950</xdr:colOff>
      <xdr:row>0</xdr:row>
      <xdr:rowOff>95250</xdr:rowOff>
    </xdr:from>
    <xdr:to>
      <xdr:col>2</xdr:col>
      <xdr:colOff>1149350</xdr:colOff>
      <xdr:row>3</xdr:row>
      <xdr:rowOff>171450</xdr:rowOff>
    </xdr:to>
    <xdr:pic>
      <xdr:nvPicPr>
        <xdr:cNvPr id="6153" name="Image 4" descr="00 - Mon bouton crayon 02.gif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66850" y="95250"/>
          <a:ext cx="660400" cy="736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565150</xdr:colOff>
      <xdr:row>0</xdr:row>
      <xdr:rowOff>76200</xdr:rowOff>
    </xdr:from>
    <xdr:to>
      <xdr:col>10</xdr:col>
      <xdr:colOff>425450</xdr:colOff>
      <xdr:row>6</xdr:row>
      <xdr:rowOff>152400</xdr:rowOff>
    </xdr:to>
    <xdr:sp macro="" textlink="">
      <xdr:nvSpPr>
        <xdr:cNvPr id="6154" name="Oval 10"/>
        <xdr:cNvSpPr>
          <a:spLocks noChangeArrowheads="1"/>
        </xdr:cNvSpPr>
      </xdr:nvSpPr>
      <xdr:spPr bwMode="auto">
        <a:xfrm>
          <a:off x="6775450" y="76200"/>
          <a:ext cx="3187700" cy="1485900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36576" tIns="36576" rIns="0" bIns="0" anchor="t" upright="1"/>
        <a:lstStyle/>
        <a:p>
          <a:pPr algn="l" rtl="1">
            <a:defRPr sz="1000"/>
          </a:pPr>
          <a:r>
            <a:rPr lang="fr-FR" sz="1100" b="0" i="0" strike="noStrike">
              <a:solidFill>
                <a:srgbClr val="000000"/>
              </a:solidFill>
              <a:latin typeface="Calibri"/>
            </a:rPr>
            <a:t>Bouton pour tirage aléatoire des équipes avec séparation maximale de rencontres d'un même club pour le premier tour</a:t>
          </a:r>
        </a:p>
        <a:p>
          <a:pPr algn="l" rtl="1">
            <a:defRPr sz="1000"/>
          </a:pPr>
          <a:endParaRPr lang="fr-FR" sz="1100" b="0" i="0" strike="noStrike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5</xdr:col>
      <xdr:colOff>1854200</xdr:colOff>
      <xdr:row>4</xdr:row>
      <xdr:rowOff>158750</xdr:rowOff>
    </xdr:from>
    <xdr:to>
      <xdr:col>6</xdr:col>
      <xdr:colOff>603250</xdr:colOff>
      <xdr:row>4</xdr:row>
      <xdr:rowOff>184150</xdr:rowOff>
    </xdr:to>
    <xdr:sp macro="" textlink="">
      <xdr:nvSpPr>
        <xdr:cNvPr id="6156" name="Line 12"/>
        <xdr:cNvSpPr>
          <a:spLocks noChangeShapeType="1"/>
        </xdr:cNvSpPr>
      </xdr:nvSpPr>
      <xdr:spPr bwMode="auto">
        <a:xfrm flipH="1">
          <a:off x="6076950" y="1003300"/>
          <a:ext cx="736600" cy="254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282575</xdr:colOff>
      <xdr:row>0</xdr:row>
      <xdr:rowOff>257175</xdr:rowOff>
    </xdr:from>
    <xdr:to>
      <xdr:col>13</xdr:col>
      <xdr:colOff>635000</xdr:colOff>
      <xdr:row>6</xdr:row>
      <xdr:rowOff>95250</xdr:rowOff>
    </xdr:to>
    <xdr:sp macro="" textlink="">
      <xdr:nvSpPr>
        <xdr:cNvPr id="10241" name="Oval 1"/>
        <xdr:cNvSpPr>
          <a:spLocks noChangeArrowheads="1"/>
        </xdr:cNvSpPr>
      </xdr:nvSpPr>
      <xdr:spPr bwMode="auto">
        <a:xfrm>
          <a:off x="4162425" y="257175"/>
          <a:ext cx="2152650" cy="1438275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Col M et N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Classement automatique en fonction de noms et points (décroissant) de Col C et G</a:t>
          </a:r>
        </a:p>
      </xdr:txBody>
    </xdr:sp>
    <xdr:clientData/>
  </xdr:twoCellAnchor>
  <xdr:twoCellAnchor>
    <xdr:from>
      <xdr:col>15</xdr:col>
      <xdr:colOff>273050</xdr:colOff>
      <xdr:row>0</xdr:row>
      <xdr:rowOff>209550</xdr:rowOff>
    </xdr:from>
    <xdr:to>
      <xdr:col>17</xdr:col>
      <xdr:colOff>311150</xdr:colOff>
      <xdr:row>5</xdr:row>
      <xdr:rowOff>171450</xdr:rowOff>
    </xdr:to>
    <xdr:sp macro="" textlink="">
      <xdr:nvSpPr>
        <xdr:cNvPr id="10243" name="Oval 3"/>
        <xdr:cNvSpPr>
          <a:spLocks noChangeArrowheads="1"/>
        </xdr:cNvSpPr>
      </xdr:nvSpPr>
      <xdr:spPr bwMode="auto">
        <a:xfrm>
          <a:off x="7248525" y="209550"/>
          <a:ext cx="1895475" cy="1295400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1">
            <a:defRPr sz="1000"/>
          </a:pPr>
          <a:r>
            <a:rPr lang="fr-FR" sz="1100" b="0" i="0" strike="noStrike">
              <a:solidFill>
                <a:srgbClr val="000000"/>
              </a:solidFill>
              <a:latin typeface="Calibri"/>
            </a:rPr>
            <a:t>Copie des résultats pour Poursuite avec Rencontre des équipes les mieux classées</a:t>
          </a:r>
        </a:p>
      </xdr:txBody>
    </xdr:sp>
    <xdr:clientData/>
  </xdr:twoCellAnchor>
  <xdr:twoCellAnchor>
    <xdr:from>
      <xdr:col>12</xdr:col>
      <xdr:colOff>476250</xdr:colOff>
      <xdr:row>4</xdr:row>
      <xdr:rowOff>63500</xdr:rowOff>
    </xdr:from>
    <xdr:to>
      <xdr:col>15</xdr:col>
      <xdr:colOff>330200</xdr:colOff>
      <xdr:row>10</xdr:row>
      <xdr:rowOff>0</xdr:rowOff>
    </xdr:to>
    <xdr:sp macro="" textlink="">
      <xdr:nvSpPr>
        <xdr:cNvPr id="2" name="Line 4"/>
        <xdr:cNvSpPr>
          <a:spLocks noChangeShapeType="1"/>
        </xdr:cNvSpPr>
      </xdr:nvSpPr>
      <xdr:spPr bwMode="auto">
        <a:xfrm flipV="1">
          <a:off x="5187950" y="1130300"/>
          <a:ext cx="2584450" cy="16065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13</xdr:col>
      <xdr:colOff>234950</xdr:colOff>
      <xdr:row>4</xdr:row>
      <xdr:rowOff>228600</xdr:rowOff>
    </xdr:from>
    <xdr:to>
      <xdr:col>15</xdr:col>
      <xdr:colOff>533400</xdr:colOff>
      <xdr:row>10</xdr:row>
      <xdr:rowOff>6350</xdr:rowOff>
    </xdr:to>
    <xdr:sp macro="" textlink="">
      <xdr:nvSpPr>
        <xdr:cNvPr id="10244" name="Line 5"/>
        <xdr:cNvSpPr>
          <a:spLocks noChangeShapeType="1"/>
        </xdr:cNvSpPr>
      </xdr:nvSpPr>
      <xdr:spPr bwMode="auto">
        <a:xfrm flipV="1">
          <a:off x="6159500" y="1295400"/>
          <a:ext cx="1816100" cy="14478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16</xdr:col>
      <xdr:colOff>495300</xdr:colOff>
      <xdr:row>5</xdr:row>
      <xdr:rowOff>196850</xdr:rowOff>
    </xdr:from>
    <xdr:to>
      <xdr:col>16</xdr:col>
      <xdr:colOff>501650</xdr:colOff>
      <xdr:row>9</xdr:row>
      <xdr:rowOff>234950</xdr:rowOff>
    </xdr:to>
    <xdr:sp macro="" textlink="">
      <xdr:nvSpPr>
        <xdr:cNvPr id="10245" name="Line 6"/>
        <xdr:cNvSpPr>
          <a:spLocks noChangeShapeType="1"/>
        </xdr:cNvSpPr>
      </xdr:nvSpPr>
      <xdr:spPr bwMode="auto">
        <a:xfrm flipH="1">
          <a:off x="8610600" y="1530350"/>
          <a:ext cx="6350" cy="11684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16</xdr:col>
      <xdr:colOff>1111250</xdr:colOff>
      <xdr:row>5</xdr:row>
      <xdr:rowOff>63500</xdr:rowOff>
    </xdr:from>
    <xdr:to>
      <xdr:col>19</xdr:col>
      <xdr:colOff>381000</xdr:colOff>
      <xdr:row>9</xdr:row>
      <xdr:rowOff>234950</xdr:rowOff>
    </xdr:to>
    <xdr:sp macro="" textlink="">
      <xdr:nvSpPr>
        <xdr:cNvPr id="10246" name="Line 7"/>
        <xdr:cNvSpPr>
          <a:spLocks noChangeShapeType="1"/>
        </xdr:cNvSpPr>
      </xdr:nvSpPr>
      <xdr:spPr bwMode="auto">
        <a:xfrm>
          <a:off x="9226550" y="1397000"/>
          <a:ext cx="1879600" cy="13017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</xdr:col>
      <xdr:colOff>123825</xdr:colOff>
      <xdr:row>1</xdr:row>
      <xdr:rowOff>57150</xdr:rowOff>
    </xdr:from>
    <xdr:to>
      <xdr:col>5</xdr:col>
      <xdr:colOff>85725</xdr:colOff>
      <xdr:row>5</xdr:row>
      <xdr:rowOff>9525</xdr:rowOff>
    </xdr:to>
    <xdr:sp macro="" textlink="">
      <xdr:nvSpPr>
        <xdr:cNvPr id="10249" name="Oval 9"/>
        <xdr:cNvSpPr>
          <a:spLocks noChangeArrowheads="1"/>
        </xdr:cNvSpPr>
      </xdr:nvSpPr>
      <xdr:spPr bwMode="auto">
        <a:xfrm>
          <a:off x="771525" y="323850"/>
          <a:ext cx="1724025" cy="1019175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Points calculés selon colonnes D et E (masquées)</a:t>
          </a:r>
        </a:p>
      </xdr:txBody>
    </xdr:sp>
    <xdr:clientData/>
  </xdr:twoCellAnchor>
  <xdr:twoCellAnchor>
    <xdr:from>
      <xdr:col>2</xdr:col>
      <xdr:colOff>952500</xdr:colOff>
      <xdr:row>4</xdr:row>
      <xdr:rowOff>152400</xdr:rowOff>
    </xdr:from>
    <xdr:to>
      <xdr:col>6</xdr:col>
      <xdr:colOff>165100</xdr:colOff>
      <xdr:row>9</xdr:row>
      <xdr:rowOff>25400</xdr:rowOff>
    </xdr:to>
    <xdr:sp macro="" textlink="">
      <xdr:nvSpPr>
        <xdr:cNvPr id="10248" name="Line 11"/>
        <xdr:cNvSpPr>
          <a:spLocks noChangeShapeType="1"/>
        </xdr:cNvSpPr>
      </xdr:nvSpPr>
      <xdr:spPr bwMode="auto">
        <a:xfrm>
          <a:off x="2298700" y="1219200"/>
          <a:ext cx="1047750" cy="12700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23</xdr:col>
      <xdr:colOff>114300</xdr:colOff>
      <xdr:row>1</xdr:row>
      <xdr:rowOff>85725</xdr:rowOff>
    </xdr:from>
    <xdr:to>
      <xdr:col>26</xdr:col>
      <xdr:colOff>266700</xdr:colOff>
      <xdr:row>8</xdr:row>
      <xdr:rowOff>45720</xdr:rowOff>
    </xdr:to>
    <xdr:sp macro="" textlink="">
      <xdr:nvSpPr>
        <xdr:cNvPr id="10252" name="Oval 12"/>
        <xdr:cNvSpPr>
          <a:spLocks noChangeArrowheads="1"/>
        </xdr:cNvSpPr>
      </xdr:nvSpPr>
      <xdr:spPr bwMode="auto">
        <a:xfrm>
          <a:off x="13182600" y="352425"/>
          <a:ext cx="3086100" cy="1887855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600" b="1" i="0" u="none" strike="noStrike" cap="none" spc="0" baseline="0">
              <a:ln w="18000">
                <a:solidFill>
                  <a:schemeClr val="accent2">
                    <a:satMod val="140000"/>
                  </a:schemeClr>
                </a:solidFill>
                <a:prstDash val="solid"/>
                <a:miter lim="800000"/>
              </a:ln>
              <a:noFill/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  <a:latin typeface="Calibri"/>
            </a:rPr>
            <a:t>Col Y et Z :</a:t>
          </a:r>
        </a:p>
        <a:p>
          <a:pPr algn="l" rtl="0">
            <a:defRPr sz="1000"/>
          </a:pPr>
          <a:r>
            <a:rPr lang="fr-FR" sz="1600" b="1" i="0" u="none" strike="noStrike" cap="none" spc="0" baseline="0">
              <a:ln w="18000">
                <a:solidFill>
                  <a:schemeClr val="accent2">
                    <a:satMod val="140000"/>
                  </a:schemeClr>
                </a:solidFill>
                <a:prstDash val="solid"/>
                <a:miter lim="800000"/>
              </a:ln>
              <a:noFill/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  <a:latin typeface="Calibri"/>
            </a:rPr>
            <a:t>Classementautomatique  en fonction de noms et points (décroissant) de Col Q et U</a:t>
          </a:r>
        </a:p>
      </xdr:txBody>
    </xdr:sp>
    <xdr:clientData/>
  </xdr:twoCellAnchor>
  <xdr:twoCellAnchor>
    <xdr:from>
      <xdr:col>28</xdr:col>
      <xdr:colOff>708025</xdr:colOff>
      <xdr:row>1</xdr:row>
      <xdr:rowOff>57150</xdr:rowOff>
    </xdr:from>
    <xdr:to>
      <xdr:col>32</xdr:col>
      <xdr:colOff>28602</xdr:colOff>
      <xdr:row>5</xdr:row>
      <xdr:rowOff>171450</xdr:rowOff>
    </xdr:to>
    <xdr:sp macro="" textlink="">
      <xdr:nvSpPr>
        <xdr:cNvPr id="10254" name="Oval 14"/>
        <xdr:cNvSpPr>
          <a:spLocks noChangeArrowheads="1"/>
        </xdr:cNvSpPr>
      </xdr:nvSpPr>
      <xdr:spPr bwMode="auto">
        <a:xfrm>
          <a:off x="16925925" y="323850"/>
          <a:ext cx="2847975" cy="1181100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Rencontre des équipes les mieux classées</a:t>
          </a:r>
        </a:p>
      </xdr:txBody>
    </xdr:sp>
    <xdr:clientData/>
  </xdr:twoCellAnchor>
  <xdr:twoCellAnchor>
    <xdr:from>
      <xdr:col>24</xdr:col>
      <xdr:colOff>812800</xdr:colOff>
      <xdr:row>4</xdr:row>
      <xdr:rowOff>38100</xdr:rowOff>
    </xdr:from>
    <xdr:to>
      <xdr:col>28</xdr:col>
      <xdr:colOff>800100</xdr:colOff>
      <xdr:row>9</xdr:row>
      <xdr:rowOff>6350</xdr:rowOff>
    </xdr:to>
    <xdr:sp macro="" textlink="">
      <xdr:nvSpPr>
        <xdr:cNvPr id="10251" name="Line 19"/>
        <xdr:cNvSpPr>
          <a:spLocks noChangeShapeType="1"/>
        </xdr:cNvSpPr>
      </xdr:nvSpPr>
      <xdr:spPr bwMode="auto">
        <a:xfrm flipV="1">
          <a:off x="14109700" y="1104900"/>
          <a:ext cx="3778250" cy="13652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25</xdr:col>
      <xdr:colOff>393700</xdr:colOff>
      <xdr:row>4</xdr:row>
      <xdr:rowOff>228600</xdr:rowOff>
    </xdr:from>
    <xdr:to>
      <xdr:col>28</xdr:col>
      <xdr:colOff>977900</xdr:colOff>
      <xdr:row>9</xdr:row>
      <xdr:rowOff>63500</xdr:rowOff>
    </xdr:to>
    <xdr:sp macro="" textlink="">
      <xdr:nvSpPr>
        <xdr:cNvPr id="3" name="Line 20"/>
        <xdr:cNvSpPr>
          <a:spLocks noChangeShapeType="1"/>
        </xdr:cNvSpPr>
      </xdr:nvSpPr>
      <xdr:spPr bwMode="auto">
        <a:xfrm flipV="1">
          <a:off x="15062200" y="1295400"/>
          <a:ext cx="3003550" cy="12319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28</xdr:col>
      <xdr:colOff>628650</xdr:colOff>
      <xdr:row>5</xdr:row>
      <xdr:rowOff>101600</xdr:rowOff>
    </xdr:from>
    <xdr:to>
      <xdr:col>29</xdr:col>
      <xdr:colOff>177800</xdr:colOff>
      <xdr:row>9</xdr:row>
      <xdr:rowOff>107950</xdr:rowOff>
    </xdr:to>
    <xdr:sp macro="" textlink="">
      <xdr:nvSpPr>
        <xdr:cNvPr id="10253" name="Line 21"/>
        <xdr:cNvSpPr>
          <a:spLocks noChangeShapeType="1"/>
        </xdr:cNvSpPr>
      </xdr:nvSpPr>
      <xdr:spPr bwMode="auto">
        <a:xfrm flipH="1">
          <a:off x="17716500" y="1435100"/>
          <a:ext cx="806450" cy="11366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30</xdr:col>
      <xdr:colOff>25400</xdr:colOff>
      <xdr:row>5</xdr:row>
      <xdr:rowOff>190500</xdr:rowOff>
    </xdr:from>
    <xdr:to>
      <xdr:col>31</xdr:col>
      <xdr:colOff>311150</xdr:colOff>
      <xdr:row>9</xdr:row>
      <xdr:rowOff>25400</xdr:rowOff>
    </xdr:to>
    <xdr:sp macro="" textlink="">
      <xdr:nvSpPr>
        <xdr:cNvPr id="4" name="Line 22"/>
        <xdr:cNvSpPr>
          <a:spLocks noChangeShapeType="1"/>
        </xdr:cNvSpPr>
      </xdr:nvSpPr>
      <xdr:spPr bwMode="auto">
        <a:xfrm>
          <a:off x="19177000" y="1524000"/>
          <a:ext cx="1092200" cy="9652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35</xdr:col>
      <xdr:colOff>206375</xdr:colOff>
      <xdr:row>1</xdr:row>
      <xdr:rowOff>68581</xdr:rowOff>
    </xdr:from>
    <xdr:to>
      <xdr:col>37</xdr:col>
      <xdr:colOff>415925</xdr:colOff>
      <xdr:row>6</xdr:row>
      <xdr:rowOff>133351</xdr:rowOff>
    </xdr:to>
    <xdr:sp macro="" textlink="">
      <xdr:nvSpPr>
        <xdr:cNvPr id="10263" name="Oval 23"/>
        <xdr:cNvSpPr>
          <a:spLocks noChangeArrowheads="1"/>
        </xdr:cNvSpPr>
      </xdr:nvSpPr>
      <xdr:spPr bwMode="auto">
        <a:xfrm>
          <a:off x="22990175" y="335281"/>
          <a:ext cx="2480310" cy="1398270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600" b="1" i="0" u="none" strike="noStrike" cap="none" spc="0" baseline="0">
              <a:ln w="18000">
                <a:solidFill>
                  <a:schemeClr val="accent2">
                    <a:satMod val="140000"/>
                  </a:schemeClr>
                </a:solidFill>
                <a:prstDash val="solid"/>
                <a:miter lim="800000"/>
              </a:ln>
              <a:noFill/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  <a:latin typeface="Calibri"/>
            </a:rPr>
            <a:t>Classement final d'après colonne AC et AG en points décroissant</a:t>
          </a:r>
        </a:p>
      </xdr:txBody>
    </xdr:sp>
    <xdr:clientData/>
  </xdr:twoCellAnchor>
  <xdr:twoCellAnchor>
    <xdr:from>
      <xdr:col>36</xdr:col>
      <xdr:colOff>736600</xdr:colOff>
      <xdr:row>6</xdr:row>
      <xdr:rowOff>139700</xdr:rowOff>
    </xdr:from>
    <xdr:to>
      <xdr:col>36</xdr:col>
      <xdr:colOff>768350</xdr:colOff>
      <xdr:row>8</xdr:row>
      <xdr:rowOff>114300</xdr:rowOff>
    </xdr:to>
    <xdr:sp macro="" textlink="">
      <xdr:nvSpPr>
        <xdr:cNvPr id="10256" name="Line 25"/>
        <xdr:cNvSpPr>
          <a:spLocks noChangeShapeType="1"/>
        </xdr:cNvSpPr>
      </xdr:nvSpPr>
      <xdr:spPr bwMode="auto">
        <a:xfrm>
          <a:off x="23920450" y="1739900"/>
          <a:ext cx="31750" cy="5715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oneCellAnchor>
    <xdr:from>
      <xdr:col>5</xdr:col>
      <xdr:colOff>361950</xdr:colOff>
      <xdr:row>1</xdr:row>
      <xdr:rowOff>222250</xdr:rowOff>
    </xdr:from>
    <xdr:ext cx="63500" cy="209550"/>
    <xdr:sp macro="" textlink="">
      <xdr:nvSpPr>
        <xdr:cNvPr id="10259" name="Text Box 19"/>
        <xdr:cNvSpPr txBox="1">
          <a:spLocks noChangeArrowheads="1"/>
        </xdr:cNvSpPr>
      </xdr:nvSpPr>
      <xdr:spPr bwMode="auto">
        <a:xfrm>
          <a:off x="2870200" y="48895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6</xdr:col>
      <xdr:colOff>361950</xdr:colOff>
      <xdr:row>3</xdr:row>
      <xdr:rowOff>114300</xdr:rowOff>
    </xdr:from>
    <xdr:ext cx="63500" cy="209550"/>
    <xdr:sp macro="" textlink="">
      <xdr:nvSpPr>
        <xdr:cNvPr id="10261" name="Text Box 21"/>
        <xdr:cNvSpPr txBox="1">
          <a:spLocks noChangeArrowheads="1"/>
        </xdr:cNvSpPr>
      </xdr:nvSpPr>
      <xdr:spPr bwMode="auto">
        <a:xfrm>
          <a:off x="3543300" y="91440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6</xdr:col>
      <xdr:colOff>463550</xdr:colOff>
      <xdr:row>3</xdr:row>
      <xdr:rowOff>146050</xdr:rowOff>
    </xdr:from>
    <xdr:ext cx="63500" cy="209550"/>
    <xdr:sp macro="" textlink="">
      <xdr:nvSpPr>
        <xdr:cNvPr id="10262" name="Text Box 22"/>
        <xdr:cNvSpPr txBox="1">
          <a:spLocks noChangeArrowheads="1"/>
        </xdr:cNvSpPr>
      </xdr:nvSpPr>
      <xdr:spPr bwMode="auto">
        <a:xfrm>
          <a:off x="3644900" y="94615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6</xdr:col>
      <xdr:colOff>508000</xdr:colOff>
      <xdr:row>3</xdr:row>
      <xdr:rowOff>107950</xdr:rowOff>
    </xdr:from>
    <xdr:ext cx="63500" cy="209550"/>
    <xdr:sp macro="" textlink="">
      <xdr:nvSpPr>
        <xdr:cNvPr id="10264" name="Text Box 24"/>
        <xdr:cNvSpPr txBox="1">
          <a:spLocks noChangeArrowheads="1"/>
        </xdr:cNvSpPr>
      </xdr:nvSpPr>
      <xdr:spPr bwMode="auto">
        <a:xfrm>
          <a:off x="3689350" y="90805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6</xdr:col>
      <xdr:colOff>628650</xdr:colOff>
      <xdr:row>3</xdr:row>
      <xdr:rowOff>88900</xdr:rowOff>
    </xdr:from>
    <xdr:ext cx="63500" cy="209550"/>
    <xdr:sp macro="" textlink="">
      <xdr:nvSpPr>
        <xdr:cNvPr id="10265" name="Text Box 25"/>
        <xdr:cNvSpPr txBox="1">
          <a:spLocks noChangeArrowheads="1"/>
        </xdr:cNvSpPr>
      </xdr:nvSpPr>
      <xdr:spPr bwMode="auto">
        <a:xfrm>
          <a:off x="3810000" y="88900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6</xdr:col>
      <xdr:colOff>590550</xdr:colOff>
      <xdr:row>3</xdr:row>
      <xdr:rowOff>215900</xdr:rowOff>
    </xdr:from>
    <xdr:ext cx="63500" cy="209550"/>
    <xdr:sp macro="" textlink="">
      <xdr:nvSpPr>
        <xdr:cNvPr id="10266" name="Text Box 26"/>
        <xdr:cNvSpPr txBox="1">
          <a:spLocks noChangeArrowheads="1"/>
        </xdr:cNvSpPr>
      </xdr:nvSpPr>
      <xdr:spPr bwMode="auto">
        <a:xfrm>
          <a:off x="3771900" y="101600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12700</xdr:colOff>
      <xdr:row>3</xdr:row>
      <xdr:rowOff>184150</xdr:rowOff>
    </xdr:from>
    <xdr:ext cx="63500" cy="209550"/>
    <xdr:sp macro="" textlink="">
      <xdr:nvSpPr>
        <xdr:cNvPr id="10267" name="Text Box 27"/>
        <xdr:cNvSpPr txBox="1">
          <a:spLocks noChangeArrowheads="1"/>
        </xdr:cNvSpPr>
      </xdr:nvSpPr>
      <xdr:spPr bwMode="auto">
        <a:xfrm>
          <a:off x="3867150" y="98425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114300</xdr:colOff>
      <xdr:row>5</xdr:row>
      <xdr:rowOff>76200</xdr:rowOff>
    </xdr:from>
    <xdr:ext cx="63500" cy="209550"/>
    <xdr:sp macro="" textlink="">
      <xdr:nvSpPr>
        <xdr:cNvPr id="10268" name="Text Box 28"/>
        <xdr:cNvSpPr txBox="1">
          <a:spLocks noChangeArrowheads="1"/>
        </xdr:cNvSpPr>
      </xdr:nvSpPr>
      <xdr:spPr bwMode="auto">
        <a:xfrm>
          <a:off x="3968750" y="140970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69850</xdr:colOff>
      <xdr:row>5</xdr:row>
      <xdr:rowOff>50800</xdr:rowOff>
    </xdr:from>
    <xdr:ext cx="63500" cy="209550"/>
    <xdr:sp macro="" textlink="">
      <xdr:nvSpPr>
        <xdr:cNvPr id="10269" name="Text Box 29"/>
        <xdr:cNvSpPr txBox="1">
          <a:spLocks noChangeArrowheads="1"/>
        </xdr:cNvSpPr>
      </xdr:nvSpPr>
      <xdr:spPr bwMode="auto">
        <a:xfrm>
          <a:off x="3924300" y="138430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177800</xdr:colOff>
      <xdr:row>5</xdr:row>
      <xdr:rowOff>190500</xdr:rowOff>
    </xdr:from>
    <xdr:ext cx="63500" cy="209550"/>
    <xdr:sp macro="" textlink="">
      <xdr:nvSpPr>
        <xdr:cNvPr id="10270" name="Text Box 30"/>
        <xdr:cNvSpPr txBox="1">
          <a:spLocks noChangeArrowheads="1"/>
        </xdr:cNvSpPr>
      </xdr:nvSpPr>
      <xdr:spPr bwMode="auto">
        <a:xfrm>
          <a:off x="4032250" y="152400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133350</xdr:colOff>
      <xdr:row>6</xdr:row>
      <xdr:rowOff>12700</xdr:rowOff>
    </xdr:from>
    <xdr:ext cx="63500" cy="209550"/>
    <xdr:sp macro="" textlink="">
      <xdr:nvSpPr>
        <xdr:cNvPr id="10271" name="Text Box 31"/>
        <xdr:cNvSpPr txBox="1">
          <a:spLocks noChangeArrowheads="1"/>
        </xdr:cNvSpPr>
      </xdr:nvSpPr>
      <xdr:spPr bwMode="auto">
        <a:xfrm>
          <a:off x="3987800" y="161290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158750</xdr:colOff>
      <xdr:row>6</xdr:row>
      <xdr:rowOff>0</xdr:rowOff>
    </xdr:from>
    <xdr:ext cx="63500" cy="209550"/>
    <xdr:sp macro="" textlink="">
      <xdr:nvSpPr>
        <xdr:cNvPr id="10272" name="Text Box 32"/>
        <xdr:cNvSpPr txBox="1">
          <a:spLocks noChangeArrowheads="1"/>
        </xdr:cNvSpPr>
      </xdr:nvSpPr>
      <xdr:spPr bwMode="auto">
        <a:xfrm>
          <a:off x="4013200" y="160020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14</xdr:col>
      <xdr:colOff>209550</xdr:colOff>
      <xdr:row>1</xdr:row>
      <xdr:rowOff>146050</xdr:rowOff>
    </xdr:from>
    <xdr:ext cx="63500" cy="209550"/>
    <xdr:sp macro="" textlink="">
      <xdr:nvSpPr>
        <xdr:cNvPr id="10274" name="Text Box 34"/>
        <xdr:cNvSpPr txBox="1">
          <a:spLocks noChangeArrowheads="1"/>
        </xdr:cNvSpPr>
      </xdr:nvSpPr>
      <xdr:spPr bwMode="auto">
        <a:xfrm>
          <a:off x="6978650" y="41275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14</xdr:col>
      <xdr:colOff>323850</xdr:colOff>
      <xdr:row>1</xdr:row>
      <xdr:rowOff>152400</xdr:rowOff>
    </xdr:from>
    <xdr:ext cx="63500" cy="209550"/>
    <xdr:sp macro="" textlink="">
      <xdr:nvSpPr>
        <xdr:cNvPr id="10275" name="Text Box 35"/>
        <xdr:cNvSpPr txBox="1">
          <a:spLocks noChangeArrowheads="1"/>
        </xdr:cNvSpPr>
      </xdr:nvSpPr>
      <xdr:spPr bwMode="auto">
        <a:xfrm>
          <a:off x="7092950" y="41910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304800</xdr:colOff>
      <xdr:row>2</xdr:row>
      <xdr:rowOff>184150</xdr:rowOff>
    </xdr:from>
    <xdr:ext cx="63500" cy="209550"/>
    <xdr:sp macro="" textlink="">
      <xdr:nvSpPr>
        <xdr:cNvPr id="10276" name="Text Box 36"/>
        <xdr:cNvSpPr txBox="1">
          <a:spLocks noChangeArrowheads="1"/>
        </xdr:cNvSpPr>
      </xdr:nvSpPr>
      <xdr:spPr bwMode="auto">
        <a:xfrm>
          <a:off x="7747000" y="71755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254000</xdr:colOff>
      <xdr:row>2</xdr:row>
      <xdr:rowOff>165100</xdr:rowOff>
    </xdr:from>
    <xdr:ext cx="63500" cy="209550"/>
    <xdr:sp macro="" textlink="">
      <xdr:nvSpPr>
        <xdr:cNvPr id="10277" name="Text Box 37"/>
        <xdr:cNvSpPr txBox="1">
          <a:spLocks noChangeArrowheads="1"/>
        </xdr:cNvSpPr>
      </xdr:nvSpPr>
      <xdr:spPr bwMode="auto">
        <a:xfrm>
          <a:off x="7696200" y="69850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209550</xdr:colOff>
      <xdr:row>2</xdr:row>
      <xdr:rowOff>158750</xdr:rowOff>
    </xdr:from>
    <xdr:ext cx="63500" cy="209550"/>
    <xdr:sp macro="" textlink="">
      <xdr:nvSpPr>
        <xdr:cNvPr id="10278" name="Text Box 38"/>
        <xdr:cNvSpPr txBox="1">
          <a:spLocks noChangeArrowheads="1"/>
        </xdr:cNvSpPr>
      </xdr:nvSpPr>
      <xdr:spPr bwMode="auto">
        <a:xfrm>
          <a:off x="7651750" y="692150"/>
          <a:ext cx="635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a/Documents/Corbeille%20et%20TCD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cien/AppData/Local/Temp/Aurard%2032%20TEST3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aurard%20macro%20001bi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scriptions"/>
      <sheetName val="3_jeux"/>
      <sheetName val="4_jeux"/>
      <sheetName val="5_jeux"/>
      <sheetName val="6_jeux"/>
      <sheetName val="7_jeux"/>
      <sheetName val="8_jeux"/>
      <sheetName val="9_jeux"/>
      <sheetName val="10_jeux"/>
      <sheetName val="TCD"/>
      <sheetName val="Recap"/>
      <sheetName val="3107P41"/>
      <sheetName val="3107p51"/>
      <sheetName val="f4"/>
      <sheetName val="f5"/>
      <sheetName val="f6"/>
      <sheetName val="f7"/>
      <sheetName val="F11"/>
      <sheetName val="F12"/>
      <sheetName val="F13"/>
      <sheetName val="Feuil4"/>
      <sheetName val="Feuil3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Dates</v>
          </cell>
          <cell r="B1" t="str">
            <v>Noms</v>
          </cell>
          <cell r="C1" t="str">
            <v>Points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artie_2 (2)"/>
      <sheetName val="Partie_1 (2)"/>
      <sheetName val="Inscriptions"/>
      <sheetName val="TCD"/>
      <sheetName val="Recap"/>
      <sheetName val="Partie_1"/>
      <sheetName val="Partie_2"/>
      <sheetName val="Partie_3"/>
      <sheetName val="Module1"/>
      <sheetName val="Module2"/>
      <sheetName val="Module3"/>
      <sheetName val="Module4"/>
      <sheetName val="Module5"/>
      <sheetName val="Module6"/>
      <sheetName val="Module7"/>
      <sheetName val="Aurard 32 TEST3"/>
    </sheetNames>
    <sheetDataSet>
      <sheetData sheetId="0"/>
      <sheetData sheetId="1"/>
      <sheetData sheetId="2"/>
      <sheetData sheetId="3"/>
      <sheetData sheetId="4">
        <row r="1">
          <cell r="A1" t="str">
            <v>Parties</v>
          </cell>
          <cell r="B1" t="str">
            <v>Noms</v>
          </cell>
          <cell r="C1" t="str">
            <v>Points</v>
          </cell>
        </row>
        <row r="2">
          <cell r="A2" t="str">
            <v>Partie 1</v>
          </cell>
        </row>
        <row r="3">
          <cell r="A3" t="str">
            <v>Partie 1</v>
          </cell>
        </row>
        <row r="4">
          <cell r="A4" t="str">
            <v>Partie 1</v>
          </cell>
        </row>
        <row r="5">
          <cell r="A5" t="str">
            <v>Partie 1</v>
          </cell>
        </row>
        <row r="6">
          <cell r="A6" t="str">
            <v>Partie 1</v>
          </cell>
        </row>
        <row r="7">
          <cell r="A7" t="str">
            <v>Partie 1</v>
          </cell>
        </row>
        <row r="8">
          <cell r="A8" t="str">
            <v>Partie 1</v>
          </cell>
        </row>
        <row r="9">
          <cell r="A9" t="str">
            <v>Partie 1</v>
          </cell>
        </row>
        <row r="10">
          <cell r="A10" t="str">
            <v>Partie 1</v>
          </cell>
        </row>
        <row r="11">
          <cell r="A11" t="str">
            <v>Partie 1</v>
          </cell>
        </row>
        <row r="12">
          <cell r="A12" t="str">
            <v>Partie 1</v>
          </cell>
        </row>
        <row r="13">
          <cell r="A13" t="str">
            <v>Partie 1</v>
          </cell>
        </row>
        <row r="14">
          <cell r="A14" t="str">
            <v>Partie 1</v>
          </cell>
        </row>
        <row r="15">
          <cell r="A15" t="str">
            <v>Partie 1</v>
          </cell>
        </row>
        <row r="16">
          <cell r="A16" t="str">
            <v>Partie 1</v>
          </cell>
        </row>
        <row r="17">
          <cell r="A17" t="str">
            <v>Partie 1</v>
          </cell>
        </row>
        <row r="18">
          <cell r="A18" t="str">
            <v>Partie 1</v>
          </cell>
        </row>
        <row r="19">
          <cell r="A19" t="str">
            <v>Partie 1</v>
          </cell>
        </row>
        <row r="20">
          <cell r="A20" t="str">
            <v>Partie 1</v>
          </cell>
        </row>
        <row r="21">
          <cell r="A21" t="str">
            <v>Partie 1</v>
          </cell>
        </row>
        <row r="22">
          <cell r="A22" t="str">
            <v>Partie 1</v>
          </cell>
        </row>
        <row r="23">
          <cell r="A23" t="str">
            <v>Partie 1</v>
          </cell>
        </row>
        <row r="24">
          <cell r="A24" t="str">
            <v>Partie 1</v>
          </cell>
        </row>
        <row r="25">
          <cell r="A25" t="str">
            <v>Partie 1</v>
          </cell>
        </row>
        <row r="26">
          <cell r="A26" t="str">
            <v>Partie 1</v>
          </cell>
        </row>
        <row r="27">
          <cell r="A27" t="str">
            <v>Partie 1</v>
          </cell>
        </row>
        <row r="28">
          <cell r="A28" t="str">
            <v>Partie 1</v>
          </cell>
        </row>
        <row r="29">
          <cell r="A29" t="str">
            <v>Partie 1</v>
          </cell>
        </row>
        <row r="30">
          <cell r="A30" t="str">
            <v>Partie 1</v>
          </cell>
        </row>
        <row r="31">
          <cell r="A31" t="str">
            <v>Partie 1</v>
          </cell>
        </row>
        <row r="32">
          <cell r="A32" t="str">
            <v>Partie 1</v>
          </cell>
        </row>
        <row r="33">
          <cell r="A33" t="str">
            <v>Partie 1</v>
          </cell>
        </row>
      </sheetData>
      <sheetData sheetId="5"/>
      <sheetData sheetId="6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Explications"/>
      <sheetName val="Inscriptions"/>
      <sheetName val="Aurard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FFFF00"/>
  </sheetPr>
  <dimension ref="B2:AN50"/>
  <sheetViews>
    <sheetView showGridLines="0" zoomScale="90" workbookViewId="0">
      <selection activeCell="H9" sqref="H9"/>
    </sheetView>
  </sheetViews>
  <sheetFormatPr baseColWidth="10" defaultColWidth="11.5546875" defaultRowHeight="14.4"/>
  <cols>
    <col min="1" max="1" width="4.88671875" style="88" customWidth="1"/>
    <col min="2" max="9" width="11.5546875" style="88"/>
    <col min="10" max="10" width="2.44140625" style="88" customWidth="1"/>
    <col min="11" max="12" width="7.109375" style="88" customWidth="1"/>
    <col min="13" max="13" width="5.109375" style="88" customWidth="1"/>
    <col min="14" max="15" width="7.109375" style="88" customWidth="1"/>
    <col min="16" max="16" width="3.44140625" style="88" customWidth="1"/>
    <col min="17" max="18" width="7.109375" style="88" customWidth="1"/>
    <col min="19" max="19" width="2.5546875" style="88" customWidth="1"/>
    <col min="20" max="21" width="7.109375" style="88" customWidth="1"/>
    <col min="22" max="22" width="2.88671875" style="88" customWidth="1"/>
    <col min="23" max="24" width="7.109375" style="88" customWidth="1"/>
    <col min="25" max="25" width="6" style="88" customWidth="1"/>
    <col min="26" max="26" width="6.33203125" style="88" customWidth="1"/>
    <col min="27" max="27" width="3.6640625" style="88" customWidth="1"/>
    <col min="28" max="28" width="7" style="88" customWidth="1"/>
    <col min="29" max="29" width="5.44140625" style="88" customWidth="1"/>
    <col min="30" max="30" width="6.109375" style="88" customWidth="1"/>
    <col min="31" max="31" width="5.6640625" style="88" customWidth="1"/>
    <col min="32" max="32" width="4.88671875" style="88" customWidth="1"/>
    <col min="33" max="33" width="6.33203125" style="88" customWidth="1"/>
    <col min="34" max="34" width="5.33203125" style="88" customWidth="1"/>
    <col min="35" max="35" width="6.109375" style="88" customWidth="1"/>
    <col min="36" max="36" width="5.5546875" style="88" customWidth="1"/>
    <col min="37" max="37" width="3.44140625" style="88" customWidth="1"/>
    <col min="38" max="38" width="11.5546875" style="88"/>
    <col min="39" max="39" width="5.33203125" style="88" customWidth="1"/>
    <col min="40" max="16384" width="11.5546875" style="88"/>
  </cols>
  <sheetData>
    <row r="2" spans="2:40" ht="25.8">
      <c r="C2" s="103" t="s">
        <v>174</v>
      </c>
      <c r="L2" s="89"/>
    </row>
    <row r="4" spans="2:40" ht="21">
      <c r="B4" s="104" t="s">
        <v>175</v>
      </c>
      <c r="K4" s="88" t="s">
        <v>160</v>
      </c>
      <c r="N4" s="88" t="s">
        <v>161</v>
      </c>
      <c r="S4" s="91"/>
      <c r="T4" s="92"/>
    </row>
    <row r="5" spans="2:40">
      <c r="B5" s="88">
        <v>1</v>
      </c>
      <c r="C5" s="88" t="s">
        <v>176</v>
      </c>
    </row>
    <row r="6" spans="2:40">
      <c r="K6" s="88" t="s">
        <v>1</v>
      </c>
      <c r="L6" s="88" t="s">
        <v>162</v>
      </c>
      <c r="N6" s="88" t="s">
        <v>1</v>
      </c>
      <c r="O6" s="88" t="s">
        <v>162</v>
      </c>
      <c r="Q6" s="88" t="s">
        <v>1</v>
      </c>
      <c r="R6" s="88" t="s">
        <v>162</v>
      </c>
      <c r="T6" s="88" t="s">
        <v>1</v>
      </c>
      <c r="U6" s="88" t="s">
        <v>162</v>
      </c>
    </row>
    <row r="7" spans="2:40">
      <c r="B7" s="88">
        <v>2</v>
      </c>
      <c r="C7" s="88" t="s">
        <v>177</v>
      </c>
      <c r="K7" s="93">
        <v>12</v>
      </c>
      <c r="L7" s="94">
        <v>12</v>
      </c>
      <c r="N7" s="93" t="s">
        <v>6</v>
      </c>
      <c r="O7" s="94">
        <v>190</v>
      </c>
      <c r="Q7" s="93" t="s">
        <v>36</v>
      </c>
      <c r="R7" s="94">
        <v>159</v>
      </c>
      <c r="S7" s="95"/>
      <c r="T7" s="93" t="s">
        <v>72</v>
      </c>
      <c r="U7" s="94">
        <v>127</v>
      </c>
      <c r="V7" s="91"/>
    </row>
    <row r="8" spans="2:40">
      <c r="C8" s="88" t="s">
        <v>178</v>
      </c>
      <c r="K8" s="93">
        <v>11</v>
      </c>
      <c r="L8" s="94">
        <v>11</v>
      </c>
      <c r="N8" s="93" t="s">
        <v>7</v>
      </c>
      <c r="O8" s="94">
        <v>189</v>
      </c>
      <c r="Q8" s="93" t="s">
        <v>37</v>
      </c>
      <c r="R8" s="94">
        <v>158</v>
      </c>
      <c r="S8" s="95"/>
      <c r="T8" s="93" t="s">
        <v>73</v>
      </c>
      <c r="U8" s="94">
        <v>126</v>
      </c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2"/>
      <c r="AJ8" s="92"/>
      <c r="AK8" s="92"/>
      <c r="AL8" s="92"/>
      <c r="AM8" s="92"/>
      <c r="AN8" s="92"/>
    </row>
    <row r="9" spans="2:40">
      <c r="K9" s="93">
        <v>10</v>
      </c>
      <c r="L9" s="94">
        <v>10</v>
      </c>
      <c r="N9" s="93" t="s">
        <v>108</v>
      </c>
      <c r="O9" s="94">
        <v>188</v>
      </c>
      <c r="Q9" s="93" t="s">
        <v>38</v>
      </c>
      <c r="R9" s="94">
        <v>157</v>
      </c>
      <c r="S9" s="95"/>
      <c r="T9" s="93" t="s">
        <v>74</v>
      </c>
      <c r="U9" s="94">
        <v>125</v>
      </c>
      <c r="W9" s="92"/>
      <c r="X9" s="92"/>
      <c r="Y9" s="92"/>
      <c r="Z9" s="92"/>
      <c r="AA9" s="92"/>
      <c r="AB9" s="92"/>
      <c r="AC9" s="92"/>
      <c r="AD9" s="92"/>
      <c r="AE9" s="92"/>
      <c r="AF9" s="92"/>
      <c r="AG9" s="92"/>
      <c r="AH9" s="92"/>
      <c r="AI9" s="92"/>
      <c r="AJ9" s="92"/>
      <c r="AK9" s="92"/>
      <c r="AL9" s="92"/>
      <c r="AM9" s="92"/>
      <c r="AN9" s="92"/>
    </row>
    <row r="10" spans="2:40">
      <c r="B10" s="88">
        <v>3</v>
      </c>
      <c r="C10" s="88" t="s">
        <v>179</v>
      </c>
      <c r="K10" s="93">
        <v>9</v>
      </c>
      <c r="L10" s="94">
        <v>9</v>
      </c>
      <c r="N10" s="93" t="s">
        <v>109</v>
      </c>
      <c r="O10" s="94">
        <v>187</v>
      </c>
      <c r="Q10" s="93" t="s">
        <v>39</v>
      </c>
      <c r="R10" s="94">
        <v>156</v>
      </c>
      <c r="S10" s="95"/>
      <c r="T10" s="93" t="s">
        <v>75</v>
      </c>
      <c r="U10" s="94">
        <v>124</v>
      </c>
      <c r="V10" s="91"/>
      <c r="W10" s="92"/>
      <c r="X10" s="91"/>
      <c r="Y10" s="92"/>
      <c r="Z10" s="92"/>
      <c r="AA10" s="92"/>
      <c r="AB10" s="91"/>
      <c r="AC10" s="92"/>
      <c r="AD10" s="92"/>
      <c r="AE10" s="92"/>
      <c r="AF10" s="91"/>
      <c r="AG10" s="92"/>
      <c r="AH10" s="92"/>
      <c r="AI10" s="91"/>
      <c r="AJ10" s="92"/>
      <c r="AK10" s="92"/>
      <c r="AL10" s="92"/>
      <c r="AM10" s="92"/>
      <c r="AN10" s="92"/>
    </row>
    <row r="11" spans="2:40">
      <c r="C11" s="105" t="s">
        <v>180</v>
      </c>
      <c r="K11" s="93">
        <v>8</v>
      </c>
      <c r="L11" s="94">
        <v>8</v>
      </c>
      <c r="N11" s="93" t="s">
        <v>8</v>
      </c>
      <c r="O11" s="94">
        <v>186</v>
      </c>
      <c r="Q11" s="93" t="s">
        <v>40</v>
      </c>
      <c r="R11" s="94">
        <v>155</v>
      </c>
      <c r="S11" s="95"/>
      <c r="T11" s="93" t="s">
        <v>76</v>
      </c>
      <c r="U11" s="94">
        <v>123</v>
      </c>
      <c r="V11" s="91"/>
      <c r="W11" s="92"/>
      <c r="X11" s="91"/>
      <c r="Y11" s="92"/>
      <c r="Z11" s="92"/>
      <c r="AA11" s="92"/>
      <c r="AB11" s="91"/>
      <c r="AC11" s="92"/>
      <c r="AD11" s="92"/>
      <c r="AE11" s="92"/>
      <c r="AF11" s="91"/>
      <c r="AG11" s="92"/>
      <c r="AH11" s="92"/>
      <c r="AI11" s="91"/>
      <c r="AJ11" s="92"/>
      <c r="AK11" s="92"/>
      <c r="AL11" s="91"/>
      <c r="AM11" s="92"/>
      <c r="AN11" s="92"/>
    </row>
    <row r="12" spans="2:40">
      <c r="C12" s="105" t="s">
        <v>181</v>
      </c>
      <c r="K12" s="93">
        <v>7</v>
      </c>
      <c r="L12" s="94">
        <v>7</v>
      </c>
      <c r="N12" s="93" t="s">
        <v>9</v>
      </c>
      <c r="O12" s="94">
        <v>185</v>
      </c>
      <c r="Q12" s="93" t="s">
        <v>42</v>
      </c>
      <c r="R12" s="94">
        <v>154</v>
      </c>
      <c r="S12" s="95"/>
      <c r="T12" s="93" t="s">
        <v>77</v>
      </c>
      <c r="U12" s="94">
        <v>122</v>
      </c>
      <c r="V12" s="91"/>
      <c r="W12" s="92"/>
      <c r="X12" s="91"/>
      <c r="Y12" s="92"/>
      <c r="Z12" s="92"/>
      <c r="AA12" s="92"/>
      <c r="AB12" s="91"/>
      <c r="AC12" s="92"/>
      <c r="AD12" s="92"/>
      <c r="AE12" s="92"/>
      <c r="AF12" s="91"/>
      <c r="AG12" s="92"/>
      <c r="AH12" s="92"/>
      <c r="AI12" s="91"/>
      <c r="AJ12" s="92"/>
      <c r="AK12" s="92"/>
      <c r="AL12" s="91"/>
      <c r="AM12" s="92"/>
      <c r="AN12" s="92"/>
    </row>
    <row r="13" spans="2:40">
      <c r="C13" s="105" t="s">
        <v>182</v>
      </c>
      <c r="K13" s="93">
        <v>6</v>
      </c>
      <c r="L13" s="94">
        <v>6</v>
      </c>
      <c r="N13" s="93" t="s">
        <v>10</v>
      </c>
      <c r="O13" s="94">
        <v>184</v>
      </c>
      <c r="Q13" s="93" t="s">
        <v>43</v>
      </c>
      <c r="R13" s="94">
        <v>153</v>
      </c>
      <c r="S13" s="95"/>
      <c r="T13" s="93" t="s">
        <v>78</v>
      </c>
      <c r="U13" s="94">
        <v>121</v>
      </c>
      <c r="V13" s="91"/>
      <c r="W13" s="92"/>
      <c r="X13" s="91"/>
      <c r="Y13" s="92"/>
      <c r="Z13" s="92"/>
      <c r="AA13" s="92"/>
      <c r="AB13" s="91"/>
      <c r="AC13" s="92"/>
      <c r="AD13" s="92"/>
      <c r="AE13" s="92"/>
      <c r="AF13" s="91"/>
      <c r="AG13" s="92"/>
      <c r="AH13" s="92"/>
      <c r="AI13" s="91"/>
      <c r="AJ13" s="92"/>
      <c r="AK13" s="92"/>
      <c r="AL13" s="91"/>
      <c r="AM13" s="92"/>
      <c r="AN13" s="92"/>
    </row>
    <row r="14" spans="2:40">
      <c r="K14" s="93">
        <v>5</v>
      </c>
      <c r="L14" s="94">
        <v>5</v>
      </c>
      <c r="N14" s="93" t="s">
        <v>11</v>
      </c>
      <c r="O14" s="94">
        <v>183</v>
      </c>
      <c r="Q14" s="93" t="s">
        <v>44</v>
      </c>
      <c r="R14" s="94">
        <v>152</v>
      </c>
      <c r="S14" s="95"/>
      <c r="T14" s="93" t="s">
        <v>80</v>
      </c>
      <c r="U14" s="94">
        <v>120</v>
      </c>
      <c r="V14" s="91"/>
      <c r="W14" s="92"/>
      <c r="X14" s="91"/>
      <c r="Y14" s="92"/>
      <c r="Z14" s="92"/>
      <c r="AA14" s="92"/>
      <c r="AB14" s="91"/>
      <c r="AC14" s="92"/>
      <c r="AD14" s="92"/>
      <c r="AE14" s="92"/>
      <c r="AF14" s="91"/>
      <c r="AG14" s="92"/>
      <c r="AH14" s="92"/>
      <c r="AI14" s="91"/>
      <c r="AJ14" s="92"/>
      <c r="AK14" s="92"/>
      <c r="AL14" s="91"/>
      <c r="AM14" s="92"/>
      <c r="AN14" s="92"/>
    </row>
    <row r="15" spans="2:40">
      <c r="B15" s="88">
        <v>4</v>
      </c>
      <c r="C15" s="88" t="s">
        <v>183</v>
      </c>
      <c r="K15" s="93">
        <v>4</v>
      </c>
      <c r="L15" s="94">
        <v>4</v>
      </c>
      <c r="N15" s="93" t="s">
        <v>12</v>
      </c>
      <c r="O15" s="94">
        <v>182</v>
      </c>
      <c r="Q15" s="93" t="s">
        <v>45</v>
      </c>
      <c r="R15" s="94">
        <v>151</v>
      </c>
      <c r="S15" s="95"/>
      <c r="T15" s="93" t="s">
        <v>81</v>
      </c>
      <c r="U15" s="94">
        <v>119</v>
      </c>
      <c r="V15" s="91"/>
      <c r="W15" s="92"/>
      <c r="X15" s="91"/>
      <c r="Y15" s="92"/>
      <c r="Z15" s="92"/>
      <c r="AA15" s="92"/>
      <c r="AB15" s="91"/>
      <c r="AC15" s="92"/>
      <c r="AD15" s="92"/>
      <c r="AE15" s="92"/>
      <c r="AF15" s="91"/>
      <c r="AG15" s="92"/>
      <c r="AH15" s="92"/>
      <c r="AI15" s="91"/>
      <c r="AJ15" s="92"/>
      <c r="AK15" s="92"/>
      <c r="AL15" s="91"/>
      <c r="AM15" s="92"/>
      <c r="AN15" s="92"/>
    </row>
    <row r="16" spans="2:40">
      <c r="C16" s="88" t="s">
        <v>184</v>
      </c>
      <c r="K16" s="93">
        <v>3</v>
      </c>
      <c r="L16" s="94">
        <v>3</v>
      </c>
      <c r="N16" s="93" t="s">
        <v>13</v>
      </c>
      <c r="O16" s="94">
        <v>181</v>
      </c>
      <c r="Q16" s="93" t="s">
        <v>46</v>
      </c>
      <c r="R16" s="94">
        <v>150</v>
      </c>
      <c r="S16" s="95"/>
      <c r="T16" s="93" t="s">
        <v>82</v>
      </c>
      <c r="U16" s="94">
        <v>118</v>
      </c>
      <c r="V16" s="91"/>
      <c r="W16" s="92"/>
      <c r="X16" s="91"/>
      <c r="Y16" s="92"/>
      <c r="Z16" s="92"/>
      <c r="AA16" s="92"/>
      <c r="AB16" s="91"/>
      <c r="AC16" s="92"/>
      <c r="AD16" s="92"/>
      <c r="AE16" s="92"/>
      <c r="AF16" s="91"/>
      <c r="AG16" s="92"/>
      <c r="AH16" s="92"/>
      <c r="AI16" s="91"/>
      <c r="AJ16" s="92"/>
      <c r="AK16" s="92"/>
      <c r="AL16" s="91"/>
      <c r="AM16" s="92"/>
      <c r="AN16" s="92"/>
    </row>
    <row r="17" spans="2:40">
      <c r="K17" s="93">
        <v>2</v>
      </c>
      <c r="L17" s="94">
        <v>2</v>
      </c>
      <c r="N17" s="93" t="s">
        <v>14</v>
      </c>
      <c r="O17" s="94">
        <v>180</v>
      </c>
      <c r="Q17" s="93" t="s">
        <v>47</v>
      </c>
      <c r="R17" s="94">
        <v>149</v>
      </c>
      <c r="S17" s="95"/>
      <c r="T17" s="93" t="s">
        <v>83</v>
      </c>
      <c r="U17" s="94">
        <v>117</v>
      </c>
      <c r="V17" s="91"/>
      <c r="W17" s="92"/>
      <c r="X17" s="91"/>
      <c r="Y17" s="92"/>
      <c r="Z17" s="92"/>
      <c r="AA17" s="92"/>
      <c r="AB17" s="91"/>
      <c r="AC17" s="92"/>
      <c r="AD17" s="92"/>
      <c r="AE17" s="92"/>
      <c r="AF17" s="91"/>
      <c r="AG17" s="92"/>
      <c r="AH17" s="92"/>
      <c r="AI17" s="91"/>
      <c r="AJ17" s="92"/>
      <c r="AK17" s="92"/>
      <c r="AL17" s="91"/>
      <c r="AM17" s="92"/>
      <c r="AN17" s="92"/>
    </row>
    <row r="18" spans="2:40">
      <c r="K18" s="93">
        <v>1</v>
      </c>
      <c r="L18" s="94">
        <v>1</v>
      </c>
      <c r="N18" s="93" t="s">
        <v>15</v>
      </c>
      <c r="O18" s="94">
        <v>179</v>
      </c>
      <c r="Q18" s="93" t="s">
        <v>48</v>
      </c>
      <c r="R18" s="94">
        <v>148</v>
      </c>
      <c r="S18" s="95"/>
      <c r="T18" s="93" t="s">
        <v>84</v>
      </c>
      <c r="U18" s="94">
        <v>116</v>
      </c>
      <c r="V18" s="91"/>
      <c r="W18" s="92"/>
      <c r="X18" s="91"/>
      <c r="Y18" s="92"/>
      <c r="Z18" s="92"/>
      <c r="AA18" s="92"/>
      <c r="AB18" s="91"/>
      <c r="AC18" s="92"/>
      <c r="AD18" s="92"/>
      <c r="AE18" s="92"/>
      <c r="AF18" s="91"/>
      <c r="AG18" s="92"/>
      <c r="AH18" s="92"/>
      <c r="AI18" s="91"/>
      <c r="AJ18" s="92"/>
      <c r="AK18" s="92"/>
      <c r="AL18" s="91"/>
      <c r="AM18" s="92"/>
      <c r="AN18" s="92"/>
    </row>
    <row r="19" spans="2:40">
      <c r="K19" s="93">
        <v>0</v>
      </c>
      <c r="L19" s="94">
        <v>0</v>
      </c>
      <c r="N19" s="93" t="s">
        <v>16</v>
      </c>
      <c r="O19" s="94">
        <v>178</v>
      </c>
      <c r="Q19" s="93" t="s">
        <v>49</v>
      </c>
      <c r="R19" s="94">
        <v>147</v>
      </c>
      <c r="S19" s="95"/>
      <c r="T19" s="93" t="s">
        <v>85</v>
      </c>
      <c r="U19" s="94">
        <v>115</v>
      </c>
      <c r="V19" s="91"/>
      <c r="W19" s="92"/>
      <c r="X19" s="91"/>
      <c r="Y19" s="92"/>
      <c r="Z19" s="92"/>
      <c r="AA19" s="92"/>
      <c r="AB19" s="91"/>
      <c r="AC19" s="92"/>
      <c r="AD19" s="92"/>
      <c r="AE19" s="92"/>
      <c r="AF19" s="91"/>
      <c r="AG19" s="92"/>
      <c r="AH19" s="92"/>
      <c r="AI19" s="91"/>
      <c r="AJ19" s="92"/>
      <c r="AK19" s="92"/>
      <c r="AL19" s="91"/>
      <c r="AM19" s="92"/>
      <c r="AN19" s="92"/>
    </row>
    <row r="20" spans="2:40" ht="21">
      <c r="B20" s="104" t="s">
        <v>185</v>
      </c>
      <c r="N20" s="93" t="s">
        <v>17</v>
      </c>
      <c r="O20" s="94">
        <v>177</v>
      </c>
      <c r="Q20" s="93" t="s">
        <v>50</v>
      </c>
      <c r="R20" s="94">
        <v>146</v>
      </c>
      <c r="S20" s="95"/>
      <c r="T20" s="93" t="s">
        <v>87</v>
      </c>
      <c r="U20" s="94">
        <v>114</v>
      </c>
      <c r="V20" s="91"/>
      <c r="W20" s="92"/>
      <c r="X20" s="91"/>
      <c r="Y20" s="92"/>
      <c r="Z20" s="92"/>
      <c r="AA20" s="92"/>
      <c r="AB20" s="91"/>
      <c r="AC20" s="92"/>
      <c r="AD20" s="92"/>
      <c r="AE20" s="92"/>
      <c r="AF20" s="91"/>
      <c r="AG20" s="92"/>
      <c r="AH20" s="92"/>
      <c r="AI20" s="91"/>
      <c r="AJ20" s="92"/>
      <c r="AK20" s="92"/>
      <c r="AL20" s="91"/>
      <c r="AM20" s="92"/>
      <c r="AN20" s="92"/>
    </row>
    <row r="21" spans="2:40" ht="15" customHeight="1">
      <c r="B21" s="90"/>
      <c r="C21" s="88" t="s">
        <v>186</v>
      </c>
      <c r="K21" s="88" t="s">
        <v>163</v>
      </c>
      <c r="N21" s="93" t="s">
        <v>18</v>
      </c>
      <c r="O21" s="94">
        <v>176</v>
      </c>
      <c r="Q21" s="93" t="s">
        <v>51</v>
      </c>
      <c r="R21" s="94">
        <v>145</v>
      </c>
      <c r="S21" s="95"/>
      <c r="T21" s="93" t="s">
        <v>88</v>
      </c>
      <c r="U21" s="94">
        <v>113</v>
      </c>
      <c r="V21" s="91"/>
      <c r="W21" s="92"/>
      <c r="X21" s="91"/>
      <c r="Y21" s="92"/>
      <c r="Z21" s="92"/>
      <c r="AA21" s="92"/>
      <c r="AB21" s="91"/>
      <c r="AC21" s="92"/>
      <c r="AD21" s="92"/>
      <c r="AE21" s="92"/>
      <c r="AF21" s="91"/>
      <c r="AG21" s="92"/>
      <c r="AH21" s="92"/>
      <c r="AI21" s="91"/>
      <c r="AJ21" s="92"/>
      <c r="AK21" s="92"/>
      <c r="AL21" s="91"/>
      <c r="AM21" s="92"/>
      <c r="AN21" s="92"/>
    </row>
    <row r="22" spans="2:40">
      <c r="B22" s="90"/>
      <c r="C22" s="88" t="s">
        <v>187</v>
      </c>
      <c r="N22" s="93" t="s">
        <v>19</v>
      </c>
      <c r="O22" s="94">
        <v>175</v>
      </c>
      <c r="Q22" s="93" t="s">
        <v>53</v>
      </c>
      <c r="R22" s="94">
        <v>144</v>
      </c>
      <c r="S22" s="95"/>
      <c r="T22" s="93" t="s">
        <v>89</v>
      </c>
      <c r="U22" s="94">
        <v>112</v>
      </c>
      <c r="V22" s="91"/>
      <c r="W22" s="92"/>
      <c r="X22" s="91"/>
      <c r="Y22" s="92"/>
      <c r="Z22" s="92"/>
      <c r="AA22" s="92"/>
      <c r="AB22" s="91"/>
      <c r="AC22" s="92"/>
      <c r="AD22" s="92"/>
      <c r="AE22" s="92"/>
      <c r="AF22" s="91"/>
      <c r="AG22" s="92"/>
      <c r="AH22" s="92"/>
      <c r="AI22" s="91"/>
      <c r="AJ22" s="92"/>
      <c r="AK22" s="92"/>
      <c r="AL22" s="91"/>
      <c r="AM22" s="92"/>
      <c r="AN22" s="92"/>
    </row>
    <row r="23" spans="2:40">
      <c r="C23" s="88" t="s">
        <v>188</v>
      </c>
      <c r="K23" s="88" t="s">
        <v>164</v>
      </c>
      <c r="L23" s="88" t="s">
        <v>162</v>
      </c>
      <c r="N23" s="93" t="s">
        <v>20</v>
      </c>
      <c r="O23" s="94">
        <v>174</v>
      </c>
      <c r="Q23" s="93" t="s">
        <v>54</v>
      </c>
      <c r="R23" s="94">
        <v>143</v>
      </c>
      <c r="S23" s="95"/>
      <c r="T23" s="93" t="s">
        <v>90</v>
      </c>
      <c r="U23" s="94">
        <v>111</v>
      </c>
      <c r="V23" s="91"/>
      <c r="W23" s="92"/>
      <c r="X23" s="91"/>
      <c r="Y23" s="92"/>
      <c r="Z23" s="92"/>
      <c r="AA23" s="92"/>
      <c r="AB23" s="91"/>
      <c r="AC23" s="92"/>
      <c r="AD23" s="92"/>
      <c r="AE23" s="92"/>
      <c r="AF23" s="91"/>
      <c r="AG23" s="92"/>
      <c r="AH23" s="92"/>
      <c r="AI23" s="91"/>
      <c r="AJ23" s="92"/>
      <c r="AK23" s="92"/>
      <c r="AL23" s="91"/>
      <c r="AM23" s="92"/>
      <c r="AN23" s="92"/>
    </row>
    <row r="24" spans="2:40">
      <c r="C24" s="88" t="s">
        <v>189</v>
      </c>
      <c r="K24" s="93" t="s">
        <v>29</v>
      </c>
      <c r="L24" s="94">
        <v>61</v>
      </c>
      <c r="N24" s="93" t="s">
        <v>21</v>
      </c>
      <c r="O24" s="94">
        <v>173</v>
      </c>
      <c r="Q24" s="93" t="s">
        <v>55</v>
      </c>
      <c r="R24" s="94">
        <v>142</v>
      </c>
      <c r="S24" s="95"/>
      <c r="T24" s="93" t="s">
        <v>91</v>
      </c>
      <c r="U24" s="94">
        <v>110</v>
      </c>
      <c r="V24" s="91"/>
      <c r="W24" s="92"/>
      <c r="X24" s="91"/>
      <c r="Y24" s="92"/>
      <c r="Z24" s="92"/>
      <c r="AA24" s="92"/>
      <c r="AB24" s="91"/>
      <c r="AC24" s="92"/>
      <c r="AD24" s="92"/>
      <c r="AE24" s="92"/>
      <c r="AF24" s="91"/>
      <c r="AG24" s="92"/>
      <c r="AH24" s="92"/>
      <c r="AI24" s="91"/>
      <c r="AJ24" s="92"/>
      <c r="AK24" s="92"/>
      <c r="AL24" s="91"/>
      <c r="AM24" s="92"/>
      <c r="AN24" s="92"/>
    </row>
    <row r="25" spans="2:40">
      <c r="D25" s="88" t="s">
        <v>190</v>
      </c>
      <c r="K25" s="96" t="s">
        <v>41</v>
      </c>
      <c r="L25" s="94">
        <v>60</v>
      </c>
      <c r="N25" s="93" t="s">
        <v>22</v>
      </c>
      <c r="O25" s="94">
        <v>172</v>
      </c>
      <c r="Q25" s="93" t="s">
        <v>56</v>
      </c>
      <c r="R25" s="94">
        <v>141</v>
      </c>
      <c r="S25" s="95"/>
      <c r="T25" s="93" t="s">
        <v>93</v>
      </c>
      <c r="U25" s="94">
        <v>109</v>
      </c>
      <c r="V25" s="91"/>
      <c r="W25" s="92"/>
      <c r="X25" s="91"/>
      <c r="Y25" s="92"/>
      <c r="Z25" s="92"/>
      <c r="AA25" s="92"/>
      <c r="AB25" s="91"/>
      <c r="AC25" s="92"/>
      <c r="AD25" s="92"/>
      <c r="AE25" s="92"/>
      <c r="AF25" s="91"/>
      <c r="AG25" s="92"/>
      <c r="AH25" s="92"/>
      <c r="AI25" s="91"/>
      <c r="AJ25" s="92"/>
      <c r="AK25" s="92"/>
      <c r="AL25" s="91"/>
      <c r="AM25" s="92"/>
      <c r="AN25" s="92"/>
    </row>
    <row r="26" spans="2:40">
      <c r="D26" s="88" t="s">
        <v>191</v>
      </c>
      <c r="K26" s="93" t="s">
        <v>52</v>
      </c>
      <c r="L26" s="94">
        <v>59</v>
      </c>
      <c r="N26" s="93" t="s">
        <v>23</v>
      </c>
      <c r="O26" s="94">
        <v>171</v>
      </c>
      <c r="Q26" s="93" t="s">
        <v>57</v>
      </c>
      <c r="R26" s="94">
        <v>140</v>
      </c>
      <c r="S26" s="95"/>
      <c r="T26" s="93" t="s">
        <v>94</v>
      </c>
      <c r="U26" s="94">
        <v>108</v>
      </c>
      <c r="V26" s="91"/>
      <c r="W26" s="92"/>
      <c r="X26" s="91"/>
      <c r="Y26" s="92"/>
      <c r="Z26" s="92"/>
      <c r="AA26" s="92"/>
      <c r="AB26" s="91"/>
      <c r="AC26" s="92"/>
      <c r="AD26" s="92"/>
      <c r="AE26" s="92"/>
      <c r="AF26" s="91"/>
      <c r="AG26" s="92"/>
      <c r="AH26" s="92"/>
      <c r="AI26" s="91"/>
      <c r="AJ26" s="92"/>
      <c r="AK26" s="92"/>
      <c r="AL26" s="91"/>
      <c r="AM26" s="92"/>
      <c r="AN26" s="92"/>
    </row>
    <row r="27" spans="2:40">
      <c r="D27" s="88" t="s">
        <v>192</v>
      </c>
      <c r="K27" s="93" t="s">
        <v>62</v>
      </c>
      <c r="L27" s="94">
        <v>58</v>
      </c>
      <c r="N27" s="93" t="s">
        <v>24</v>
      </c>
      <c r="O27" s="94">
        <v>170</v>
      </c>
      <c r="Q27" s="93" t="s">
        <v>58</v>
      </c>
      <c r="R27" s="94">
        <v>139</v>
      </c>
      <c r="S27" s="95"/>
      <c r="T27" s="93" t="s">
        <v>95</v>
      </c>
      <c r="U27" s="94">
        <v>107</v>
      </c>
      <c r="V27" s="91"/>
      <c r="W27" s="92"/>
      <c r="X27" s="91"/>
      <c r="Y27" s="92"/>
      <c r="Z27" s="92"/>
      <c r="AA27" s="92"/>
      <c r="AB27" s="91"/>
      <c r="AC27" s="92"/>
      <c r="AD27" s="92"/>
      <c r="AE27" s="92"/>
      <c r="AF27" s="91"/>
      <c r="AG27" s="92"/>
      <c r="AH27" s="92"/>
      <c r="AI27" s="91"/>
      <c r="AJ27" s="92"/>
      <c r="AK27" s="92"/>
      <c r="AL27" s="91"/>
      <c r="AM27" s="92"/>
      <c r="AN27" s="92"/>
    </row>
    <row r="28" spans="2:40">
      <c r="K28" s="93" t="s">
        <v>71</v>
      </c>
      <c r="L28" s="94">
        <v>57</v>
      </c>
      <c r="N28" s="93" t="s">
        <v>25</v>
      </c>
      <c r="O28" s="94">
        <v>169</v>
      </c>
      <c r="Q28" s="93" t="s">
        <v>59</v>
      </c>
      <c r="R28" s="94">
        <v>138</v>
      </c>
      <c r="S28" s="95"/>
      <c r="T28" s="93" t="s">
        <v>96</v>
      </c>
      <c r="U28" s="94">
        <v>106</v>
      </c>
      <c r="V28" s="91"/>
      <c r="W28" s="92"/>
      <c r="X28" s="91"/>
      <c r="Y28" s="92"/>
      <c r="Z28" s="92"/>
      <c r="AA28" s="92"/>
      <c r="AB28" s="91"/>
      <c r="AC28" s="92"/>
      <c r="AD28" s="92"/>
      <c r="AE28" s="92"/>
      <c r="AF28" s="91"/>
      <c r="AG28" s="92"/>
      <c r="AH28" s="92"/>
      <c r="AI28" s="91"/>
      <c r="AJ28" s="92"/>
      <c r="AK28" s="92"/>
      <c r="AL28" s="91"/>
      <c r="AM28" s="92"/>
      <c r="AN28" s="92"/>
    </row>
    <row r="29" spans="2:40">
      <c r="C29" s="106" t="s">
        <v>193</v>
      </c>
      <c r="K29" s="93" t="s">
        <v>79</v>
      </c>
      <c r="L29" s="94">
        <v>56</v>
      </c>
      <c r="N29" s="93" t="s">
        <v>26</v>
      </c>
      <c r="O29" s="94">
        <v>168</v>
      </c>
      <c r="Q29" s="93" t="s">
        <v>60</v>
      </c>
      <c r="R29" s="94">
        <v>137</v>
      </c>
      <c r="S29" s="95"/>
      <c r="T29" s="93" t="s">
        <v>98</v>
      </c>
      <c r="U29" s="94">
        <v>105</v>
      </c>
      <c r="V29" s="91"/>
      <c r="W29" s="92"/>
      <c r="X29" s="91"/>
      <c r="Y29" s="92"/>
      <c r="Z29" s="92"/>
      <c r="AA29" s="92"/>
      <c r="AB29" s="91"/>
      <c r="AC29" s="92"/>
      <c r="AD29" s="92"/>
      <c r="AE29" s="92"/>
      <c r="AF29" s="91"/>
      <c r="AG29" s="92"/>
      <c r="AH29" s="92"/>
      <c r="AI29" s="91"/>
      <c r="AJ29" s="92"/>
      <c r="AK29" s="92"/>
      <c r="AL29" s="91"/>
      <c r="AM29" s="92"/>
      <c r="AN29" s="92"/>
    </row>
    <row r="30" spans="2:40">
      <c r="C30" s="106" t="s">
        <v>194</v>
      </c>
      <c r="K30" s="93" t="s">
        <v>86</v>
      </c>
      <c r="L30" s="94">
        <v>55</v>
      </c>
      <c r="N30" s="93" t="s">
        <v>27</v>
      </c>
      <c r="O30" s="94">
        <v>167</v>
      </c>
      <c r="Q30" s="93" t="s">
        <v>61</v>
      </c>
      <c r="R30" s="94">
        <v>136</v>
      </c>
      <c r="S30" s="95"/>
      <c r="T30" s="93" t="s">
        <v>99</v>
      </c>
      <c r="U30" s="94">
        <v>104</v>
      </c>
      <c r="V30" s="91"/>
      <c r="W30" s="92"/>
      <c r="X30" s="91"/>
      <c r="Y30" s="92"/>
      <c r="Z30" s="92"/>
      <c r="AA30" s="92"/>
      <c r="AB30" s="91"/>
      <c r="AC30" s="92"/>
      <c r="AD30" s="92"/>
      <c r="AE30" s="92"/>
      <c r="AF30" s="91"/>
      <c r="AG30" s="92"/>
      <c r="AH30" s="92"/>
      <c r="AI30" s="91"/>
      <c r="AJ30" s="92"/>
      <c r="AK30" s="92"/>
      <c r="AL30" s="91"/>
      <c r="AM30" s="92"/>
      <c r="AN30" s="92"/>
    </row>
    <row r="31" spans="2:40">
      <c r="C31" s="106" t="s">
        <v>195</v>
      </c>
      <c r="K31" s="93" t="s">
        <v>92</v>
      </c>
      <c r="L31" s="94">
        <v>54</v>
      </c>
      <c r="N31" s="93" t="s">
        <v>28</v>
      </c>
      <c r="O31" s="94">
        <v>166</v>
      </c>
      <c r="Q31" s="93" t="s">
        <v>63</v>
      </c>
      <c r="R31" s="94">
        <v>135</v>
      </c>
      <c r="S31" s="95"/>
      <c r="T31" s="93" t="s">
        <v>100</v>
      </c>
      <c r="U31" s="94">
        <v>103</v>
      </c>
      <c r="V31" s="91"/>
      <c r="W31" s="92"/>
      <c r="X31" s="91"/>
      <c r="Y31" s="92"/>
      <c r="Z31" s="92"/>
      <c r="AA31" s="92"/>
      <c r="AB31" s="91"/>
      <c r="AC31" s="92"/>
      <c r="AD31" s="92"/>
      <c r="AE31" s="92"/>
      <c r="AF31" s="91"/>
      <c r="AG31" s="92"/>
      <c r="AH31" s="92"/>
      <c r="AI31" s="91"/>
      <c r="AJ31" s="92"/>
      <c r="AK31" s="92"/>
      <c r="AL31" s="91"/>
      <c r="AM31" s="92"/>
      <c r="AN31" s="92"/>
    </row>
    <row r="32" spans="2:40">
      <c r="C32" s="107" t="s">
        <v>196</v>
      </c>
      <c r="K32" s="93" t="s">
        <v>97</v>
      </c>
      <c r="L32" s="94">
        <v>53</v>
      </c>
      <c r="N32" s="93" t="s">
        <v>30</v>
      </c>
      <c r="O32" s="94">
        <v>165</v>
      </c>
      <c r="Q32" s="93" t="s">
        <v>64</v>
      </c>
      <c r="R32" s="94">
        <v>134</v>
      </c>
      <c r="S32" s="95"/>
      <c r="T32" s="93" t="s">
        <v>102</v>
      </c>
      <c r="U32" s="94">
        <v>102</v>
      </c>
      <c r="V32" s="91"/>
      <c r="W32" s="92"/>
      <c r="X32" s="91"/>
      <c r="Y32" s="92"/>
      <c r="Z32" s="92"/>
      <c r="AA32" s="92"/>
      <c r="AB32" s="91"/>
      <c r="AC32" s="92"/>
      <c r="AD32" s="92"/>
      <c r="AE32" s="92"/>
      <c r="AF32" s="91"/>
      <c r="AG32" s="92"/>
      <c r="AH32" s="92"/>
      <c r="AI32" s="91"/>
      <c r="AJ32" s="92"/>
      <c r="AK32" s="92"/>
      <c r="AL32" s="91"/>
      <c r="AM32" s="92"/>
      <c r="AN32" s="92"/>
    </row>
    <row r="33" spans="4:40">
      <c r="D33" s="88" t="s">
        <v>197</v>
      </c>
      <c r="K33" s="93" t="s">
        <v>101</v>
      </c>
      <c r="L33" s="97">
        <v>52</v>
      </c>
      <c r="N33" s="93" t="s">
        <v>31</v>
      </c>
      <c r="O33" s="94">
        <v>164</v>
      </c>
      <c r="Q33" s="93" t="s">
        <v>65</v>
      </c>
      <c r="R33" s="94">
        <v>133</v>
      </c>
      <c r="S33" s="95"/>
      <c r="T33" s="93" t="s">
        <v>103</v>
      </c>
      <c r="U33" s="94">
        <v>101</v>
      </c>
      <c r="V33" s="91"/>
      <c r="W33" s="92"/>
      <c r="X33" s="91"/>
      <c r="Y33" s="92"/>
      <c r="Z33" s="92"/>
      <c r="AA33" s="92"/>
      <c r="AB33" s="91"/>
      <c r="AC33" s="92"/>
      <c r="AD33" s="92"/>
      <c r="AE33" s="92"/>
      <c r="AF33" s="91"/>
      <c r="AG33" s="92"/>
      <c r="AH33" s="92"/>
      <c r="AI33" s="91"/>
      <c r="AJ33" s="92"/>
      <c r="AK33" s="92"/>
      <c r="AL33" s="91"/>
      <c r="AM33" s="92"/>
      <c r="AN33" s="92"/>
    </row>
    <row r="34" spans="4:40">
      <c r="D34" s="88" t="s">
        <v>198</v>
      </c>
      <c r="K34" s="93" t="s">
        <v>104</v>
      </c>
      <c r="L34" s="94">
        <v>51</v>
      </c>
      <c r="N34" s="93" t="s">
        <v>32</v>
      </c>
      <c r="O34" s="94">
        <v>163</v>
      </c>
      <c r="Q34" s="93" t="s">
        <v>66</v>
      </c>
      <c r="R34" s="94">
        <v>132</v>
      </c>
      <c r="S34" s="95"/>
      <c r="T34" s="93" t="s">
        <v>105</v>
      </c>
      <c r="U34" s="94">
        <v>100</v>
      </c>
      <c r="V34" s="91"/>
      <c r="W34" s="92"/>
      <c r="X34" s="91"/>
      <c r="Y34" s="92"/>
      <c r="Z34" s="92"/>
      <c r="AA34" s="92"/>
      <c r="AB34" s="91"/>
      <c r="AC34" s="92"/>
      <c r="AD34" s="92"/>
      <c r="AE34" s="92"/>
      <c r="AF34" s="91"/>
      <c r="AG34" s="92"/>
      <c r="AH34" s="92"/>
      <c r="AI34" s="91"/>
      <c r="AJ34" s="92"/>
      <c r="AK34" s="92"/>
      <c r="AL34" s="91"/>
      <c r="AM34" s="92"/>
      <c r="AN34" s="92"/>
    </row>
    <row r="35" spans="4:40">
      <c r="K35" s="93" t="s">
        <v>106</v>
      </c>
      <c r="L35" s="94">
        <v>50</v>
      </c>
      <c r="N35" s="93" t="s">
        <v>33</v>
      </c>
      <c r="O35" s="94">
        <v>162</v>
      </c>
      <c r="Q35" s="93" t="s">
        <v>67</v>
      </c>
      <c r="R35" s="94">
        <v>131</v>
      </c>
      <c r="S35" s="95"/>
      <c r="V35" s="91"/>
      <c r="W35" s="92"/>
      <c r="X35" s="91"/>
      <c r="Y35" s="92"/>
      <c r="Z35" s="92"/>
      <c r="AA35" s="92"/>
      <c r="AB35" s="91"/>
      <c r="AC35" s="92"/>
      <c r="AD35" s="92"/>
      <c r="AE35" s="92"/>
      <c r="AF35" s="91"/>
      <c r="AG35" s="92"/>
      <c r="AH35" s="92"/>
      <c r="AI35" s="91"/>
      <c r="AJ35" s="92"/>
      <c r="AK35" s="92"/>
      <c r="AL35" s="91"/>
      <c r="AM35" s="92"/>
      <c r="AN35" s="92"/>
    </row>
    <row r="36" spans="4:40">
      <c r="N36" s="93" t="s">
        <v>34</v>
      </c>
      <c r="O36" s="94">
        <v>161</v>
      </c>
      <c r="Q36" s="93" t="s">
        <v>68</v>
      </c>
      <c r="R36" s="94">
        <v>130</v>
      </c>
      <c r="S36" s="95"/>
      <c r="V36" s="91"/>
      <c r="W36" s="92"/>
      <c r="X36" s="91"/>
      <c r="Y36" s="92"/>
      <c r="Z36" s="92"/>
      <c r="AA36" s="92"/>
      <c r="AB36" s="91"/>
      <c r="AC36" s="92"/>
      <c r="AD36" s="92"/>
      <c r="AE36" s="92"/>
      <c r="AF36" s="91"/>
      <c r="AG36" s="92"/>
      <c r="AH36" s="92"/>
      <c r="AI36" s="91"/>
      <c r="AJ36" s="92"/>
      <c r="AK36" s="92"/>
      <c r="AL36" s="91"/>
      <c r="AM36" s="92"/>
      <c r="AN36" s="92"/>
    </row>
    <row r="37" spans="4:40">
      <c r="N37" s="93" t="s">
        <v>35</v>
      </c>
      <c r="O37" s="94">
        <v>160</v>
      </c>
      <c r="Q37" s="93" t="s">
        <v>69</v>
      </c>
      <c r="R37" s="94">
        <v>129</v>
      </c>
      <c r="S37" s="95"/>
      <c r="V37" s="91"/>
      <c r="W37" s="92"/>
      <c r="X37" s="91"/>
      <c r="Y37" s="92"/>
      <c r="Z37" s="92"/>
      <c r="AA37" s="92"/>
      <c r="AB37" s="92"/>
      <c r="AC37" s="92"/>
      <c r="AD37" s="92"/>
      <c r="AE37" s="92"/>
      <c r="AF37" s="91"/>
      <c r="AG37" s="92"/>
      <c r="AH37" s="92"/>
      <c r="AI37" s="92"/>
      <c r="AJ37" s="92"/>
      <c r="AK37" s="92"/>
      <c r="AL37" s="91"/>
      <c r="AM37" s="92"/>
      <c r="AN37" s="92"/>
    </row>
    <row r="38" spans="4:40">
      <c r="Q38" s="93" t="s">
        <v>70</v>
      </c>
      <c r="R38" s="94">
        <v>128</v>
      </c>
      <c r="V38" s="91"/>
      <c r="W38" s="92"/>
      <c r="X38" s="91"/>
      <c r="Y38" s="92"/>
      <c r="Z38" s="92"/>
      <c r="AA38" s="92"/>
      <c r="AB38" s="92"/>
      <c r="AC38" s="92"/>
      <c r="AD38" s="92"/>
      <c r="AE38" s="92"/>
      <c r="AF38" s="91"/>
      <c r="AG38" s="92"/>
      <c r="AH38" s="92"/>
      <c r="AI38" s="92"/>
      <c r="AJ38" s="92"/>
      <c r="AK38" s="92"/>
      <c r="AL38" s="91"/>
      <c r="AM38" s="92"/>
      <c r="AN38" s="92"/>
    </row>
    <row r="39" spans="4:40">
      <c r="V39" s="91"/>
      <c r="W39" s="92"/>
      <c r="X39" s="91"/>
      <c r="Y39" s="92"/>
      <c r="Z39" s="92"/>
      <c r="AA39" s="92"/>
      <c r="AB39" s="92"/>
      <c r="AC39" s="92"/>
      <c r="AD39" s="92"/>
      <c r="AE39" s="92"/>
      <c r="AF39" s="91"/>
      <c r="AG39" s="92"/>
      <c r="AH39" s="92"/>
      <c r="AI39" s="92"/>
      <c r="AJ39" s="92"/>
      <c r="AK39" s="92"/>
      <c r="AL39" s="92"/>
      <c r="AM39" s="92"/>
      <c r="AN39" s="92"/>
    </row>
    <row r="40" spans="4:40">
      <c r="L40" s="88" t="s">
        <v>165</v>
      </c>
      <c r="V40" s="91"/>
      <c r="W40" s="92"/>
      <c r="X40" s="91"/>
      <c r="Y40" s="92"/>
      <c r="Z40" s="92"/>
      <c r="AA40" s="92"/>
      <c r="AB40" s="92"/>
      <c r="AC40" s="92"/>
      <c r="AD40" s="92"/>
      <c r="AE40" s="92"/>
      <c r="AF40" s="91"/>
      <c r="AG40" s="92"/>
      <c r="AH40" s="92"/>
      <c r="AI40" s="92"/>
      <c r="AJ40" s="92"/>
      <c r="AK40" s="92"/>
      <c r="AL40" s="92"/>
      <c r="AM40" s="92"/>
      <c r="AN40" s="92"/>
    </row>
    <row r="41" spans="4:40">
      <c r="L41" s="88" t="s">
        <v>166</v>
      </c>
      <c r="W41" s="92"/>
      <c r="X41" s="91"/>
      <c r="Y41" s="92"/>
      <c r="Z41" s="92"/>
      <c r="AA41" s="92"/>
      <c r="AB41" s="92"/>
      <c r="AC41" s="92"/>
      <c r="AD41" s="92"/>
      <c r="AE41" s="92"/>
      <c r="AF41" s="91"/>
      <c r="AG41" s="92"/>
      <c r="AH41" s="92"/>
      <c r="AI41" s="92"/>
      <c r="AJ41" s="92"/>
      <c r="AK41" s="92"/>
      <c r="AL41" s="92"/>
      <c r="AM41" s="92"/>
      <c r="AN41" s="92"/>
    </row>
    <row r="42" spans="4:40">
      <c r="L42" s="88" t="s">
        <v>167</v>
      </c>
      <c r="W42" s="92"/>
      <c r="X42" s="91"/>
      <c r="Y42" s="92"/>
      <c r="Z42" s="92"/>
      <c r="AA42" s="92"/>
      <c r="AB42" s="92"/>
      <c r="AC42" s="92"/>
      <c r="AD42" s="92"/>
      <c r="AE42" s="92"/>
      <c r="AF42" s="91"/>
      <c r="AG42" s="92"/>
      <c r="AH42" s="92"/>
      <c r="AI42" s="92"/>
      <c r="AJ42" s="92"/>
      <c r="AK42" s="92"/>
      <c r="AL42" s="92"/>
      <c r="AM42" s="92"/>
      <c r="AN42" s="92"/>
    </row>
    <row r="43" spans="4:40">
      <c r="L43" s="88" t="s">
        <v>168</v>
      </c>
      <c r="W43" s="92"/>
      <c r="X43" s="91"/>
      <c r="Y43" s="92"/>
      <c r="Z43" s="92"/>
      <c r="AA43" s="92"/>
      <c r="AB43" s="92"/>
      <c r="AC43" s="92"/>
      <c r="AD43" s="92"/>
      <c r="AE43" s="92"/>
      <c r="AF43" s="91"/>
      <c r="AG43" s="92"/>
      <c r="AH43" s="92"/>
      <c r="AI43" s="92"/>
      <c r="AJ43" s="92"/>
      <c r="AK43" s="92"/>
      <c r="AL43" s="92"/>
      <c r="AM43" s="92"/>
      <c r="AN43" s="92"/>
    </row>
    <row r="44" spans="4:40">
      <c r="L44" s="88" t="s">
        <v>169</v>
      </c>
      <c r="W44" s="92"/>
      <c r="X44" s="91"/>
      <c r="Y44" s="92"/>
      <c r="Z44" s="92"/>
      <c r="AA44" s="92"/>
      <c r="AB44" s="92"/>
      <c r="AC44" s="92"/>
      <c r="AD44" s="92"/>
      <c r="AE44" s="92"/>
      <c r="AF44" s="91"/>
      <c r="AG44" s="92"/>
      <c r="AH44" s="92"/>
      <c r="AI44" s="92"/>
      <c r="AJ44" s="92"/>
      <c r="AK44" s="92"/>
      <c r="AL44" s="92"/>
      <c r="AM44" s="92"/>
      <c r="AN44" s="92"/>
    </row>
    <row r="45" spans="4:40">
      <c r="W45" s="92"/>
      <c r="X45" s="91"/>
      <c r="Y45" s="92"/>
      <c r="Z45" s="92"/>
      <c r="AA45" s="92"/>
      <c r="AB45" s="92"/>
      <c r="AC45" s="92"/>
      <c r="AD45" s="92"/>
      <c r="AE45" s="92"/>
      <c r="AF45" s="91"/>
      <c r="AG45" s="92"/>
      <c r="AH45" s="92"/>
      <c r="AI45" s="92"/>
      <c r="AJ45" s="92"/>
      <c r="AK45" s="92"/>
      <c r="AL45" s="92"/>
      <c r="AM45" s="92"/>
      <c r="AN45" s="92"/>
    </row>
    <row r="46" spans="4:40">
      <c r="L46" s="88" t="s">
        <v>170</v>
      </c>
      <c r="W46" s="92"/>
      <c r="X46" s="92"/>
      <c r="Y46" s="92"/>
      <c r="Z46" s="92"/>
      <c r="AA46" s="92"/>
      <c r="AB46" s="92"/>
      <c r="AC46" s="92"/>
      <c r="AD46" s="92"/>
      <c r="AE46" s="92"/>
      <c r="AF46" s="92"/>
      <c r="AG46" s="92"/>
      <c r="AH46" s="92"/>
      <c r="AI46" s="92"/>
      <c r="AJ46" s="92"/>
      <c r="AK46" s="92"/>
      <c r="AL46" s="92"/>
      <c r="AM46" s="92"/>
      <c r="AN46" s="92"/>
    </row>
    <row r="47" spans="4:40">
      <c r="L47" s="88" t="s">
        <v>171</v>
      </c>
    </row>
    <row r="48" spans="4:40">
      <c r="L48" s="88" t="s">
        <v>172</v>
      </c>
    </row>
    <row r="50" spans="12:12">
      <c r="L50" s="88" t="s">
        <v>173</v>
      </c>
    </row>
  </sheetData>
  <pageMargins left="0.78740157499999996" right="0.78740157499999996" top="0.984251969" bottom="0.984251969" header="0.4921259845" footer="0.4921259845"/>
  <pageSetup paperSize="9" scale="90" orientation="landscape" horizontalDpi="4294967293" vertic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 enableFormatConditionsCalculation="0">
    <tabColor indexed="10"/>
    <pageSetUpPr fitToPage="1"/>
  </sheetPr>
  <dimension ref="B1:AB98"/>
  <sheetViews>
    <sheetView zoomScale="80" zoomScaleNormal="80" workbookViewId="0">
      <selection activeCell="L7" sqref="L7"/>
    </sheetView>
  </sheetViews>
  <sheetFormatPr baseColWidth="10" defaultColWidth="11.44140625" defaultRowHeight="14.4"/>
  <cols>
    <col min="1" max="1" width="3.6640625" style="7" customWidth="1"/>
    <col min="2" max="2" width="10.33203125" style="4" customWidth="1"/>
    <col min="3" max="3" width="25.5546875" style="4" customWidth="1"/>
    <col min="4" max="4" width="14.33203125" style="5" customWidth="1"/>
    <col min="5" max="5" width="6.5546875" style="5" customWidth="1"/>
    <col min="6" max="6" width="28.44140625" style="6" customWidth="1"/>
    <col min="7" max="7" width="16.109375" style="5" customWidth="1"/>
    <col min="8" max="8" width="3.5546875" style="5" customWidth="1"/>
    <col min="9" max="9" width="24.88671875" style="7" customWidth="1"/>
    <col min="10" max="10" width="3.109375" style="8" customWidth="1"/>
    <col min="11" max="11" width="11.44140625" style="3"/>
    <col min="12" max="12" width="11.44140625" style="9"/>
    <col min="13" max="13" width="0" style="10" hidden="1" customWidth="1"/>
    <col min="14" max="14" width="11.44140625" style="9"/>
    <col min="15" max="15" width="0" style="10" hidden="1" customWidth="1"/>
    <col min="16" max="16" width="5.88671875" style="8" customWidth="1"/>
    <col min="17" max="17" width="23.44140625" style="8" customWidth="1"/>
    <col min="18" max="19" width="11.44140625" style="8"/>
    <col min="20" max="24" width="11.44140625" style="30"/>
    <col min="25" max="16384" width="11.44140625" style="7"/>
  </cols>
  <sheetData>
    <row r="1" spans="2:28" ht="15">
      <c r="B1" s="3"/>
      <c r="R1" s="11"/>
      <c r="Z1" s="12"/>
    </row>
    <row r="2" spans="2:28" ht="23.4">
      <c r="F2" s="36" t="s">
        <v>5</v>
      </c>
      <c r="Q2" s="13"/>
      <c r="T2" s="14"/>
    </row>
    <row r="3" spans="2:28">
      <c r="P3" s="13"/>
      <c r="Q3" s="15"/>
    </row>
    <row r="4" spans="2:28">
      <c r="P4" s="13"/>
      <c r="Q4" s="16"/>
    </row>
    <row r="5" spans="2:28" ht="26.4" thickBot="1">
      <c r="C5" s="17">
        <f ca="1">TODAY()</f>
        <v>42337</v>
      </c>
      <c r="Q5" s="18"/>
    </row>
    <row r="6" spans="2:28" ht="18" thickBot="1">
      <c r="C6" s="38" t="s">
        <v>2</v>
      </c>
      <c r="L6" s="9" t="s">
        <v>199</v>
      </c>
      <c r="P6" s="19"/>
      <c r="Q6" s="16"/>
    </row>
    <row r="7" spans="2:28" ht="18.600000000000001" thickBot="1">
      <c r="C7" s="39" t="s">
        <v>107</v>
      </c>
      <c r="D7" s="37" t="s">
        <v>3</v>
      </c>
      <c r="E7" s="20"/>
      <c r="F7" s="40" t="s">
        <v>4</v>
      </c>
      <c r="G7" s="41" t="s">
        <v>3</v>
      </c>
      <c r="H7" s="21"/>
      <c r="L7" s="51"/>
      <c r="M7" s="3"/>
      <c r="Q7" s="22"/>
    </row>
    <row r="8" spans="2:28" ht="15.6">
      <c r="B8" s="23">
        <f>IF(C8&lt;&gt;"",ROWS($1:1),"")</f>
        <v>1</v>
      </c>
      <c r="C8" s="56" t="s">
        <v>111</v>
      </c>
      <c r="D8" s="25" t="s">
        <v>154</v>
      </c>
      <c r="E8" s="23">
        <f>IF(F8&lt;&gt;"",ROWS($1:1),"")</f>
        <v>1</v>
      </c>
      <c r="F8" s="42" t="s">
        <v>137</v>
      </c>
      <c r="G8" s="45" t="s">
        <v>158</v>
      </c>
      <c r="H8" s="25"/>
      <c r="I8" s="24"/>
      <c r="K8" s="9"/>
      <c r="L8" s="56" t="s">
        <v>111</v>
      </c>
      <c r="Q8" s="26"/>
      <c r="Z8" s="24"/>
      <c r="AA8" s="25"/>
      <c r="AB8" s="25"/>
    </row>
    <row r="9" spans="2:28" ht="16.2" thickBot="1">
      <c r="B9" s="23">
        <f>IF(C9&lt;&gt;"",ROWS($1:2),"")</f>
        <v>2</v>
      </c>
      <c r="C9" s="56" t="s">
        <v>113</v>
      </c>
      <c r="D9" s="25" t="s">
        <v>155</v>
      </c>
      <c r="E9" s="23">
        <f>IF(F9&lt;&gt;"",ROWS($1:2),"")</f>
        <v>2</v>
      </c>
      <c r="F9" s="43" t="s">
        <v>123</v>
      </c>
      <c r="G9" s="46" t="s">
        <v>154</v>
      </c>
      <c r="H9" s="25"/>
      <c r="I9" s="24"/>
      <c r="L9" s="56" t="s">
        <v>113</v>
      </c>
      <c r="Q9" s="22"/>
      <c r="Z9" s="24"/>
      <c r="AA9" s="25"/>
      <c r="AB9" s="25"/>
    </row>
    <row r="10" spans="2:28" ht="15.6">
      <c r="B10" s="23">
        <f>IF(C10&lt;&gt;"",ROWS($1:3),"")</f>
        <v>3</v>
      </c>
      <c r="C10" s="9" t="s">
        <v>114</v>
      </c>
      <c r="D10" s="25" t="s">
        <v>155</v>
      </c>
      <c r="E10" s="23">
        <f>IF(F10&lt;&gt;"",ROWS($1:3),"")</f>
        <v>3</v>
      </c>
      <c r="F10" s="43" t="s">
        <v>135</v>
      </c>
      <c r="G10" s="47" t="s">
        <v>158</v>
      </c>
      <c r="H10" s="25"/>
      <c r="I10" s="24"/>
      <c r="L10" s="9" t="s">
        <v>114</v>
      </c>
      <c r="P10" s="19"/>
      <c r="Q10" s="18"/>
      <c r="Z10" s="24"/>
      <c r="AA10" s="25"/>
      <c r="AB10" s="25"/>
    </row>
    <row r="11" spans="2:28" ht="16.2" thickBot="1">
      <c r="B11" s="23">
        <f>IF(C11&lt;&gt;"",ROWS($1:4),"")</f>
        <v>4</v>
      </c>
      <c r="C11" s="9" t="s">
        <v>115</v>
      </c>
      <c r="D11" s="25" t="s">
        <v>155</v>
      </c>
      <c r="E11" s="23">
        <f>IF(F11&lt;&gt;"",ROWS($1:4),"")</f>
        <v>4</v>
      </c>
      <c r="F11" s="43" t="s">
        <v>121</v>
      </c>
      <c r="G11" s="48" t="s">
        <v>154</v>
      </c>
      <c r="H11" s="25"/>
      <c r="I11" s="24"/>
      <c r="L11" s="9" t="s">
        <v>115</v>
      </c>
      <c r="Q11" s="22"/>
      <c r="Z11" s="27"/>
      <c r="AA11" s="25"/>
      <c r="AB11" s="25"/>
    </row>
    <row r="12" spans="2:28" ht="15.6">
      <c r="B12" s="23">
        <f>IF(C12&lt;&gt;"",ROWS($1:5),"")</f>
        <v>5</v>
      </c>
      <c r="C12" s="9" t="s">
        <v>112</v>
      </c>
      <c r="D12" s="25" t="s">
        <v>155</v>
      </c>
      <c r="E12" s="23">
        <f>IF(F12&lt;&gt;"",ROWS($1:5),"")</f>
        <v>5</v>
      </c>
      <c r="F12" s="43" t="s">
        <v>112</v>
      </c>
      <c r="G12" s="45" t="s">
        <v>155</v>
      </c>
      <c r="H12" s="25"/>
      <c r="I12" s="24"/>
      <c r="L12" s="9" t="s">
        <v>112</v>
      </c>
      <c r="Q12" s="26"/>
      <c r="Z12" s="27"/>
      <c r="AA12" s="25"/>
      <c r="AB12" s="25"/>
    </row>
    <row r="13" spans="2:28" ht="16.2" thickBot="1">
      <c r="B13" s="23">
        <f>IF(C13&lt;&gt;"",ROWS($1:6),"")</f>
        <v>6</v>
      </c>
      <c r="C13" s="9" t="s">
        <v>116</v>
      </c>
      <c r="D13" s="25" t="s">
        <v>155</v>
      </c>
      <c r="E13" s="23">
        <f>IF(F13&lt;&gt;"",ROWS($1:6),"")</f>
        <v>6</v>
      </c>
      <c r="F13" s="43" t="s">
        <v>139</v>
      </c>
      <c r="G13" s="46" t="s">
        <v>158</v>
      </c>
      <c r="H13" s="25"/>
      <c r="I13" s="24"/>
      <c r="L13" s="9" t="s">
        <v>116</v>
      </c>
      <c r="Q13" s="22"/>
      <c r="Z13" s="27"/>
      <c r="AA13" s="25"/>
      <c r="AB13" s="25"/>
    </row>
    <row r="14" spans="2:28" ht="15.6">
      <c r="B14" s="23">
        <f>IF(C14&lt;&gt;"",ROWS($1:7),"")</f>
        <v>7</v>
      </c>
      <c r="C14" s="9" t="s">
        <v>117</v>
      </c>
      <c r="D14" s="25" t="s">
        <v>155</v>
      </c>
      <c r="E14" s="23">
        <f>IF(F14&lt;&gt;"",ROWS($1:7),"")</f>
        <v>7</v>
      </c>
      <c r="F14" s="43" t="s">
        <v>136</v>
      </c>
      <c r="G14" s="47" t="s">
        <v>158</v>
      </c>
      <c r="H14" s="25"/>
      <c r="I14" s="24"/>
      <c r="L14" s="9" t="s">
        <v>117</v>
      </c>
      <c r="P14" s="19"/>
      <c r="Q14" s="16"/>
      <c r="Z14" s="27"/>
      <c r="AA14" s="25"/>
      <c r="AB14" s="25"/>
    </row>
    <row r="15" spans="2:28" ht="16.2" thickBot="1">
      <c r="B15" s="23">
        <f>IF(C15&lt;&gt;"",ROWS($1:8),"")</f>
        <v>8</v>
      </c>
      <c r="C15" s="9" t="s">
        <v>118</v>
      </c>
      <c r="D15" s="25" t="s">
        <v>155</v>
      </c>
      <c r="E15" s="23">
        <f>IF(F15&lt;&gt;"",ROWS($1:8),"")</f>
        <v>8</v>
      </c>
      <c r="F15" s="43" t="s">
        <v>132</v>
      </c>
      <c r="G15" s="48" t="s">
        <v>157</v>
      </c>
      <c r="H15" s="25"/>
      <c r="I15" s="24"/>
      <c r="L15" s="9" t="s">
        <v>118</v>
      </c>
      <c r="Q15" s="28"/>
      <c r="Z15" s="27"/>
      <c r="AA15" s="25"/>
      <c r="AB15" s="25"/>
    </row>
    <row r="16" spans="2:28" ht="15.6">
      <c r="B16" s="23">
        <f>IF(C16&lt;&gt;"",ROWS($1:9),"")</f>
        <v>9</v>
      </c>
      <c r="C16" s="9" t="s">
        <v>119</v>
      </c>
      <c r="D16" s="25" t="s">
        <v>155</v>
      </c>
      <c r="E16" s="23">
        <f>IF(F16&lt;&gt;"",ROWS($1:9),"")</f>
        <v>9</v>
      </c>
      <c r="F16" s="43" t="s">
        <v>114</v>
      </c>
      <c r="G16" s="45" t="s">
        <v>155</v>
      </c>
      <c r="H16" s="25"/>
      <c r="I16" s="24"/>
      <c r="J16" s="29"/>
      <c r="L16" s="9" t="s">
        <v>119</v>
      </c>
      <c r="Q16" s="22"/>
      <c r="Z16" s="27"/>
      <c r="AA16" s="25"/>
      <c r="AB16" s="25"/>
    </row>
    <row r="17" spans="2:28" ht="16.2" thickBot="1">
      <c r="B17" s="23">
        <f>IF(C17&lt;&gt;"",ROWS($1:10),"")</f>
        <v>10</v>
      </c>
      <c r="C17" s="9" t="s">
        <v>120</v>
      </c>
      <c r="D17" s="25" t="s">
        <v>154</v>
      </c>
      <c r="E17" s="23">
        <f>IF(F17&lt;&gt;"",ROWS($1:10),"")</f>
        <v>10</v>
      </c>
      <c r="F17" s="43" t="s">
        <v>126</v>
      </c>
      <c r="G17" s="46" t="s">
        <v>156</v>
      </c>
      <c r="H17" s="25"/>
      <c r="I17" s="24"/>
      <c r="L17" s="9" t="s">
        <v>120</v>
      </c>
      <c r="M17" s="9"/>
      <c r="Q17" s="26"/>
      <c r="Z17" s="27"/>
      <c r="AA17" s="25"/>
      <c r="AB17" s="25"/>
    </row>
    <row r="18" spans="2:28" ht="15.6">
      <c r="B18" s="23">
        <f>IF(C18&lt;&gt;"",ROWS($1:11),"")</f>
        <v>11</v>
      </c>
      <c r="C18" s="9" t="s">
        <v>121</v>
      </c>
      <c r="D18" s="25" t="s">
        <v>154</v>
      </c>
      <c r="E18" s="23">
        <f>IF(F18&lt;&gt;"",ROWS($1:11),"")</f>
        <v>11</v>
      </c>
      <c r="F18" s="43" t="s">
        <v>128</v>
      </c>
      <c r="G18" s="52" t="s">
        <v>156</v>
      </c>
      <c r="H18" s="25"/>
      <c r="I18" s="24"/>
      <c r="L18" s="9" t="s">
        <v>121</v>
      </c>
      <c r="M18" s="9"/>
      <c r="Q18" s="22"/>
      <c r="Z18" s="27"/>
      <c r="AA18" s="25"/>
      <c r="AB18" s="25"/>
    </row>
    <row r="19" spans="2:28" ht="16.2" thickBot="1">
      <c r="B19" s="23">
        <f>IF(C19&lt;&gt;"",ROWS($1:12),"")</f>
        <v>12</v>
      </c>
      <c r="C19" s="9" t="s">
        <v>122</v>
      </c>
      <c r="D19" s="25" t="s">
        <v>154</v>
      </c>
      <c r="E19" s="23">
        <f>IF(F19&lt;&gt;"",ROWS($1:12),"")</f>
        <v>12</v>
      </c>
      <c r="F19" s="43" t="s">
        <v>138</v>
      </c>
      <c r="G19" s="53" t="s">
        <v>158</v>
      </c>
      <c r="H19" s="25"/>
      <c r="I19" s="24"/>
      <c r="L19" s="9" t="s">
        <v>122</v>
      </c>
      <c r="M19" s="9"/>
      <c r="P19" s="13"/>
      <c r="Q19" s="16"/>
      <c r="Z19" s="27"/>
      <c r="AA19" s="25"/>
      <c r="AB19" s="25"/>
    </row>
    <row r="20" spans="2:28" ht="15.6">
      <c r="B20" s="23">
        <f>IF(C20&lt;&gt;"",ROWS($1:13),"")</f>
        <v>13</v>
      </c>
      <c r="C20" s="9" t="s">
        <v>123</v>
      </c>
      <c r="D20" s="25" t="s">
        <v>154</v>
      </c>
      <c r="E20" s="23">
        <f>IF(F20&lt;&gt;"",ROWS($1:13),"")</f>
        <v>13</v>
      </c>
      <c r="F20" s="43" t="s">
        <v>111</v>
      </c>
      <c r="G20" s="45" t="s">
        <v>154</v>
      </c>
      <c r="H20" s="25"/>
      <c r="I20" s="24"/>
      <c r="L20" s="9" t="s">
        <v>123</v>
      </c>
      <c r="M20" s="9"/>
      <c r="Q20" s="16"/>
      <c r="R20" s="13"/>
      <c r="Z20" s="27"/>
      <c r="AA20" s="25"/>
      <c r="AB20" s="25"/>
    </row>
    <row r="21" spans="2:28" ht="16.2" thickBot="1">
      <c r="B21" s="23">
        <f>IF(C21&lt;&gt;"",ROWS($1:14),"")</f>
        <v>14</v>
      </c>
      <c r="C21" s="9" t="s">
        <v>124</v>
      </c>
      <c r="D21" s="25" t="s">
        <v>154</v>
      </c>
      <c r="E21" s="23">
        <f>IF(F21&lt;&gt;"",ROWS($1:14),"")</f>
        <v>14</v>
      </c>
      <c r="F21" s="43" t="s">
        <v>130</v>
      </c>
      <c r="G21" s="46" t="s">
        <v>156</v>
      </c>
      <c r="H21" s="25"/>
      <c r="I21" s="24"/>
      <c r="L21" s="9" t="s">
        <v>124</v>
      </c>
      <c r="M21" s="9"/>
      <c r="Q21" s="16"/>
      <c r="R21" s="13"/>
      <c r="Z21" s="27"/>
      <c r="AA21" s="25"/>
      <c r="AB21" s="25"/>
    </row>
    <row r="22" spans="2:28" ht="15.6">
      <c r="B22" s="23">
        <f>IF(C22&lt;&gt;"",ROWS($1:15),"")</f>
        <v>15</v>
      </c>
      <c r="C22" s="9" t="s">
        <v>125</v>
      </c>
      <c r="D22" s="25" t="s">
        <v>154</v>
      </c>
      <c r="E22" s="23">
        <f>IF(F22&lt;&gt;"",ROWS($1:15),"")</f>
        <v>15</v>
      </c>
      <c r="F22" s="43" t="s">
        <v>133</v>
      </c>
      <c r="G22" s="54" t="s">
        <v>157</v>
      </c>
      <c r="H22" s="25"/>
      <c r="I22" s="24"/>
      <c r="L22" s="9" t="s">
        <v>125</v>
      </c>
      <c r="M22" s="9"/>
      <c r="P22" s="29"/>
      <c r="Q22" s="28"/>
      <c r="R22" s="29"/>
      <c r="S22" s="29"/>
      <c r="T22" s="34"/>
      <c r="U22" s="34"/>
      <c r="V22" s="34"/>
      <c r="W22" s="34"/>
      <c r="Z22" s="27"/>
      <c r="AA22" s="25"/>
      <c r="AB22" s="25"/>
    </row>
    <row r="23" spans="2:28" ht="16.2" thickBot="1">
      <c r="B23" s="23">
        <f>IF(C23&lt;&gt;"",ROWS($1:16),"")</f>
        <v>16</v>
      </c>
      <c r="C23" s="9" t="s">
        <v>126</v>
      </c>
      <c r="D23" s="25" t="s">
        <v>156</v>
      </c>
      <c r="E23" s="23">
        <f>IF(F23&lt;&gt;"",ROWS($1:16),"")</f>
        <v>16</v>
      </c>
      <c r="F23" s="43" t="s">
        <v>118</v>
      </c>
      <c r="G23" s="55" t="s">
        <v>155</v>
      </c>
      <c r="H23" s="25"/>
      <c r="I23" s="24"/>
      <c r="L23" s="9" t="s">
        <v>126</v>
      </c>
      <c r="M23" s="9"/>
      <c r="P23" s="29"/>
      <c r="Q23" s="28"/>
      <c r="R23" s="29"/>
      <c r="S23" s="29"/>
      <c r="T23" s="34"/>
      <c r="U23" s="34"/>
      <c r="V23" s="34"/>
      <c r="W23" s="34"/>
      <c r="Z23" s="27"/>
      <c r="AA23" s="25"/>
      <c r="AB23" s="25"/>
    </row>
    <row r="24" spans="2:28" ht="15.6">
      <c r="B24" s="23">
        <f>IF(C24&lt;&gt;"",ROWS($1:17),"")</f>
        <v>17</v>
      </c>
      <c r="C24" s="9" t="s">
        <v>127</v>
      </c>
      <c r="D24" s="25" t="s">
        <v>156</v>
      </c>
      <c r="E24" s="23">
        <f>IF(F24&lt;&gt;"",ROWS($1:17),"")</f>
        <v>17</v>
      </c>
      <c r="F24" s="43" t="s">
        <v>125</v>
      </c>
      <c r="G24" s="45" t="s">
        <v>154</v>
      </c>
      <c r="H24" s="25"/>
      <c r="I24" s="24"/>
      <c r="L24" s="9" t="s">
        <v>127</v>
      </c>
      <c r="M24" s="9"/>
      <c r="P24" s="13"/>
      <c r="Q24" s="16"/>
      <c r="Z24" s="27"/>
      <c r="AA24" s="25"/>
      <c r="AB24" s="25"/>
    </row>
    <row r="25" spans="2:28" ht="16.2" thickBot="1">
      <c r="B25" s="23">
        <f>IF(C25&lt;&gt;"",ROWS($1:18),"")</f>
        <v>18</v>
      </c>
      <c r="C25" s="9" t="s">
        <v>128</v>
      </c>
      <c r="D25" s="25" t="s">
        <v>156</v>
      </c>
      <c r="E25" s="23">
        <f>IF(F25&lt;&gt;"",ROWS($1:18),"")</f>
        <v>18</v>
      </c>
      <c r="F25" s="43" t="s">
        <v>140</v>
      </c>
      <c r="G25" s="46" t="s">
        <v>159</v>
      </c>
      <c r="H25" s="25"/>
      <c r="I25" s="24"/>
      <c r="L25" s="9" t="s">
        <v>128</v>
      </c>
      <c r="M25" s="9"/>
      <c r="P25" s="19"/>
      <c r="Q25" s="18"/>
      <c r="Z25" s="27"/>
      <c r="AA25" s="25"/>
      <c r="AB25" s="25"/>
    </row>
    <row r="26" spans="2:28" ht="15.6">
      <c r="B26" s="23">
        <f>IF(C26&lt;&gt;"",ROWS($1:19),"")</f>
        <v>19</v>
      </c>
      <c r="C26" s="9" t="s">
        <v>129</v>
      </c>
      <c r="D26" s="25" t="s">
        <v>156</v>
      </c>
      <c r="E26" s="23">
        <f>IF(F26&lt;&gt;"",ROWS($1:19),"")</f>
        <v>19</v>
      </c>
      <c r="F26" s="43" t="s">
        <v>113</v>
      </c>
      <c r="G26" s="54" t="s">
        <v>155</v>
      </c>
      <c r="H26" s="25"/>
      <c r="I26" s="24"/>
      <c r="L26" s="9" t="s">
        <v>129</v>
      </c>
      <c r="M26" s="9"/>
      <c r="P26" s="19"/>
      <c r="Q26" s="16"/>
      <c r="Z26" s="27"/>
      <c r="AA26" s="25"/>
      <c r="AB26" s="25"/>
    </row>
    <row r="27" spans="2:28" ht="16.2" thickBot="1">
      <c r="B27" s="23">
        <f>IF(C27&lt;&gt;"",ROWS($1:20),"")</f>
        <v>20</v>
      </c>
      <c r="C27" s="9" t="s">
        <v>130</v>
      </c>
      <c r="D27" s="25" t="s">
        <v>156</v>
      </c>
      <c r="E27" s="23">
        <f>IF(F27&lt;&gt;"",ROWS($1:20),"")</f>
        <v>20</v>
      </c>
      <c r="F27" s="43" t="s">
        <v>141</v>
      </c>
      <c r="G27" s="55" t="s">
        <v>159</v>
      </c>
      <c r="H27" s="25"/>
      <c r="I27" s="24"/>
      <c r="L27" s="9" t="s">
        <v>130</v>
      </c>
      <c r="M27" s="9"/>
      <c r="P27" s="19"/>
      <c r="Q27" s="16"/>
      <c r="Z27" s="27"/>
      <c r="AA27" s="25"/>
      <c r="AB27" s="25"/>
    </row>
    <row r="28" spans="2:28" ht="15.6">
      <c r="B28" s="23">
        <f>IF(C28&lt;&gt;"",ROWS($1:21),"")</f>
        <v>21</v>
      </c>
      <c r="C28" s="9" t="s">
        <v>131</v>
      </c>
      <c r="D28" s="25" t="s">
        <v>157</v>
      </c>
      <c r="E28" s="23">
        <f>IF(F28&lt;&gt;"",ROWS($1:21),"")</f>
        <v>21</v>
      </c>
      <c r="F28" s="43" t="s">
        <v>119</v>
      </c>
      <c r="G28" s="45" t="s">
        <v>155</v>
      </c>
      <c r="H28" s="25"/>
      <c r="I28" s="24"/>
      <c r="L28" s="9" t="s">
        <v>131</v>
      </c>
      <c r="M28" s="9"/>
      <c r="Q28" s="16"/>
      <c r="Z28" s="27"/>
      <c r="AA28" s="25"/>
      <c r="AB28" s="25"/>
    </row>
    <row r="29" spans="2:28" ht="16.2" thickBot="1">
      <c r="B29" s="23">
        <f>IF(C29&lt;&gt;"",ROWS($1:22),"")</f>
        <v>22</v>
      </c>
      <c r="C29" s="9" t="s">
        <v>132</v>
      </c>
      <c r="D29" s="25" t="s">
        <v>157</v>
      </c>
      <c r="E29" s="23">
        <f>IF(F29&lt;&gt;"",ROWS($1:22),"")</f>
        <v>22</v>
      </c>
      <c r="F29" s="43" t="s">
        <v>124</v>
      </c>
      <c r="G29" s="46" t="s">
        <v>154</v>
      </c>
      <c r="H29" s="25"/>
      <c r="I29" s="24"/>
      <c r="L29" s="9" t="s">
        <v>132</v>
      </c>
      <c r="M29" s="9"/>
      <c r="Q29" s="16"/>
      <c r="Z29" s="27"/>
      <c r="AA29" s="25"/>
      <c r="AB29" s="25"/>
    </row>
    <row r="30" spans="2:28" ht="15.6">
      <c r="B30" s="23">
        <f>IF(C30&lt;&gt;"",ROWS($1:23),"")</f>
        <v>23</v>
      </c>
      <c r="C30" s="9" t="s">
        <v>133</v>
      </c>
      <c r="D30" s="25" t="s">
        <v>157</v>
      </c>
      <c r="E30" s="23">
        <f>IF(F30&lt;&gt;"",ROWS($1:23),"")</f>
        <v>23</v>
      </c>
      <c r="F30" s="43" t="s">
        <v>116</v>
      </c>
      <c r="G30" s="47" t="s">
        <v>155</v>
      </c>
      <c r="H30" s="25"/>
      <c r="I30" s="24"/>
      <c r="L30" s="9" t="s">
        <v>133</v>
      </c>
      <c r="M30" s="9"/>
      <c r="P30" s="13"/>
      <c r="Q30" s="16"/>
      <c r="Z30" s="27"/>
      <c r="AA30" s="25"/>
      <c r="AB30" s="25"/>
    </row>
    <row r="31" spans="2:28" ht="16.2" thickBot="1">
      <c r="B31" s="23">
        <f>IF(C31&lt;&gt;"",ROWS($1:24),"")</f>
        <v>24</v>
      </c>
      <c r="C31" s="9" t="s">
        <v>134</v>
      </c>
      <c r="D31" s="25" t="s">
        <v>157</v>
      </c>
      <c r="E31" s="23">
        <f>IF(F31&lt;&gt;"",ROWS($1:24),"")</f>
        <v>24</v>
      </c>
      <c r="F31" s="43" t="s">
        <v>129</v>
      </c>
      <c r="G31" s="48" t="s">
        <v>156</v>
      </c>
      <c r="H31" s="25"/>
      <c r="I31" s="24"/>
      <c r="L31" s="9" t="s">
        <v>134</v>
      </c>
      <c r="M31" s="9"/>
      <c r="P31" s="31"/>
      <c r="Q31" s="16"/>
      <c r="Z31" s="27"/>
      <c r="AA31" s="25"/>
      <c r="AB31" s="25"/>
    </row>
    <row r="32" spans="2:28" ht="15.6">
      <c r="B32" s="23">
        <f>IF(C32&lt;&gt;"",ROWS($1:25),"")</f>
        <v>25</v>
      </c>
      <c r="C32" s="9" t="s">
        <v>135</v>
      </c>
      <c r="D32" s="25" t="s">
        <v>158</v>
      </c>
      <c r="E32" s="23">
        <f>IF(F32&lt;&gt;"",ROWS($1:25),"")</f>
        <v>25</v>
      </c>
      <c r="F32" s="43" t="s">
        <v>128</v>
      </c>
      <c r="G32" s="45" t="s">
        <v>159</v>
      </c>
      <c r="H32" s="25"/>
      <c r="I32" s="24"/>
      <c r="L32" s="9" t="s">
        <v>135</v>
      </c>
      <c r="M32" s="9"/>
      <c r="P32" s="31"/>
      <c r="Q32" s="16"/>
      <c r="Z32" s="27"/>
      <c r="AA32" s="25"/>
      <c r="AB32" s="25"/>
    </row>
    <row r="33" spans="2:28" ht="16.2" thickBot="1">
      <c r="B33" s="23">
        <f>IF(C33&lt;&gt;"",ROWS($1:26),"")</f>
        <v>26</v>
      </c>
      <c r="C33" s="9" t="s">
        <v>136</v>
      </c>
      <c r="D33" s="25" t="s">
        <v>158</v>
      </c>
      <c r="E33" s="23">
        <f>IF(F33&lt;&gt;"",ROWS($1:26),"")</f>
        <v>26</v>
      </c>
      <c r="F33" s="43" t="s">
        <v>120</v>
      </c>
      <c r="G33" s="46" t="s">
        <v>154</v>
      </c>
      <c r="H33" s="25"/>
      <c r="I33" s="24"/>
      <c r="L33" s="9" t="s">
        <v>136</v>
      </c>
      <c r="M33" s="9"/>
      <c r="P33" s="31"/>
      <c r="Q33" s="16"/>
      <c r="Z33" s="27"/>
      <c r="AA33" s="25"/>
      <c r="AB33" s="25"/>
    </row>
    <row r="34" spans="2:28" ht="15.6">
      <c r="B34" s="23">
        <f>IF(C34&lt;&gt;"",ROWS($1:27),"")</f>
        <v>27</v>
      </c>
      <c r="C34" s="9" t="s">
        <v>137</v>
      </c>
      <c r="D34" s="25" t="s">
        <v>158</v>
      </c>
      <c r="E34" s="23">
        <f>IF(F34&lt;&gt;"",ROWS($1:27),"")</f>
        <v>27</v>
      </c>
      <c r="F34" s="43" t="s">
        <v>127</v>
      </c>
      <c r="G34" s="47" t="s">
        <v>156</v>
      </c>
      <c r="H34" s="25"/>
      <c r="I34" s="24"/>
      <c r="L34" s="9" t="s">
        <v>137</v>
      </c>
      <c r="M34" s="9"/>
      <c r="P34" s="32"/>
      <c r="Q34" s="18"/>
      <c r="Z34" s="24"/>
      <c r="AA34" s="25"/>
    </row>
    <row r="35" spans="2:28" ht="16.2" thickBot="1">
      <c r="B35" s="23">
        <f>IF(C35&lt;&gt;"",ROWS($1:28),"")</f>
        <v>28</v>
      </c>
      <c r="C35" s="9" t="s">
        <v>138</v>
      </c>
      <c r="D35" s="25" t="s">
        <v>158</v>
      </c>
      <c r="E35" s="23">
        <f>IF(F35&lt;&gt;"",ROWS($1:28),"")</f>
        <v>28</v>
      </c>
      <c r="F35" s="43" t="s">
        <v>134</v>
      </c>
      <c r="G35" s="48" t="s">
        <v>157</v>
      </c>
      <c r="H35" s="25"/>
      <c r="I35" s="24"/>
      <c r="L35" s="9" t="s">
        <v>138</v>
      </c>
      <c r="M35" s="9"/>
      <c r="Q35" s="16"/>
      <c r="Z35" s="24"/>
      <c r="AA35" s="25"/>
    </row>
    <row r="36" spans="2:28" ht="15.6">
      <c r="B36" s="23">
        <f>IF(C36&lt;&gt;"",ROWS($1:29),"")</f>
        <v>29</v>
      </c>
      <c r="C36" s="9" t="s">
        <v>139</v>
      </c>
      <c r="D36" s="25" t="s">
        <v>158</v>
      </c>
      <c r="E36" s="23">
        <f>IF(F36&lt;&gt;"",ROWS($1:29),"")</f>
        <v>29</v>
      </c>
      <c r="F36" s="43" t="s">
        <v>122</v>
      </c>
      <c r="G36" s="45" t="s">
        <v>154</v>
      </c>
      <c r="H36" s="25"/>
      <c r="I36" s="24"/>
      <c r="L36" s="9" t="s">
        <v>139</v>
      </c>
      <c r="M36" s="9"/>
      <c r="P36" s="32"/>
      <c r="Q36" s="28"/>
      <c r="R36" s="29"/>
      <c r="Z36" s="24"/>
      <c r="AA36" s="25"/>
    </row>
    <row r="37" spans="2:28" ht="16.2" thickBot="1">
      <c r="B37" s="23">
        <f>IF(C37&lt;&gt;"",ROWS($1:30),"")</f>
        <v>30</v>
      </c>
      <c r="C37" s="9" t="s">
        <v>128</v>
      </c>
      <c r="D37" s="25" t="s">
        <v>159</v>
      </c>
      <c r="E37" s="23">
        <f>IF(F37&lt;&gt;"",ROWS($1:30),"")</f>
        <v>30</v>
      </c>
      <c r="F37" s="43" t="s">
        <v>117</v>
      </c>
      <c r="G37" s="46" t="s">
        <v>155</v>
      </c>
      <c r="H37" s="25"/>
      <c r="I37" s="24"/>
      <c r="L37" s="9" t="s">
        <v>128</v>
      </c>
      <c r="M37" s="9"/>
      <c r="Q37" s="18"/>
      <c r="Z37" s="24"/>
      <c r="AA37" s="25"/>
    </row>
    <row r="38" spans="2:28" ht="15.6">
      <c r="B38" s="23">
        <f>IF(C38&lt;&gt;"",ROWS($1:31),"")</f>
        <v>31</v>
      </c>
      <c r="C38" s="9" t="s">
        <v>140</v>
      </c>
      <c r="D38" s="25" t="s">
        <v>159</v>
      </c>
      <c r="E38" s="23">
        <f>IF(F38&lt;&gt;"",ROWS($1:31),"")</f>
        <v>31</v>
      </c>
      <c r="F38" s="43" t="s">
        <v>131</v>
      </c>
      <c r="G38" s="49" t="s">
        <v>157</v>
      </c>
      <c r="H38" s="25"/>
      <c r="I38" s="24"/>
      <c r="L38" s="9" t="s">
        <v>140</v>
      </c>
      <c r="M38" s="9"/>
      <c r="Q38" s="16"/>
      <c r="Z38" s="24"/>
      <c r="AA38" s="25"/>
    </row>
    <row r="39" spans="2:28" ht="16.2" thickBot="1">
      <c r="B39" s="23">
        <f>IF(C39&lt;&gt;"",ROWS($1:32),"")</f>
        <v>32</v>
      </c>
      <c r="C39" s="9" t="s">
        <v>141</v>
      </c>
      <c r="D39" s="25" t="s">
        <v>159</v>
      </c>
      <c r="E39" s="23">
        <f>IF(F39&lt;&gt;"",ROWS($1:32),"")</f>
        <v>32</v>
      </c>
      <c r="F39" s="44" t="s">
        <v>115</v>
      </c>
      <c r="G39" s="50" t="s">
        <v>155</v>
      </c>
      <c r="H39" s="25"/>
      <c r="I39" s="24"/>
      <c r="L39" s="9" t="s">
        <v>141</v>
      </c>
      <c r="M39" s="9"/>
      <c r="Q39" s="16"/>
      <c r="Z39" s="24"/>
      <c r="AA39" s="25"/>
    </row>
    <row r="40" spans="2:28" ht="15.6">
      <c r="B40" s="23"/>
      <c r="C40" s="1"/>
      <c r="D40" s="25"/>
      <c r="E40" s="23" t="str">
        <f>IF(F40&lt;&gt;"",ROWS($1:33),"")</f>
        <v/>
      </c>
      <c r="F40" s="8"/>
      <c r="G40" s="35"/>
      <c r="H40" s="25"/>
      <c r="I40" s="24"/>
      <c r="Q40" s="18"/>
      <c r="Z40" s="30"/>
      <c r="AA40" s="25"/>
    </row>
    <row r="41" spans="2:28" ht="15.6">
      <c r="B41" s="23" t="str">
        <f>IF(C41&lt;&gt;"",ROWS($1:34),"")</f>
        <v/>
      </c>
      <c r="C41" s="1"/>
      <c r="D41" s="25"/>
      <c r="E41" s="23" t="str">
        <f>IF(F41&lt;&gt;"",ROWS($1:34),"")</f>
        <v/>
      </c>
      <c r="F41" s="8"/>
      <c r="G41" s="35"/>
      <c r="H41" s="25"/>
      <c r="I41" s="24"/>
      <c r="Q41" s="16"/>
      <c r="Z41" s="30"/>
      <c r="AA41" s="25"/>
    </row>
    <row r="42" spans="2:28" ht="15.6">
      <c r="B42" s="23" t="str">
        <f>IF(C42&lt;&gt;"",ROWS($1:35),"")</f>
        <v/>
      </c>
      <c r="C42" s="1"/>
      <c r="D42" s="25"/>
      <c r="E42" s="23" t="str">
        <f>IF(F42&lt;&gt;"",ROWS($1:35),"")</f>
        <v/>
      </c>
      <c r="F42" s="30"/>
      <c r="G42" s="25"/>
      <c r="H42" s="25"/>
      <c r="I42" s="24"/>
      <c r="Q42" s="16"/>
      <c r="Z42" s="30"/>
      <c r="AA42" s="25"/>
    </row>
    <row r="43" spans="2:28" ht="15.6">
      <c r="B43" s="23" t="str">
        <f>IF(C43&lt;&gt;"",ROWS($1:36),"")</f>
        <v/>
      </c>
      <c r="C43" s="1"/>
      <c r="D43" s="25"/>
      <c r="E43" s="23" t="str">
        <f>IF(F43&lt;&gt;"",ROWS($1:36),"")</f>
        <v/>
      </c>
      <c r="F43" s="33"/>
      <c r="G43" s="25"/>
      <c r="H43" s="25"/>
      <c r="I43" s="24"/>
      <c r="Q43" s="16"/>
    </row>
    <row r="44" spans="2:28" ht="15.6">
      <c r="B44" s="23" t="str">
        <f>IF(C44&lt;&gt;"",ROWS($1:37),"")</f>
        <v/>
      </c>
      <c r="C44" s="1"/>
      <c r="D44" s="25"/>
      <c r="E44" s="23" t="str">
        <f>IF(F44&lt;&gt;"",ROWS($1:37),"")</f>
        <v/>
      </c>
      <c r="F44" s="33"/>
      <c r="G44" s="25"/>
      <c r="H44" s="25"/>
      <c r="I44" s="24"/>
      <c r="Q44" s="16"/>
    </row>
    <row r="45" spans="2:28" ht="15.6">
      <c r="B45" s="23" t="str">
        <f>IF(C45&lt;&gt;"",ROWS($1:38),"")</f>
        <v/>
      </c>
      <c r="C45" s="1"/>
      <c r="D45" s="25"/>
      <c r="E45" s="23" t="str">
        <f>IF(F45&lt;&gt;"",ROWS($1:38),"")</f>
        <v/>
      </c>
      <c r="F45" s="33"/>
      <c r="G45" s="25"/>
      <c r="H45" s="25"/>
      <c r="I45" s="24"/>
      <c r="Q45" s="16"/>
    </row>
    <row r="46" spans="2:28" ht="15.6">
      <c r="B46" s="23" t="str">
        <f>IF(C46&lt;&gt;"",ROWS($1:39),"")</f>
        <v/>
      </c>
      <c r="C46" s="1"/>
      <c r="D46" s="25"/>
      <c r="E46" s="23" t="str">
        <f>IF(F46&lt;&gt;"",ROWS($1:39),"")</f>
        <v/>
      </c>
      <c r="F46" s="33"/>
      <c r="G46" s="25"/>
      <c r="H46" s="25"/>
      <c r="I46" s="24"/>
      <c r="Q46" s="16"/>
    </row>
    <row r="47" spans="2:28" ht="15.6">
      <c r="B47" s="23" t="str">
        <f>IF(C47&lt;&gt;"",ROWS($1:40),"")</f>
        <v/>
      </c>
      <c r="C47" s="1"/>
      <c r="D47" s="25"/>
      <c r="E47" s="23" t="str">
        <f>IF(F47&lt;&gt;"",ROWS($1:40),"")</f>
        <v/>
      </c>
      <c r="F47" s="33"/>
      <c r="G47" s="25"/>
      <c r="H47" s="25"/>
      <c r="I47" s="24"/>
      <c r="Q47" s="16"/>
    </row>
    <row r="48" spans="2:28" ht="15.6">
      <c r="B48" s="23" t="str">
        <f>IF(C48&lt;&gt;"",ROWS($1:41),"")</f>
        <v/>
      </c>
      <c r="C48" s="1"/>
      <c r="D48" s="25"/>
      <c r="E48" s="23" t="str">
        <f>IF(F48&lt;&gt;"",ROWS($1:41),"")</f>
        <v/>
      </c>
      <c r="F48" s="33"/>
      <c r="G48" s="25"/>
      <c r="H48" s="25"/>
      <c r="I48" s="24"/>
      <c r="Q48" s="16"/>
    </row>
    <row r="49" spans="2:17" ht="15.6">
      <c r="B49" s="23" t="str">
        <f>IF(C49&lt;&gt;"",ROWS($1:42),"")</f>
        <v/>
      </c>
      <c r="C49" s="1"/>
      <c r="D49" s="25"/>
      <c r="E49" s="23" t="str">
        <f>IF(F49&lt;&gt;"",ROWS($1:42),"")</f>
        <v/>
      </c>
      <c r="F49" s="33"/>
      <c r="G49" s="25"/>
      <c r="H49" s="25"/>
      <c r="I49" s="24"/>
      <c r="Q49" s="26"/>
    </row>
    <row r="50" spans="2:17" ht="15.6">
      <c r="B50" s="23" t="str">
        <f>IF(C50&lt;&gt;"",ROWS($1:43),"")</f>
        <v/>
      </c>
      <c r="C50" s="1"/>
      <c r="D50" s="25"/>
      <c r="E50" s="23" t="str">
        <f>IF(F50&lt;&gt;"",ROWS($1:43),"")</f>
        <v/>
      </c>
      <c r="F50" s="33"/>
      <c r="G50" s="25"/>
      <c r="H50" s="25"/>
      <c r="I50" s="24"/>
      <c r="Q50" s="16"/>
    </row>
    <row r="51" spans="2:17" ht="15.6">
      <c r="B51" s="23" t="str">
        <f>IF(C51&lt;&gt;"",ROWS($1:44),"")</f>
        <v/>
      </c>
      <c r="C51" s="1"/>
      <c r="D51" s="25"/>
      <c r="E51" s="23" t="str">
        <f>IF(F51&lt;&gt;"",ROWS($1:44),"")</f>
        <v/>
      </c>
      <c r="F51" s="33"/>
      <c r="G51" s="25"/>
      <c r="H51" s="25"/>
      <c r="I51" s="24"/>
      <c r="Q51" s="18"/>
    </row>
    <row r="52" spans="2:17" ht="15.6">
      <c r="B52" s="23" t="str">
        <f>IF(C52&lt;&gt;"",ROWS($1:45),"")</f>
        <v/>
      </c>
      <c r="C52" s="1"/>
      <c r="D52" s="25"/>
      <c r="E52" s="23" t="str">
        <f>IF(F52&lt;&gt;"",ROWS($1:45),"")</f>
        <v/>
      </c>
      <c r="F52" s="33"/>
      <c r="G52" s="25"/>
      <c r="H52" s="25"/>
      <c r="I52" s="24"/>
      <c r="Q52" s="16"/>
    </row>
    <row r="53" spans="2:17" ht="15.6">
      <c r="B53" s="23" t="str">
        <f>IF(C53&lt;&gt;"",ROWS($1:46),"")</f>
        <v/>
      </c>
      <c r="C53" s="1"/>
      <c r="D53" s="25"/>
      <c r="E53" s="23" t="str">
        <f>IF(F53&lt;&gt;"",ROWS($1:46),"")</f>
        <v/>
      </c>
      <c r="F53" s="33"/>
      <c r="G53" s="25"/>
      <c r="H53" s="25"/>
      <c r="I53" s="24"/>
      <c r="Q53" s="16"/>
    </row>
    <row r="54" spans="2:17" ht="15.6">
      <c r="B54" s="23" t="str">
        <f>IF(C54&lt;&gt;"",ROWS($1:47),"")</f>
        <v/>
      </c>
      <c r="C54" s="1"/>
      <c r="D54" s="25"/>
      <c r="E54" s="23" t="str">
        <f>IF(F54&lt;&gt;"",ROWS($1:47),"")</f>
        <v/>
      </c>
      <c r="F54" s="33"/>
      <c r="G54" s="25"/>
      <c r="H54" s="25"/>
      <c r="I54" s="24"/>
      <c r="Q54" s="16"/>
    </row>
    <row r="55" spans="2:17" ht="15.6">
      <c r="B55" s="23" t="str">
        <f>IF(C55&lt;&gt;"",ROWS($1:48),"")</f>
        <v/>
      </c>
      <c r="C55" s="1"/>
      <c r="D55" s="25"/>
      <c r="E55" s="23" t="str">
        <f>IF(F55&lt;&gt;"",ROWS($1:48),"")</f>
        <v/>
      </c>
      <c r="F55" s="33"/>
      <c r="G55" s="25"/>
      <c r="H55" s="25"/>
      <c r="I55" s="24"/>
      <c r="Q55" s="16"/>
    </row>
    <row r="56" spans="2:17" ht="15.6">
      <c r="B56" s="23" t="str">
        <f>IF(C56&lt;&gt;"",ROWS($1:49),"")</f>
        <v/>
      </c>
      <c r="C56" s="1"/>
      <c r="D56" s="25"/>
      <c r="E56" s="23" t="str">
        <f>IF(F56&lt;&gt;"",ROWS($1:49),"")</f>
        <v/>
      </c>
      <c r="F56" s="33"/>
      <c r="G56" s="25"/>
      <c r="H56" s="25"/>
      <c r="I56" s="24"/>
      <c r="Q56" s="16"/>
    </row>
    <row r="57" spans="2:17" ht="15.6">
      <c r="B57" s="23" t="str">
        <f>IF(C57&lt;&gt;"",ROWS($1:50),"")</f>
        <v/>
      </c>
      <c r="C57" s="1"/>
      <c r="D57" s="25"/>
      <c r="E57" s="23" t="str">
        <f>IF(F57&lt;&gt;"",ROWS($1:50),"")</f>
        <v/>
      </c>
      <c r="G57" s="25"/>
      <c r="H57" s="25"/>
      <c r="I57" s="24"/>
      <c r="Q57" s="18"/>
    </row>
    <row r="58" spans="2:17" ht="15.6">
      <c r="B58" s="23" t="str">
        <f>IF(C58&lt;&gt;"",ROWS($1:51),"")</f>
        <v/>
      </c>
      <c r="C58" s="1"/>
      <c r="D58" s="25"/>
      <c r="E58" s="23" t="str">
        <f>IF(F58&lt;&gt;"",ROWS($1:51),"")</f>
        <v/>
      </c>
      <c r="G58" s="25"/>
      <c r="H58" s="25"/>
      <c r="I58" s="24"/>
      <c r="Q58" s="16"/>
    </row>
    <row r="59" spans="2:17" ht="15.6">
      <c r="B59" s="23" t="str">
        <f>IF(C59&lt;&gt;"",ROWS($1:52),"")</f>
        <v/>
      </c>
      <c r="C59" s="1"/>
      <c r="D59" s="25"/>
      <c r="E59" s="23" t="str">
        <f>IF(F59&lt;&gt;"",ROWS($1:52),"")</f>
        <v/>
      </c>
      <c r="G59" s="25"/>
      <c r="H59" s="25"/>
      <c r="I59" s="24"/>
      <c r="Q59" s="16"/>
    </row>
    <row r="60" spans="2:17" ht="15.6">
      <c r="B60" s="23" t="str">
        <f>IF(C60&lt;&gt;"",ROWS($1:53),"")</f>
        <v/>
      </c>
      <c r="C60" s="1"/>
      <c r="D60" s="25"/>
      <c r="E60" s="23" t="str">
        <f>IF(F60&lt;&gt;"",ROWS($1:53),"")</f>
        <v/>
      </c>
      <c r="G60" s="25"/>
      <c r="H60" s="25"/>
      <c r="I60" s="24"/>
      <c r="Q60" s="16"/>
    </row>
    <row r="61" spans="2:17" ht="15.6">
      <c r="B61" s="23" t="str">
        <f>IF(C61&lt;&gt;"",ROWS($1:54),"")</f>
        <v/>
      </c>
      <c r="D61" s="25"/>
      <c r="E61" s="23" t="str">
        <f>IF(F61&lt;&gt;"",ROWS($1:54),"")</f>
        <v/>
      </c>
      <c r="G61" s="25"/>
      <c r="H61" s="25"/>
      <c r="I61" s="24"/>
      <c r="Q61" s="16"/>
    </row>
    <row r="62" spans="2:17" ht="15.6">
      <c r="B62" s="23" t="str">
        <f>IF(C62&lt;&gt;"",ROWS($1:55),"")</f>
        <v/>
      </c>
      <c r="D62" s="25"/>
      <c r="E62" s="25"/>
      <c r="G62" s="25"/>
      <c r="H62" s="25"/>
      <c r="I62" s="24"/>
      <c r="Q62" s="18"/>
    </row>
    <row r="63" spans="2:17" ht="15.6">
      <c r="B63" s="23" t="str">
        <f>IF(C63&lt;&gt;"",ROWS($1:56),"")</f>
        <v/>
      </c>
      <c r="D63" s="25"/>
      <c r="E63" s="25"/>
      <c r="G63" s="25"/>
      <c r="H63" s="25"/>
      <c r="I63" s="24"/>
      <c r="Q63" s="16"/>
    </row>
    <row r="64" spans="2:17" ht="15.6">
      <c r="B64" s="23" t="str">
        <f>IF(C64&lt;&gt;"",ROWS($1:57),"")</f>
        <v/>
      </c>
      <c r="D64" s="25"/>
      <c r="E64" s="25"/>
      <c r="G64" s="25"/>
      <c r="H64" s="25"/>
      <c r="I64" s="24"/>
      <c r="Q64" s="16"/>
    </row>
    <row r="65" spans="2:17" ht="15.6">
      <c r="B65" s="23" t="str">
        <f>IF(C65&lt;&gt;"",ROWS($1:58),"")</f>
        <v/>
      </c>
      <c r="D65" s="25"/>
      <c r="E65" s="25"/>
      <c r="G65" s="25"/>
      <c r="H65" s="25"/>
      <c r="I65" s="27"/>
      <c r="Q65" s="16"/>
    </row>
    <row r="66" spans="2:17" ht="15.6">
      <c r="B66" s="23" t="str">
        <f>IF(C66&lt;&gt;"",ROWS($1:59),"")</f>
        <v/>
      </c>
      <c r="D66" s="25"/>
      <c r="E66" s="25"/>
      <c r="G66" s="25"/>
      <c r="H66" s="25"/>
      <c r="I66" s="5"/>
      <c r="Q66" s="16"/>
    </row>
    <row r="67" spans="2:17" ht="15.6">
      <c r="B67" s="23" t="str">
        <f>IF(C67&lt;&gt;"",ROWS($1:60),"")</f>
        <v/>
      </c>
      <c r="D67" s="25"/>
      <c r="E67" s="25"/>
      <c r="I67" s="33"/>
      <c r="Q67" s="16"/>
    </row>
    <row r="68" spans="2:17" ht="15" customHeight="1">
      <c r="B68" s="23" t="str">
        <f>IF(C68&lt;&gt;"",ROWS($1:61),"")</f>
        <v/>
      </c>
      <c r="D68" s="25"/>
      <c r="E68" s="25"/>
      <c r="I68" s="33"/>
      <c r="Q68" s="16"/>
    </row>
    <row r="69" spans="2:17" ht="15.6">
      <c r="B69" s="23" t="str">
        <f>IF(C69&lt;&gt;"",ROWS($1:62),"")</f>
        <v/>
      </c>
      <c r="D69" s="25"/>
      <c r="E69" s="25"/>
      <c r="I69" s="5"/>
      <c r="Q69" s="18"/>
    </row>
    <row r="70" spans="2:17" ht="15.6">
      <c r="B70" s="23" t="str">
        <f>IF(C70&lt;&gt;"",ROWS($1:63),"")</f>
        <v/>
      </c>
      <c r="D70" s="25"/>
      <c r="E70" s="25"/>
      <c r="I70" s="5"/>
      <c r="Q70" s="16"/>
    </row>
    <row r="71" spans="2:17" ht="15.6">
      <c r="B71" s="23" t="str">
        <f>IF(C71&lt;&gt;"",ROWS($1:64),"")</f>
        <v/>
      </c>
      <c r="D71" s="25"/>
      <c r="E71" s="25"/>
      <c r="I71" s="33"/>
      <c r="Q71" s="16"/>
    </row>
    <row r="72" spans="2:17" ht="15.6">
      <c r="B72" s="23" t="str">
        <f>IF(C72&lt;&gt;"",ROWS($1:65),"")</f>
        <v/>
      </c>
      <c r="D72" s="25"/>
      <c r="E72" s="25"/>
      <c r="I72" s="33"/>
      <c r="Q72" s="26"/>
    </row>
    <row r="73" spans="2:17" ht="15.6">
      <c r="B73" s="23" t="str">
        <f>IF(C73&lt;&gt;"",ROWS($1:66),"")</f>
        <v/>
      </c>
      <c r="D73" s="25"/>
      <c r="E73" s="25"/>
      <c r="Q73" s="16"/>
    </row>
    <row r="74" spans="2:17" ht="15.6">
      <c r="B74" s="23" t="str">
        <f>IF(C74&lt;&gt;"",ROWS($1:67),"")</f>
        <v/>
      </c>
      <c r="D74" s="25"/>
      <c r="E74" s="25"/>
      <c r="I74" s="29"/>
      <c r="Q74" s="16"/>
    </row>
    <row r="75" spans="2:17" ht="15.6">
      <c r="B75" s="23" t="str">
        <f>IF(C75&lt;&gt;"",ROWS($1:68),"")</f>
        <v/>
      </c>
      <c r="D75" s="25"/>
      <c r="E75" s="25"/>
      <c r="I75" s="29"/>
      <c r="Q75" s="16"/>
    </row>
    <row r="76" spans="2:17" ht="15" customHeight="1">
      <c r="B76" s="23" t="str">
        <f>IF(C76&lt;&gt;"",ROWS($1:69),"")</f>
        <v/>
      </c>
      <c r="D76" s="25"/>
      <c r="E76" s="25"/>
      <c r="I76" s="29"/>
      <c r="Q76" s="18"/>
    </row>
    <row r="77" spans="2:17" ht="15.6">
      <c r="B77" s="23" t="str">
        <f>IF(C77&lt;&gt;"",ROWS($1:70),"")</f>
        <v/>
      </c>
      <c r="D77" s="25"/>
      <c r="E77" s="25"/>
      <c r="I77" s="29"/>
      <c r="Q77" s="16"/>
    </row>
    <row r="78" spans="2:17" ht="15.6">
      <c r="B78" s="23" t="str">
        <f>IF(C78&lt;&gt;"",ROWS($1:71),"")</f>
        <v/>
      </c>
      <c r="D78" s="25"/>
      <c r="E78" s="25"/>
      <c r="I78" s="29"/>
      <c r="Q78" s="26"/>
    </row>
    <row r="79" spans="2:17" ht="15.6">
      <c r="B79" s="23" t="str">
        <f>IF(C79&lt;&gt;"",ROWS($1:72),"")</f>
        <v/>
      </c>
      <c r="E79" s="25"/>
      <c r="I79" s="34"/>
      <c r="Q79" s="18"/>
    </row>
    <row r="80" spans="2:17" ht="15.6">
      <c r="B80" s="23" t="str">
        <f>IF(C80&lt;&gt;"",ROWS($1:73),"")</f>
        <v/>
      </c>
      <c r="E80" s="25"/>
      <c r="I80" s="29"/>
      <c r="Q80" s="18"/>
    </row>
    <row r="81" spans="2:17" ht="15.6">
      <c r="B81" s="23" t="str">
        <f>IF(C81&lt;&gt;"",ROWS($1:74),"")</f>
        <v/>
      </c>
      <c r="E81" s="25"/>
      <c r="I81" s="34"/>
      <c r="Q81" s="16"/>
    </row>
    <row r="82" spans="2:17" ht="15.6">
      <c r="B82" s="23" t="str">
        <f>IF(C82&lt;&gt;"",ROWS($1:75),"")</f>
        <v/>
      </c>
      <c r="E82" s="25"/>
      <c r="I82" s="29"/>
      <c r="Q82" s="16"/>
    </row>
    <row r="83" spans="2:17" ht="15.6">
      <c r="B83" s="23" t="str">
        <f>IF(C83&lt;&gt;"",ROWS($1:76),"")</f>
        <v/>
      </c>
      <c r="E83" s="25"/>
      <c r="I83" s="29"/>
    </row>
    <row r="84" spans="2:17" ht="15.6">
      <c r="B84" s="23" t="str">
        <f>IF(C84&lt;&gt;"",ROWS($1:77),"")</f>
        <v/>
      </c>
      <c r="E84" s="25"/>
      <c r="I84" s="34"/>
    </row>
    <row r="85" spans="2:17" ht="15.6">
      <c r="B85" s="23" t="str">
        <f>IF(C85&lt;&gt;"",ROWS($1:78),"")</f>
        <v/>
      </c>
      <c r="E85" s="25"/>
      <c r="I85" s="29"/>
    </row>
    <row r="86" spans="2:17" ht="15.6">
      <c r="B86" s="23" t="str">
        <f>IF(C86&lt;&gt;"",ROWS($1:79),"")</f>
        <v/>
      </c>
      <c r="E86" s="25"/>
      <c r="I86" s="34"/>
    </row>
    <row r="87" spans="2:17" ht="15.6">
      <c r="B87" s="23" t="str">
        <f>IF(C87&lt;&gt;"",ROWS($1:80),"")</f>
        <v/>
      </c>
      <c r="E87" s="25"/>
      <c r="I87" s="29"/>
    </row>
    <row r="88" spans="2:17" ht="15.6">
      <c r="B88" s="23" t="str">
        <f>IF(C88&lt;&gt;"",ROWS($1:81),"")</f>
        <v/>
      </c>
      <c r="E88" s="25"/>
      <c r="I88" s="34"/>
    </row>
    <row r="89" spans="2:17" ht="15.6">
      <c r="B89" s="23" t="str">
        <f>IF(C89&lt;&gt;"",ROWS($1:82),"")</f>
        <v/>
      </c>
      <c r="E89" s="25"/>
      <c r="I89" s="34"/>
    </row>
    <row r="90" spans="2:17" ht="15.6">
      <c r="B90" s="23" t="str">
        <f>IF(C90&lt;&gt;"",ROWS($1:83),"")</f>
        <v/>
      </c>
      <c r="E90" s="25"/>
      <c r="I90" s="29"/>
    </row>
    <row r="91" spans="2:17" ht="15.6">
      <c r="B91" s="23" t="str">
        <f>IF(C91&lt;&gt;"",ROWS($1:84),"")</f>
        <v/>
      </c>
      <c r="E91" s="25"/>
      <c r="I91" s="29"/>
    </row>
    <row r="92" spans="2:17" ht="15.6">
      <c r="B92" s="23" t="str">
        <f>IF(C92&lt;&gt;"",ROWS($1:85),"")</f>
        <v/>
      </c>
      <c r="E92" s="25"/>
      <c r="I92" s="29"/>
    </row>
    <row r="93" spans="2:17" ht="15.6">
      <c r="B93" s="23" t="str">
        <f>IF(C93&lt;&gt;"",ROWS($1:86),"")</f>
        <v/>
      </c>
      <c r="E93" s="25"/>
      <c r="I93" s="34"/>
    </row>
    <row r="94" spans="2:17" ht="15.6">
      <c r="B94" s="23" t="str">
        <f>IF(C94&lt;&gt;"",ROWS($1:87),"")</f>
        <v/>
      </c>
      <c r="E94" s="25"/>
    </row>
    <row r="95" spans="2:17" ht="15.6">
      <c r="B95" s="23" t="str">
        <f>IF(C95&lt;&gt;"",ROWS($1:88),"")</f>
        <v/>
      </c>
      <c r="E95" s="25"/>
    </row>
    <row r="96" spans="2:17" ht="15.6">
      <c r="B96" s="23" t="str">
        <f>IF(C96&lt;&gt;"",ROWS($1:89),"")</f>
        <v/>
      </c>
      <c r="E96" s="25"/>
    </row>
    <row r="97" spans="2:17" ht="15.6">
      <c r="B97" s="23" t="str">
        <f>IF(C97&lt;&gt;"",ROWS($1:90),"")</f>
        <v/>
      </c>
      <c r="E97" s="25"/>
    </row>
    <row r="98" spans="2:17">
      <c r="Q98" s="16"/>
    </row>
  </sheetData>
  <phoneticPr fontId="0" type="noConversion"/>
  <dataValidations count="1">
    <dataValidation type="list" allowBlank="1" showInputMessage="1" showErrorMessage="1" sqref="I8:I13 I74:I93 I66:I72 I33:I38">
      <formula1>noms2</formula1>
    </dataValidation>
  </dataValidations>
  <pageMargins left="0.7" right="0.7" top="0.75" bottom="0.75" header="0.3" footer="0.3"/>
  <pageSetup paperSize="9" scale="31" orientation="landscape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B2:AL126"/>
  <sheetViews>
    <sheetView tabSelected="1" topLeftCell="T1" workbookViewId="0">
      <selection activeCell="AL3" sqref="AL3"/>
    </sheetView>
  </sheetViews>
  <sheetFormatPr baseColWidth="10" defaultColWidth="11.5546875" defaultRowHeight="21"/>
  <cols>
    <col min="1" max="2" width="9.6640625" style="57" customWidth="1"/>
    <col min="3" max="3" width="16.6640625" style="58" customWidth="1"/>
    <col min="4" max="4" width="7" style="59" customWidth="1"/>
    <col min="5" max="5" width="4.33203125" style="60" customWidth="1"/>
    <col min="6" max="7" width="9.6640625" style="58" customWidth="1"/>
    <col min="8" max="8" width="2.6640625" style="57" customWidth="1"/>
    <col min="9" max="11" width="9.6640625" style="57" hidden="1" customWidth="1"/>
    <col min="12" max="12" width="9.6640625" style="57" customWidth="1"/>
    <col min="13" max="13" width="17.33203125" style="61" customWidth="1"/>
    <col min="14" max="14" width="12.109375" style="61" customWidth="1"/>
    <col min="15" max="16" width="9.6640625" style="57" customWidth="1"/>
    <col min="17" max="17" width="18.109375" style="57" customWidth="1"/>
    <col min="18" max="19" width="9.6640625" style="57" customWidth="1"/>
    <col min="20" max="20" width="12.109375" style="57" customWidth="1"/>
    <col min="21" max="21" width="9.6640625" style="57" customWidth="1"/>
    <col min="22" max="22" width="11.5546875" style="57" hidden="1" customWidth="1"/>
    <col min="23" max="23" width="3.5546875" style="57" customWidth="1"/>
    <col min="24" max="24" width="11.5546875" style="57"/>
    <col min="25" max="25" width="19.6640625" style="61" customWidth="1"/>
    <col min="26" max="26" width="11.5546875" style="61"/>
    <col min="27" max="28" width="11.5546875" style="57"/>
    <col min="29" max="29" width="18" style="57" customWidth="1"/>
    <col min="30" max="34" width="11.5546875" style="57"/>
    <col min="35" max="35" width="11.5546875" style="57" hidden="1" customWidth="1"/>
    <col min="36" max="36" width="11.5546875" style="57"/>
    <col min="37" max="37" width="21.5546875" style="61" customWidth="1"/>
    <col min="38" max="38" width="11.5546875" style="61"/>
    <col min="39" max="16384" width="11.5546875" style="57"/>
  </cols>
  <sheetData>
    <row r="2" spans="2:38">
      <c r="X2" s="61"/>
      <c r="Z2" s="57"/>
      <c r="AJ2" s="61"/>
      <c r="AL2" s="57"/>
    </row>
    <row r="4" spans="2:38">
      <c r="D4" s="27"/>
      <c r="E4" s="27"/>
    </row>
    <row r="5" spans="2:38">
      <c r="D5" s="27"/>
      <c r="E5" s="27"/>
      <c r="S5" s="98"/>
    </row>
    <row r="6" spans="2:38">
      <c r="D6" s="2"/>
      <c r="E6" s="2"/>
    </row>
    <row r="7" spans="2:38">
      <c r="D7" s="2"/>
      <c r="E7" s="2"/>
      <c r="Q7" s="58"/>
      <c r="R7" s="58"/>
      <c r="S7" s="58"/>
      <c r="T7" s="58"/>
      <c r="U7" s="58"/>
      <c r="AC7" s="58"/>
      <c r="AD7" s="58"/>
      <c r="AE7" s="58"/>
      <c r="AF7" s="58"/>
      <c r="AG7" s="58"/>
    </row>
    <row r="8" spans="2:38" ht="25.8">
      <c r="B8" s="101" t="s">
        <v>142</v>
      </c>
      <c r="C8" s="102"/>
      <c r="D8" s="102"/>
      <c r="E8" s="102"/>
      <c r="F8" s="102"/>
      <c r="G8" s="102"/>
      <c r="H8" s="102"/>
      <c r="I8" s="102"/>
      <c r="J8" s="102"/>
      <c r="K8" s="102"/>
      <c r="L8" s="102"/>
      <c r="M8" s="102"/>
      <c r="N8" s="102"/>
      <c r="P8" s="101" t="s">
        <v>143</v>
      </c>
      <c r="Q8" s="101"/>
      <c r="R8" s="101"/>
      <c r="S8" s="101"/>
      <c r="T8" s="101"/>
      <c r="U8" s="101"/>
      <c r="V8" s="101"/>
      <c r="W8" s="101"/>
      <c r="X8" s="101"/>
      <c r="Y8" s="101"/>
      <c r="Z8" s="101"/>
      <c r="AB8" s="101" t="s">
        <v>144</v>
      </c>
      <c r="AC8" s="101"/>
      <c r="AD8" s="101"/>
      <c r="AE8" s="101"/>
      <c r="AF8" s="101"/>
      <c r="AG8" s="101"/>
      <c r="AH8" s="101"/>
      <c r="AI8" s="101"/>
      <c r="AJ8" s="101"/>
      <c r="AK8" s="101"/>
      <c r="AL8" s="101"/>
    </row>
    <row r="9" spans="2:38">
      <c r="D9" s="2"/>
      <c r="E9" s="2"/>
      <c r="Q9" s="58"/>
      <c r="R9" s="58"/>
      <c r="S9" s="58"/>
      <c r="T9" s="58"/>
      <c r="U9" s="58"/>
      <c r="AC9" s="58"/>
      <c r="AD9" s="58"/>
      <c r="AE9" s="58"/>
      <c r="AF9" s="58"/>
      <c r="AG9" s="58"/>
    </row>
    <row r="10" spans="2:38" ht="21.6" thickBot="1">
      <c r="B10" s="57" t="s">
        <v>0</v>
      </c>
      <c r="C10" s="63"/>
      <c r="D10" s="64"/>
      <c r="E10" s="64"/>
      <c r="F10" s="63" t="s">
        <v>145</v>
      </c>
      <c r="G10" s="65" t="s">
        <v>146</v>
      </c>
      <c r="J10" s="66"/>
      <c r="M10" s="67" t="s">
        <v>110</v>
      </c>
      <c r="N10" s="68" t="s">
        <v>147</v>
      </c>
      <c r="P10" s="57" t="s">
        <v>0</v>
      </c>
      <c r="Q10" s="63"/>
      <c r="R10" s="69" t="s">
        <v>145</v>
      </c>
      <c r="S10" s="70" t="s">
        <v>148</v>
      </c>
      <c r="T10" s="70" t="s">
        <v>147</v>
      </c>
      <c r="U10" s="70" t="s">
        <v>149</v>
      </c>
      <c r="V10" s="66"/>
      <c r="Y10" s="67" t="s">
        <v>110</v>
      </c>
      <c r="Z10" s="68" t="s">
        <v>150</v>
      </c>
      <c r="AB10" s="57" t="s">
        <v>0</v>
      </c>
      <c r="AC10" s="63"/>
      <c r="AD10" s="63" t="s">
        <v>145</v>
      </c>
      <c r="AE10" s="65" t="s">
        <v>151</v>
      </c>
      <c r="AF10" s="65" t="s">
        <v>152</v>
      </c>
      <c r="AG10" s="65" t="s">
        <v>146</v>
      </c>
      <c r="AH10" s="66"/>
      <c r="AK10" s="67" t="s">
        <v>110</v>
      </c>
      <c r="AL10" s="61" t="s">
        <v>153</v>
      </c>
    </row>
    <row r="11" spans="2:38" ht="21.6" customHeight="1" thickBot="1">
      <c r="B11" s="99">
        <v>1</v>
      </c>
      <c r="C11" s="71" t="str">
        <f>+Inscriptions!F8</f>
        <v>michel</v>
      </c>
      <c r="D11" s="72">
        <v>0</v>
      </c>
      <c r="E11" s="73">
        <v>0</v>
      </c>
      <c r="F11" s="74">
        <v>10</v>
      </c>
      <c r="G11" s="62">
        <f t="shared" ref="G11:G42" si="0">IF(COUNTIF(E$11:E$126,0),INDEX(E$11:E$126,MATCH(F11,D$11:D$126,FALSE)))</f>
        <v>10</v>
      </c>
      <c r="L11" s="75">
        <v>1</v>
      </c>
      <c r="M11" s="76" t="str">
        <f t="array" ref="M11">IF(ROWS($11:11)&gt;COUNTIF(C:C,"?*"),"",INDEX(C$11:C$200,MATCH(LARGE(G$11:G$200-ROW(G$11:G$200)/9^9,ROWS($11:11)),G$11:G$200-ROW(G$11:G$200)/9^9,0)))</f>
        <v>bernard</v>
      </c>
      <c r="N11" s="76">
        <f>IF(M11="","",LARGE(G$11:G$200,ROWS($11:11)))</f>
        <v>190</v>
      </c>
      <c r="P11" s="99">
        <v>1</v>
      </c>
      <c r="Q11" s="77" t="str">
        <f t="shared" ref="Q11:Q42" si="1">+M11</f>
        <v>bernard</v>
      </c>
      <c r="R11" s="74" t="s">
        <v>18</v>
      </c>
      <c r="S11" s="62">
        <f t="shared" ref="S11:S42" si="2">IF(COUNTIF(E$11:E$126,0),INDEX(E$11:E$126,MATCH(R11,D$11:D$126,FALSE)))</f>
        <v>176</v>
      </c>
      <c r="T11" s="74">
        <f t="shared" ref="T11:T42" si="3">+N11</f>
        <v>190</v>
      </c>
      <c r="U11" s="74">
        <f>SUM(S11,T11)</f>
        <v>366</v>
      </c>
      <c r="X11" s="75">
        <v>1</v>
      </c>
      <c r="Y11" s="78" t="str">
        <f>IF(ROW(O1)&gt;COUNTA(Q:Q),"",IFERROR(INDEX(Q$11:Q$200,MATCH(LARGE(U$11:U$200-ROW(U$11:U$200)/9^9,ROWS($11:11)),U$11:U$200-ROW(U$11:U$200)/9^9,0)),""))</f>
        <v/>
      </c>
      <c r="Z11" s="79" t="str">
        <f>IF(Y11="","",IFERROR(LARGE(U$11:U$200,ROWS($11:11)),""))</f>
        <v/>
      </c>
      <c r="AB11" s="99">
        <v>1</v>
      </c>
      <c r="AC11" s="77" t="str">
        <f t="shared" ref="AC11:AC42" si="4">+Y11</f>
        <v/>
      </c>
      <c r="AD11" s="74">
        <v>10</v>
      </c>
      <c r="AE11" s="62">
        <f>INDEX(E$11:E$126,MATCH(AD11,D$11:D$126,FALSE))</f>
        <v>10</v>
      </c>
      <c r="AF11" s="74" t="str">
        <f t="shared" ref="AF11:AF42" si="5">+Z11</f>
        <v/>
      </c>
      <c r="AG11" s="74">
        <f>SUM(AE11:AF11)</f>
        <v>10</v>
      </c>
      <c r="AJ11" s="75">
        <v>1</v>
      </c>
      <c r="AK11" s="78" t="str">
        <f>IF(ROW(AA1)&gt;COUNTA(AC:AC),"",IFERROR(INDEX(AC$11:AC$200,MATCH(LARGE(AG$11:AG$200-ROW(AG$11:AG$200)/9^9,ROWS($11:11)),AG$11:AG$200-ROW(AG$11:AG$200)/9^9,0)),""))</f>
        <v/>
      </c>
      <c r="AL11" s="79" t="str">
        <f>IF(AK11="","",IFERROR(LARGE(AG$11:AG$200,ROWS($11:11)),""))</f>
        <v/>
      </c>
    </row>
    <row r="12" spans="2:38" ht="21.6" customHeight="1" thickBot="1">
      <c r="B12" s="100"/>
      <c r="C12" s="71" t="str">
        <f>+Inscriptions!F9</f>
        <v>celine</v>
      </c>
      <c r="D12" s="80">
        <v>1</v>
      </c>
      <c r="E12" s="81">
        <v>1</v>
      </c>
      <c r="F12" s="74" t="s">
        <v>27</v>
      </c>
      <c r="G12" s="62">
        <f>IF(COUNTIF(E$11:E$126,0),INDEX(E$11:E$126,MATCH(F12,D$11:D$126,FALSE)))</f>
        <v>167</v>
      </c>
      <c r="L12" s="75">
        <v>2</v>
      </c>
      <c r="M12" s="76" t="str">
        <f t="array" ref="M12">IF(ROWS($11:12)&gt;COUNTIF(C:C,"?*"),"",INDEX(C$11:C$200,MATCH(LARGE(G$11:G$200-ROW(G$11:G$200)/9^9,ROWS($11:12)),G$11:G$200-ROW(G$11:G$200)/9^9,0)))</f>
        <v>anne</v>
      </c>
      <c r="N12" s="76">
        <f>IF(M12="","",LARGE(G$11:G$200,ROWS($11:12)))</f>
        <v>189</v>
      </c>
      <c r="P12" s="100"/>
      <c r="Q12" s="77" t="str">
        <f t="shared" si="1"/>
        <v>anne</v>
      </c>
      <c r="R12" s="74">
        <v>1</v>
      </c>
      <c r="S12" s="62">
        <f t="shared" si="2"/>
        <v>1</v>
      </c>
      <c r="T12" s="74">
        <f t="shared" si="3"/>
        <v>189</v>
      </c>
      <c r="U12" s="74">
        <f t="shared" ref="U12:U42" si="6">SUM(S12,T12)</f>
        <v>190</v>
      </c>
      <c r="X12" s="75">
        <v>2</v>
      </c>
      <c r="Y12" s="78" t="str">
        <f>IF(ROW(O2)&gt;COUNTA(Q:Q),"",IFERROR(INDEX(Q$11:Q$200,MATCH(LARGE(U$11:U$200-ROW(U$11:U$200)/9^9,ROWS($11:12)),U$11:U$200-ROW(U$11:U$200)/9^9,0)),""))</f>
        <v/>
      </c>
      <c r="Z12" s="79" t="str">
        <f>IF(Y12="","",IFERROR(LARGE(U$11:U$200,ROWS($11:12)),""))</f>
        <v/>
      </c>
      <c r="AB12" s="100"/>
      <c r="AC12" s="77" t="str">
        <f t="shared" si="4"/>
        <v/>
      </c>
      <c r="AD12" s="74" t="s">
        <v>27</v>
      </c>
      <c r="AE12" s="62">
        <f t="shared" ref="AE12:AE13" si="7">INDEX(E$11:E$126,MATCH(AD12,D$11:D$126,FALSE))</f>
        <v>167</v>
      </c>
      <c r="AF12" s="74" t="str">
        <f t="shared" si="5"/>
        <v/>
      </c>
      <c r="AG12" s="74">
        <f t="shared" ref="AG12:AG42" si="8">SUM(AE12:AF12)</f>
        <v>167</v>
      </c>
      <c r="AJ12" s="75">
        <v>2</v>
      </c>
      <c r="AK12" s="78" t="str">
        <f>IF(ROW(AA2)&gt;COUNTA(AC:AC),"",IFERROR(INDEX(AC$11:AC$200,MATCH(LARGE(AG$11:AG$200-ROW(AG$11:AG$200)/9^9,ROWS($11:12)),AG$11:AG$200-ROW(AG$11:AG$200)/9^9,0)),""))</f>
        <v/>
      </c>
      <c r="AL12" s="79" t="str">
        <f>IF(AK12="","",IFERROR(LARGE(AG$11:AG$200,ROWS($11:12)),""))</f>
        <v/>
      </c>
    </row>
    <row r="13" spans="2:38" ht="21.6" customHeight="1" thickBot="1">
      <c r="B13" s="99">
        <v>2</v>
      </c>
      <c r="C13" s="71" t="str">
        <f>+Inscriptions!F10</f>
        <v>luc</v>
      </c>
      <c r="D13" s="80">
        <v>2</v>
      </c>
      <c r="E13" s="80">
        <v>2</v>
      </c>
      <c r="F13" s="82" t="s">
        <v>27</v>
      </c>
      <c r="G13" s="62">
        <f t="shared" si="0"/>
        <v>167</v>
      </c>
      <c r="L13" s="75">
        <v>3</v>
      </c>
      <c r="M13" s="76" t="str">
        <f t="array" ref="M13">IF(ROWS($11:13)&gt;COUNTIF(C:C,"?*"),"",INDEX(C$11:C$200,MATCH(LARGE(G$11:G$200-ROW(G$11:G$200)/9^9,ROWS($11:13)),G$11:G$200-ROW(G$11:G$200)/9^9,0)))</f>
        <v>emile</v>
      </c>
      <c r="N13" s="76">
        <f>IF(M13="","",LARGE(G$11:G$200,ROWS($11:13)))</f>
        <v>187</v>
      </c>
      <c r="P13" s="99">
        <v>2</v>
      </c>
      <c r="Q13" s="77" t="str">
        <f t="shared" si="1"/>
        <v>emile</v>
      </c>
      <c r="R13" s="82">
        <v>5</v>
      </c>
      <c r="S13" s="62">
        <f t="shared" si="2"/>
        <v>5</v>
      </c>
      <c r="T13" s="74">
        <f t="shared" si="3"/>
        <v>187</v>
      </c>
      <c r="U13" s="74">
        <f t="shared" si="6"/>
        <v>192</v>
      </c>
      <c r="X13" s="75">
        <v>3</v>
      </c>
      <c r="Y13" s="78" t="str">
        <f>IF(ROW(O3)&gt;COUNTA(Q:Q),"",IFERROR(INDEX(Q$11:Q$200,MATCH(LARGE(U$11:U$200-ROW(U$11:U$200)/9^9,ROWS($11:13)),U$11:U$200-ROW(U$11:U$200)/9^9,0)),""))</f>
        <v/>
      </c>
      <c r="Z13" s="79" t="str">
        <f>IF(Y13="","",IFERROR(LARGE(U$11:U$200,ROWS($11:13)),""))</f>
        <v/>
      </c>
      <c r="AB13" s="99">
        <v>2</v>
      </c>
      <c r="AC13" s="77" t="str">
        <f t="shared" si="4"/>
        <v/>
      </c>
      <c r="AD13" s="82" t="s">
        <v>8</v>
      </c>
      <c r="AE13" s="62">
        <f t="shared" si="7"/>
        <v>186</v>
      </c>
      <c r="AF13" s="74" t="str">
        <f t="shared" si="5"/>
        <v/>
      </c>
      <c r="AG13" s="74">
        <f t="shared" si="8"/>
        <v>186</v>
      </c>
      <c r="AJ13" s="75">
        <v>3</v>
      </c>
      <c r="AK13" s="78" t="str">
        <f>IF(ROW(AA3)&gt;COUNTA(AC:AC),"",IFERROR(INDEX(AC$11:AC$200,MATCH(LARGE(AG$11:AG$200-ROW(AG$11:AG$200)/9^9,ROWS($11:13)),AG$11:AG$200-ROW(AG$11:AG$200)/9^9,0)),""))</f>
        <v/>
      </c>
      <c r="AL13" s="79" t="str">
        <f>IF(AK13="","",IFERROR(LARGE(AG$11:AG$200,ROWS($11:13)),""))</f>
        <v/>
      </c>
    </row>
    <row r="14" spans="2:38" ht="21.6" customHeight="1" thickBot="1">
      <c r="B14" s="100"/>
      <c r="C14" s="71" t="str">
        <f>+Inscriptions!F11</f>
        <v>berthe</v>
      </c>
      <c r="D14" s="80">
        <v>3</v>
      </c>
      <c r="E14" s="81">
        <v>3</v>
      </c>
      <c r="F14" s="74">
        <v>10</v>
      </c>
      <c r="G14" s="62">
        <f t="shared" si="0"/>
        <v>10</v>
      </c>
      <c r="L14" s="75">
        <v>4</v>
      </c>
      <c r="M14" s="76" t="str">
        <f t="array" ref="M14">IF(ROWS($11:14)&gt;COUNTIF(C:C,"?*"),"",INDEX(C$11:C$200,MATCH(LARGE(G$11:G$200-ROW(G$11:G$200)/9^9,ROWS($11:14)),G$11:G$200-ROW(G$11:G$200)/9^9,0)))</f>
        <v>genevieve</v>
      </c>
      <c r="N14" s="76">
        <f>IF(M14="","",LARGE(G$11:G$200,ROWS($11:14)))</f>
        <v>179</v>
      </c>
      <c r="P14" s="100"/>
      <c r="Q14" s="77" t="str">
        <f t="shared" si="1"/>
        <v>genevieve</v>
      </c>
      <c r="R14" s="74" t="s">
        <v>9</v>
      </c>
      <c r="S14" s="62">
        <f t="shared" si="2"/>
        <v>185</v>
      </c>
      <c r="T14" s="74">
        <f t="shared" si="3"/>
        <v>179</v>
      </c>
      <c r="U14" s="74">
        <f t="shared" si="6"/>
        <v>364</v>
      </c>
      <c r="X14" s="75">
        <v>4</v>
      </c>
      <c r="Y14" s="78" t="str">
        <f>IF(ROW(O4)&gt;COUNTA(Q:Q),"",IFERROR(INDEX(Q$11:Q$200,MATCH(LARGE(U$11:U$200-ROW(U$11:U$200)/9^9,ROWS($11:14)),U$11:U$200-ROW(U$11:U$200)/9^9,0)),""))</f>
        <v/>
      </c>
      <c r="Z14" s="79" t="str">
        <f>IF(Y14="","",IFERROR(LARGE(U$11:U$200,ROWS($11:14)),""))</f>
        <v/>
      </c>
      <c r="AB14" s="100"/>
      <c r="AC14" s="77" t="str">
        <f t="shared" si="4"/>
        <v/>
      </c>
      <c r="AD14" s="74">
        <v>4</v>
      </c>
      <c r="AE14" s="62">
        <f>INDEX(E$11:E$126,MATCH(AD14,D$11:D$126,FALSE))</f>
        <v>4</v>
      </c>
      <c r="AF14" s="74" t="str">
        <f t="shared" si="5"/>
        <v/>
      </c>
      <c r="AG14" s="74">
        <f t="shared" si="8"/>
        <v>4</v>
      </c>
      <c r="AJ14" s="75">
        <v>4</v>
      </c>
      <c r="AK14" s="78" t="str">
        <f>IF(ROW(AA4)&gt;COUNTA(AC:AC),"",IFERROR(INDEX(AC$11:AC$200,MATCH(LARGE(AG$11:AG$200-ROW(AG$11:AG$200)/9^9,ROWS($11:14)),AG$11:AG$200-ROW(AG$11:AG$200)/9^9,0)),""))</f>
        <v/>
      </c>
      <c r="AL14" s="79" t="str">
        <f>IF(AK14="","",IFERROR(LARGE(AG$11:AG$200,ROWS($11:14)),""))</f>
        <v/>
      </c>
    </row>
    <row r="15" spans="2:38" ht="21.6" customHeight="1" thickBot="1">
      <c r="B15" s="99">
        <v>3</v>
      </c>
      <c r="C15" s="71" t="str">
        <f>+Inscriptions!F12</f>
        <v>albert</v>
      </c>
      <c r="D15" s="80">
        <v>4</v>
      </c>
      <c r="E15" s="81">
        <v>4</v>
      </c>
      <c r="F15" s="82">
        <v>5</v>
      </c>
      <c r="G15" s="62">
        <f t="shared" si="0"/>
        <v>5</v>
      </c>
      <c r="L15" s="75">
        <v>5</v>
      </c>
      <c r="M15" s="76" t="str">
        <f t="array" ref="M15">IF(ROWS($11:15)&gt;COUNTIF(C:C,"?*"),"",INDEX(C$11:C$200,MATCH(LARGE(G$11:G$200-ROW(G$11:G$200)/9^9,ROWS($11:15)),G$11:G$200-ROW(G$11:G$200)/9^9,0)))</f>
        <v>georges</v>
      </c>
      <c r="N15" s="76">
        <f>IF(M15="","",LARGE(G$11:G$200,ROWS($11:15)))</f>
        <v>175</v>
      </c>
      <c r="P15" s="99">
        <v>3</v>
      </c>
      <c r="Q15" s="77" t="str">
        <f t="shared" si="1"/>
        <v>georges</v>
      </c>
      <c r="R15" s="82" t="s">
        <v>30</v>
      </c>
      <c r="S15" s="62">
        <f t="shared" si="2"/>
        <v>165</v>
      </c>
      <c r="T15" s="74">
        <f t="shared" si="3"/>
        <v>175</v>
      </c>
      <c r="U15" s="74">
        <f t="shared" si="6"/>
        <v>340</v>
      </c>
      <c r="X15" s="75">
        <v>5</v>
      </c>
      <c r="Y15" s="78" t="str">
        <f>IF(ROW(O5)&gt;COUNTA(Q:Q),"",IFERROR(INDEX(Q$11:Q$200,MATCH(LARGE(U$11:U$200-ROW(U$11:U$200)/9^9,ROWS($11:15)),U$11:U$200-ROW(U$11:U$200)/9^9,0)),""))</f>
        <v/>
      </c>
      <c r="Z15" s="79" t="str">
        <f>IF(Y15="","",IFERROR(LARGE(U$11:U$200,ROWS($11:15)),""))</f>
        <v/>
      </c>
      <c r="AB15" s="99">
        <v>3</v>
      </c>
      <c r="AC15" s="77" t="str">
        <f t="shared" si="4"/>
        <v/>
      </c>
      <c r="AD15" s="82" t="s">
        <v>43</v>
      </c>
      <c r="AE15" s="62">
        <f>INDEX(E$11:E$126,MATCH(AD15,D$11:D$126,FALSE))</f>
        <v>153</v>
      </c>
      <c r="AF15" s="74" t="str">
        <f t="shared" si="5"/>
        <v/>
      </c>
      <c r="AG15" s="74">
        <f t="shared" si="8"/>
        <v>153</v>
      </c>
      <c r="AJ15" s="75">
        <v>5</v>
      </c>
      <c r="AK15" s="78" t="str">
        <f>IF(ROW(AA5)&gt;COUNTA(AC:AC),"",IFERROR(INDEX(AC$11:AC$200,MATCH(LARGE(AG$11:AG$200-ROW(AG$11:AG$200)/9^9,ROWS($11:15)),AG$11:AG$200-ROW(AG$11:AG$200)/9^9,0)),""))</f>
        <v/>
      </c>
      <c r="AL15" s="79" t="str">
        <f>IF(AK15="","",IFERROR(LARGE(AG$11:AG$200,ROWS($11:15)),""))</f>
        <v/>
      </c>
    </row>
    <row r="16" spans="2:38" ht="21.6" customHeight="1" thickBot="1">
      <c r="B16" s="100"/>
      <c r="C16" s="71" t="str">
        <f>+Inscriptions!F13</f>
        <v>robert</v>
      </c>
      <c r="D16" s="80">
        <v>5</v>
      </c>
      <c r="E16" s="80">
        <v>5</v>
      </c>
      <c r="F16" s="74" t="s">
        <v>85</v>
      </c>
      <c r="G16" s="62">
        <f t="shared" si="0"/>
        <v>115</v>
      </c>
      <c r="L16" s="75">
        <v>6</v>
      </c>
      <c r="M16" s="76" t="str">
        <f t="array" ref="M16">IF(ROWS($11:16)&gt;COUNTIF(C:C,"?*"),"",INDEX(C$11:C$200,MATCH(LARGE(G$11:G$200-ROW(G$11:G$200)/9^9,ROWS($11:16)),G$11:G$200-ROW(G$11:G$200)/9^9,0)))</f>
        <v>celine</v>
      </c>
      <c r="N16" s="76">
        <f>IF(M16="","",LARGE(G$11:G$200,ROWS($11:16)))</f>
        <v>167</v>
      </c>
      <c r="P16" s="100"/>
      <c r="Q16" s="77" t="str">
        <f t="shared" si="1"/>
        <v>celine</v>
      </c>
      <c r="R16" s="74">
        <v>0</v>
      </c>
      <c r="S16" s="62">
        <f t="shared" si="2"/>
        <v>0</v>
      </c>
      <c r="T16" s="74">
        <f t="shared" si="3"/>
        <v>167</v>
      </c>
      <c r="U16" s="74">
        <f t="shared" si="6"/>
        <v>167</v>
      </c>
      <c r="X16" s="75">
        <v>6</v>
      </c>
      <c r="Y16" s="78" t="str">
        <f>IF(ROW(O6)&gt;COUNTA(Q:Q),"",IFERROR(INDEX(Q$11:Q$200,MATCH(LARGE(U$11:U$200-ROW(U$11:U$200)/9^9,ROWS($11:16)),U$11:U$200-ROW(U$11:U$200)/9^9,0)),""))</f>
        <v/>
      </c>
      <c r="Z16" s="79" t="str">
        <f>IF(Y16="","",IFERROR(LARGE(U$11:U$200,ROWS($11:16)),""))</f>
        <v/>
      </c>
      <c r="AB16" s="100"/>
      <c r="AC16" s="77" t="str">
        <f t="shared" si="4"/>
        <v/>
      </c>
      <c r="AD16" s="74">
        <v>1</v>
      </c>
      <c r="AE16" s="62">
        <f>INDEX(E$11:E$126,MATCH(AD16,D$11:D$126,FALSE))</f>
        <v>1</v>
      </c>
      <c r="AF16" s="74" t="str">
        <f t="shared" si="5"/>
        <v/>
      </c>
      <c r="AG16" s="74">
        <f t="shared" si="8"/>
        <v>1</v>
      </c>
      <c r="AJ16" s="75">
        <v>6</v>
      </c>
      <c r="AK16" s="78" t="str">
        <f>IF(ROW(AA6)&gt;COUNTA(AC:AC),"",IFERROR(INDEX(AC$11:AC$200,MATCH(LARGE(AG$11:AG$200-ROW(AG$11:AG$200)/9^9,ROWS($11:16)),AG$11:AG$200-ROW(AG$11:AG$200)/9^9,0)),""))</f>
        <v/>
      </c>
      <c r="AL16" s="79" t="str">
        <f>IF(AK16="","",IFERROR(LARGE(AG$11:AG$200,ROWS($11:16)),""))</f>
        <v/>
      </c>
    </row>
    <row r="17" spans="2:38" ht="21.6" customHeight="1" thickBot="1">
      <c r="B17" s="99">
        <v>4</v>
      </c>
      <c r="C17" s="71" t="str">
        <f>+Inscriptions!F14</f>
        <v>fernand</v>
      </c>
      <c r="D17" s="80">
        <v>6</v>
      </c>
      <c r="E17" s="81">
        <v>6</v>
      </c>
      <c r="F17" s="82" t="s">
        <v>69</v>
      </c>
      <c r="G17" s="62">
        <f t="shared" si="0"/>
        <v>129</v>
      </c>
      <c r="L17" s="75">
        <v>7</v>
      </c>
      <c r="M17" s="76" t="str">
        <f t="array" ref="M17">IF(ROWS($11:17)&gt;COUNTIF(C:C,"?*"),"",INDEX(C$11:C$200,MATCH(LARGE(G$11:G$200-ROW(G$11:G$200)/9^9,ROWS($11:17)),G$11:G$200-ROW(G$11:G$200)/9^9,0)))</f>
        <v>luc</v>
      </c>
      <c r="N17" s="76">
        <f>IF(M17="","",LARGE(G$11:G$200,ROWS($11:17)))</f>
        <v>167</v>
      </c>
      <c r="P17" s="99">
        <v>4</v>
      </c>
      <c r="Q17" s="77" t="str">
        <f t="shared" si="1"/>
        <v>luc</v>
      </c>
      <c r="R17" s="82">
        <v>10</v>
      </c>
      <c r="S17" s="62">
        <f t="shared" si="2"/>
        <v>10</v>
      </c>
      <c r="T17" s="74">
        <f t="shared" si="3"/>
        <v>167</v>
      </c>
      <c r="U17" s="74">
        <f t="shared" si="6"/>
        <v>177</v>
      </c>
      <c r="X17" s="75">
        <v>7</v>
      </c>
      <c r="Y17" s="78" t="str">
        <f>IF(ROW(O7)&gt;COUNTA(Q:Q),"",IFERROR(INDEX(Q$11:Q$200,MATCH(LARGE(U$11:U$200-ROW(U$11:U$200)/9^9,ROWS($11:17)),U$11:U$200-ROW(U$11:U$200)/9^9,0)),""))</f>
        <v/>
      </c>
      <c r="Z17" s="79" t="str">
        <f>IF(Y17="","",IFERROR(LARGE(U$11:U$200,ROWS($11:17)),""))</f>
        <v/>
      </c>
      <c r="AB17" s="99">
        <v>4</v>
      </c>
      <c r="AC17" s="77" t="str">
        <f t="shared" si="4"/>
        <v/>
      </c>
      <c r="AD17" s="82">
        <v>12</v>
      </c>
      <c r="AE17" s="62">
        <f>INDEX(E$11:E$126,MATCH(AD17,D$11:D$126,FALSE))</f>
        <v>12</v>
      </c>
      <c r="AF17" s="74" t="str">
        <f t="shared" si="5"/>
        <v/>
      </c>
      <c r="AG17" s="74">
        <f t="shared" si="8"/>
        <v>12</v>
      </c>
      <c r="AJ17" s="75">
        <v>7</v>
      </c>
      <c r="AK17" s="78" t="str">
        <f>IF(ROW(AA7)&gt;COUNTA(AC:AC),"",IFERROR(INDEX(AC$11:AC$200,MATCH(LARGE(AG$11:AG$200-ROW(AG$11:AG$200)/9^9,ROWS($11:17)),AG$11:AG$200-ROW(AG$11:AG$200)/9^9,0)),""))</f>
        <v/>
      </c>
      <c r="AL17" s="79" t="str">
        <f>IF(AK17="","",IFERROR(LARGE(AG$11:AG$200,ROWS($11:17)),""))</f>
        <v/>
      </c>
    </row>
    <row r="18" spans="2:38" ht="21.6" customHeight="1" thickBot="1">
      <c r="B18" s="100"/>
      <c r="C18" s="71" t="str">
        <f>+Inscriptions!F15</f>
        <v>jeanne</v>
      </c>
      <c r="D18" s="80">
        <v>7</v>
      </c>
      <c r="E18" s="81">
        <v>7</v>
      </c>
      <c r="F18" s="74">
        <v>6</v>
      </c>
      <c r="G18" s="62">
        <f t="shared" si="0"/>
        <v>6</v>
      </c>
      <c r="K18" s="83"/>
      <c r="L18" s="75">
        <v>8</v>
      </c>
      <c r="M18" s="76" t="str">
        <f t="array" ref="M18">IF(ROWS($11:18)&gt;COUNTIF(C:C,"?*"),"",INDEX(C$11:C$200,MATCH(LARGE(G$11:G$200-ROW(G$11:G$200)/9^9,ROWS($11:18)),G$11:G$200-ROW(G$11:G$200)/9^9,0)))</f>
        <v>annie</v>
      </c>
      <c r="N18" s="76">
        <f>IF(M18="","",LARGE(G$11:G$200,ROWS($11:18)))</f>
        <v>160</v>
      </c>
      <c r="P18" s="100"/>
      <c r="Q18" s="77" t="str">
        <f t="shared" si="1"/>
        <v>annie</v>
      </c>
      <c r="R18" s="74" t="s">
        <v>27</v>
      </c>
      <c r="S18" s="62">
        <f t="shared" si="2"/>
        <v>167</v>
      </c>
      <c r="T18" s="74">
        <f t="shared" si="3"/>
        <v>160</v>
      </c>
      <c r="U18" s="74">
        <f t="shared" si="6"/>
        <v>327</v>
      </c>
      <c r="W18" s="83"/>
      <c r="X18" s="75">
        <v>8</v>
      </c>
      <c r="Y18" s="78" t="str">
        <f>IF(ROW(O8)&gt;COUNTA(Q:Q),"",IFERROR(INDEX(Q$11:Q$200,MATCH(LARGE(U$11:U$200-ROW(U$11:U$200)/9^9,ROWS($11:18)),U$11:U$200-ROW(U$11:U$200)/9^9,0)),""))</f>
        <v/>
      </c>
      <c r="Z18" s="79" t="str">
        <f>IF(Y18="","",IFERROR(LARGE(U$11:U$200,ROWS($11:18)),""))</f>
        <v/>
      </c>
      <c r="AB18" s="100"/>
      <c r="AC18" s="77" t="str">
        <f t="shared" si="4"/>
        <v/>
      </c>
      <c r="AD18" s="74" t="s">
        <v>16</v>
      </c>
      <c r="AE18" s="62">
        <f t="shared" ref="AE18:AE19" si="9">INDEX(E$11:E$126,MATCH(AD18,D$11:D$126,FALSE))</f>
        <v>178</v>
      </c>
      <c r="AF18" s="74" t="str">
        <f t="shared" si="5"/>
        <v/>
      </c>
      <c r="AG18" s="74">
        <f t="shared" si="8"/>
        <v>178</v>
      </c>
      <c r="AI18" s="83"/>
      <c r="AJ18" s="75">
        <v>8</v>
      </c>
      <c r="AK18" s="78" t="str">
        <f>IF(ROW(AA8)&gt;COUNTA(AC:AC),"",IFERROR(INDEX(AC$11:AC$200,MATCH(LARGE(AG$11:AG$200-ROW(AG$11:AG$200)/9^9,ROWS($11:18)),AG$11:AG$200-ROW(AG$11:AG$200)/9^9,0)),""))</f>
        <v/>
      </c>
      <c r="AL18" s="79" t="str">
        <f>IF(AK18="","",IFERROR(LARGE(AG$11:AG$200,ROWS($11:18)),""))</f>
        <v/>
      </c>
    </row>
    <row r="19" spans="2:38" ht="21.6" customHeight="1" thickBot="1">
      <c r="B19" s="99">
        <v>5</v>
      </c>
      <c r="C19" s="71" t="str">
        <f>+Inscriptions!F16</f>
        <v>annie</v>
      </c>
      <c r="D19" s="80">
        <v>8</v>
      </c>
      <c r="E19" s="80">
        <v>8</v>
      </c>
      <c r="F19" s="82" t="s">
        <v>35</v>
      </c>
      <c r="G19" s="62">
        <f t="shared" si="0"/>
        <v>160</v>
      </c>
      <c r="K19" s="83"/>
      <c r="L19" s="75">
        <v>9</v>
      </c>
      <c r="M19" s="76" t="str">
        <f t="array" ref="M19">IF(ROWS($11:19)&gt;COUNTIF(C:C,"?*"),"",INDEX(C$11:C$200,MATCH(LARGE(G$11:G$200-ROW(G$11:G$200)/9^9,ROWS($11:19)),G$11:G$200-ROW(G$11:G$200)/9^9,0)))</f>
        <v>agnes</v>
      </c>
      <c r="N19" s="76">
        <f>IF(M19="","",LARGE(G$11:G$200,ROWS($11:19)))</f>
        <v>159</v>
      </c>
      <c r="P19" s="99">
        <v>5</v>
      </c>
      <c r="Q19" s="77" t="str">
        <f t="shared" si="1"/>
        <v>agnes</v>
      </c>
      <c r="R19" s="82">
        <v>6</v>
      </c>
      <c r="S19" s="62">
        <f t="shared" si="2"/>
        <v>6</v>
      </c>
      <c r="T19" s="74">
        <f t="shared" si="3"/>
        <v>159</v>
      </c>
      <c r="U19" s="74">
        <f t="shared" si="6"/>
        <v>165</v>
      </c>
      <c r="W19" s="83"/>
      <c r="X19" s="75">
        <v>9</v>
      </c>
      <c r="Y19" s="78" t="str">
        <f>IF(ROW(O9)&gt;COUNTA(Q:Q),"",IFERROR(INDEX(Q$11:Q$200,MATCH(LARGE(U$11:U$200-ROW(U$11:U$200)/9^9,ROWS($11:19)),U$11:U$200-ROW(U$11:U$200)/9^9,0)),""))</f>
        <v/>
      </c>
      <c r="Z19" s="79" t="str">
        <f>IF(Y19="","",IFERROR(LARGE(U$11:U$200,ROWS($11:19)),""))</f>
        <v/>
      </c>
      <c r="AB19" s="99">
        <v>5</v>
      </c>
      <c r="AC19" s="77" t="str">
        <f t="shared" si="4"/>
        <v/>
      </c>
      <c r="AD19" s="82" t="s">
        <v>6</v>
      </c>
      <c r="AE19" s="62">
        <f t="shared" si="9"/>
        <v>190</v>
      </c>
      <c r="AF19" s="74" t="str">
        <f t="shared" si="5"/>
        <v/>
      </c>
      <c r="AG19" s="74">
        <f t="shared" si="8"/>
        <v>190</v>
      </c>
      <c r="AI19" s="83"/>
      <c r="AJ19" s="75">
        <v>9</v>
      </c>
      <c r="AK19" s="78" t="str">
        <f>IF(ROW(AA9)&gt;COUNTA(AC:AC),"",IFERROR(INDEX(AC$11:AC$200,MATCH(LARGE(AG$11:AG$200-ROW(AG$11:AG$200)/9^9,ROWS($11:19)),AG$11:AG$200-ROW(AG$11:AG$200)/9^9,0)),""))</f>
        <v/>
      </c>
      <c r="AL19" s="79" t="str">
        <f>IF(AK19="","",IFERROR(LARGE(AG$11:AG$200,ROWS($11:19)),""))</f>
        <v/>
      </c>
    </row>
    <row r="20" spans="2:38" ht="21.6" customHeight="1" thickBot="1">
      <c r="B20" s="100"/>
      <c r="C20" s="71" t="str">
        <f>+Inscriptions!F17</f>
        <v>barbara</v>
      </c>
      <c r="D20" s="80">
        <v>9</v>
      </c>
      <c r="E20" s="81">
        <v>9</v>
      </c>
      <c r="F20" s="82">
        <v>5</v>
      </c>
      <c r="G20" s="62">
        <f t="shared" si="0"/>
        <v>5</v>
      </c>
      <c r="K20" s="83"/>
      <c r="L20" s="75">
        <v>10</v>
      </c>
      <c r="M20" s="76" t="str">
        <f t="array" ref="M20">IF(ROWS($11:20)&gt;COUNTIF(C:C,"?*"),"",INDEX(C$11:C$200,MATCH(LARGE(G$11:G$200-ROW(G$11:G$200)/9^9,ROWS($11:20)),G$11:G$200-ROW(G$11:G$200)/9^9,0)))</f>
        <v>abel</v>
      </c>
      <c r="N20" s="76">
        <f>IF(M20="","",LARGE(G$11:G$200,ROWS($11:20)))</f>
        <v>138</v>
      </c>
      <c r="P20" s="100"/>
      <c r="Q20" s="77" t="str">
        <f t="shared" si="1"/>
        <v>abel</v>
      </c>
      <c r="R20" s="82" t="s">
        <v>10</v>
      </c>
      <c r="S20" s="62">
        <f t="shared" si="2"/>
        <v>184</v>
      </c>
      <c r="T20" s="74">
        <f t="shared" si="3"/>
        <v>138</v>
      </c>
      <c r="U20" s="74">
        <f t="shared" si="6"/>
        <v>322</v>
      </c>
      <c r="W20" s="83"/>
      <c r="X20" s="75">
        <v>10</v>
      </c>
      <c r="Y20" s="78" t="str">
        <f>IF(ROW(O10)&gt;COUNTA(Q:Q),"",IFERROR(INDEX(Q$11:Q$200,MATCH(LARGE(U$11:U$200-ROW(U$11:U$200)/9^9,ROWS($11:20)),U$11:U$200-ROW(U$11:U$200)/9^9,0)),""))</f>
        <v/>
      </c>
      <c r="Z20" s="79" t="str">
        <f>IF(Y20="","",IFERROR(LARGE(U$11:U$200,ROWS($11:20)),""))</f>
        <v/>
      </c>
      <c r="AB20" s="100"/>
      <c r="AC20" s="77" t="str">
        <f t="shared" si="4"/>
        <v/>
      </c>
      <c r="AD20" s="82">
        <v>0</v>
      </c>
      <c r="AE20" s="62">
        <f>INDEX(E$11:E$126,MATCH(AD20,D$11:D$126,FALSE))</f>
        <v>0</v>
      </c>
      <c r="AF20" s="74" t="str">
        <f t="shared" si="5"/>
        <v/>
      </c>
      <c r="AG20" s="74">
        <f t="shared" si="8"/>
        <v>0</v>
      </c>
      <c r="AI20" s="83"/>
      <c r="AJ20" s="75">
        <v>10</v>
      </c>
      <c r="AK20" s="78" t="str">
        <f>IF(ROW(AA10)&gt;COUNTA(AC:AC),"",IFERROR(INDEX(AC$11:AC$200,MATCH(LARGE(AG$11:AG$200-ROW(AG$11:AG$200)/9^9,ROWS($11:20)),AG$11:AG$200-ROW(AG$11:AG$200)/9^9,0)),""))</f>
        <v/>
      </c>
      <c r="AL20" s="79" t="str">
        <f>IF(AK20="","",IFERROR(LARGE(AG$11:AG$200,ROWS($11:20)),""))</f>
        <v/>
      </c>
    </row>
    <row r="21" spans="2:38" ht="21.6" thickBot="1">
      <c r="B21" s="99">
        <v>6</v>
      </c>
      <c r="C21" s="71" t="str">
        <f>+Inscriptions!F18</f>
        <v>genevieve</v>
      </c>
      <c r="D21" s="80">
        <v>10</v>
      </c>
      <c r="E21" s="81">
        <v>10</v>
      </c>
      <c r="F21" s="84" t="s">
        <v>15</v>
      </c>
      <c r="G21" s="62">
        <f t="shared" si="0"/>
        <v>179</v>
      </c>
      <c r="L21" s="75">
        <v>11</v>
      </c>
      <c r="M21" s="76" t="str">
        <f t="array" ref="M21">IF(ROWS($11:21)&gt;COUNTIF(C:C,"?*"),"",INDEX(C$11:C$200,MATCH(LARGE(G$11:G$200-ROW(G$11:G$200)/9^9,ROWS($11:21)),G$11:G$200-ROW(G$11:G$200)/9^9,0)))</f>
        <v>fernand</v>
      </c>
      <c r="N21" s="76">
        <f>IF(M21="","",LARGE(G$11:G$200,ROWS($11:21)))</f>
        <v>129</v>
      </c>
      <c r="P21" s="99">
        <v>6</v>
      </c>
      <c r="Q21" s="77" t="str">
        <f t="shared" si="1"/>
        <v>fernand</v>
      </c>
      <c r="R21" s="84" t="s">
        <v>16</v>
      </c>
      <c r="S21" s="62">
        <f t="shared" si="2"/>
        <v>178</v>
      </c>
      <c r="T21" s="74">
        <f t="shared" si="3"/>
        <v>129</v>
      </c>
      <c r="U21" s="74">
        <f t="shared" si="6"/>
        <v>307</v>
      </c>
      <c r="X21" s="75">
        <v>11</v>
      </c>
      <c r="Y21" s="78" t="str">
        <f>IF(ROW(O11)&gt;COUNTA(Q:Q),"",IFERROR(INDEX(Q$11:Q$200,MATCH(LARGE(U$11:U$200-ROW(U$11:U$200)/9^9,ROWS($11:21)),U$11:U$200-ROW(U$11:U$200)/9^9,0)),""))</f>
        <v/>
      </c>
      <c r="Z21" s="79" t="str">
        <f>IF(Y21="","",IFERROR(LARGE(U$11:U$200,ROWS($11:21)),""))</f>
        <v/>
      </c>
      <c r="AB21" s="99">
        <v>6</v>
      </c>
      <c r="AC21" s="77" t="str">
        <f t="shared" si="4"/>
        <v/>
      </c>
      <c r="AD21" s="84" t="s">
        <v>35</v>
      </c>
      <c r="AE21" s="62">
        <f t="shared" ref="AE21:AE22" si="10">INDEX(E$11:E$126,MATCH(AD21,D$11:D$126,FALSE))</f>
        <v>160</v>
      </c>
      <c r="AF21" s="74" t="str">
        <f t="shared" si="5"/>
        <v/>
      </c>
      <c r="AG21" s="74">
        <f t="shared" si="8"/>
        <v>160</v>
      </c>
      <c r="AJ21" s="75">
        <v>11</v>
      </c>
      <c r="AK21" s="78" t="str">
        <f>IF(ROW(AA11)&gt;COUNTA(AC:AC),"",IFERROR(INDEX(AC$11:AC$200,MATCH(LARGE(AG$11:AG$200-ROW(AG$11:AG$200)/9^9,ROWS($11:21)),AG$11:AG$200-ROW(AG$11:AG$200)/9^9,0)),""))</f>
        <v/>
      </c>
      <c r="AL21" s="79" t="str">
        <f>IF(AK21="","",IFERROR(LARGE(AG$11:AG$200,ROWS($11:21)),""))</f>
        <v/>
      </c>
    </row>
    <row r="22" spans="2:38" ht="21.6" thickBot="1">
      <c r="B22" s="100"/>
      <c r="C22" s="71" t="str">
        <f>+Inscriptions!F19</f>
        <v>vincent</v>
      </c>
      <c r="D22" s="80">
        <v>11</v>
      </c>
      <c r="E22" s="80">
        <v>11</v>
      </c>
      <c r="F22" s="84">
        <v>11</v>
      </c>
      <c r="G22" s="62">
        <f t="shared" si="0"/>
        <v>11</v>
      </c>
      <c r="L22" s="75">
        <v>12</v>
      </c>
      <c r="M22" s="76" t="str">
        <f t="array" ref="M22">IF(ROWS($11:22)&gt;COUNTIF(C:C,"?*"),"",INDEX(C$11:C$200,MATCH(LARGE(G$11:G$200-ROW(G$11:G$200)/9^9,ROWS($11:22)),G$11:G$200-ROW(G$11:G$200)/9^9,0)))</f>
        <v>robert</v>
      </c>
      <c r="N22" s="76">
        <f>IF(M22="","",LARGE(G$11:G$200,ROWS($11:22)))</f>
        <v>115</v>
      </c>
      <c r="P22" s="100"/>
      <c r="Q22" s="77" t="str">
        <f t="shared" si="1"/>
        <v>robert</v>
      </c>
      <c r="R22" s="84">
        <v>12</v>
      </c>
      <c r="S22" s="62">
        <f t="shared" si="2"/>
        <v>12</v>
      </c>
      <c r="T22" s="74">
        <f t="shared" si="3"/>
        <v>115</v>
      </c>
      <c r="U22" s="74">
        <f t="shared" si="6"/>
        <v>127</v>
      </c>
      <c r="X22" s="75">
        <v>12</v>
      </c>
      <c r="Y22" s="78" t="str">
        <f>IF(ROW(O12)&gt;COUNTA(Q:Q),"",IFERROR(INDEX(Q$11:Q$200,MATCH(LARGE(U$11:U$200-ROW(U$11:U$200)/9^9,ROWS($11:22)),U$11:U$200-ROW(U$11:U$200)/9^9,0)),""))</f>
        <v/>
      </c>
      <c r="Z22" s="79" t="str">
        <f>IF(Y22="","",IFERROR(LARGE(U$11:U$200,ROWS($11:22)),""))</f>
        <v/>
      </c>
      <c r="AB22" s="100"/>
      <c r="AC22" s="77" t="str">
        <f t="shared" si="4"/>
        <v/>
      </c>
      <c r="AD22" s="84">
        <v>5</v>
      </c>
      <c r="AE22" s="62">
        <f t="shared" si="10"/>
        <v>5</v>
      </c>
      <c r="AF22" s="74" t="str">
        <f t="shared" si="5"/>
        <v/>
      </c>
      <c r="AG22" s="74">
        <f t="shared" si="8"/>
        <v>5</v>
      </c>
      <c r="AJ22" s="75">
        <v>12</v>
      </c>
      <c r="AK22" s="78" t="str">
        <f>IF(ROW(AA12)&gt;COUNTA(AC:AC),"",IFERROR(INDEX(AC$11:AC$200,MATCH(LARGE(AG$11:AG$200-ROW(AG$11:AG$200)/9^9,ROWS($11:22)),AG$11:AG$200-ROW(AG$11:AG$200)/9^9,0)),""))</f>
        <v/>
      </c>
      <c r="AL22" s="79" t="str">
        <f>IF(AK22="","",IFERROR(LARGE(AG$11:AG$200,ROWS($11:22)),""))</f>
        <v/>
      </c>
    </row>
    <row r="23" spans="2:38" ht="21.6" thickBot="1">
      <c r="B23" s="99">
        <v>7</v>
      </c>
      <c r="C23" s="71" t="str">
        <f>+Inscriptions!F20</f>
        <v>agnes</v>
      </c>
      <c r="D23" s="80">
        <v>12</v>
      </c>
      <c r="E23" s="81">
        <v>12</v>
      </c>
      <c r="F23" s="85" t="s">
        <v>36</v>
      </c>
      <c r="G23" s="62">
        <f t="shared" si="0"/>
        <v>159</v>
      </c>
      <c r="L23" s="75">
        <v>13</v>
      </c>
      <c r="M23" s="76" t="str">
        <f t="array" ref="M23">IF(ROWS($11:23)&gt;COUNTIF(C:C,"?*"),"",INDEX(C$11:C$200,MATCH(LARGE(G$11:G$200-ROW(G$11:G$200)/9^9,ROWS($11:23)),G$11:G$200-ROW(G$11:G$200)/9^9,0)))</f>
        <v>vincent</v>
      </c>
      <c r="N23" s="76">
        <f>IF(M23="","",LARGE(G$11:G$200,ROWS($11:23)))</f>
        <v>11</v>
      </c>
      <c r="P23" s="99">
        <v>7</v>
      </c>
      <c r="Q23" s="77" t="str">
        <f t="shared" si="1"/>
        <v>vincent</v>
      </c>
      <c r="R23" s="85" t="s">
        <v>6</v>
      </c>
      <c r="S23" s="62">
        <f t="shared" si="2"/>
        <v>190</v>
      </c>
      <c r="T23" s="74">
        <f t="shared" si="3"/>
        <v>11</v>
      </c>
      <c r="U23" s="74">
        <f t="shared" si="6"/>
        <v>201</v>
      </c>
      <c r="X23" s="75">
        <v>13</v>
      </c>
      <c r="Y23" s="78" t="str">
        <f>IF(ROW(O13)&gt;COUNTA(Q:Q),"",IFERROR(INDEX(Q$11:Q$200,MATCH(LARGE(U$11:U$200-ROW(U$11:U$200)/9^9,ROWS($11:23)),U$11:U$200-ROW(U$11:U$200)/9^9,0)),""))</f>
        <v/>
      </c>
      <c r="Z23" s="79" t="str">
        <f>IF(Y23="","",IFERROR(LARGE(U$11:U$200,ROWS($11:23)),""))</f>
        <v/>
      </c>
      <c r="AB23" s="99">
        <v>7</v>
      </c>
      <c r="AC23" s="77" t="str">
        <f t="shared" si="4"/>
        <v/>
      </c>
      <c r="AD23" s="85">
        <v>9</v>
      </c>
      <c r="AE23" s="62">
        <f>INDEX(E$11:E$126,MATCH(AD23,D$11:D$126,FALSE))</f>
        <v>9</v>
      </c>
      <c r="AF23" s="74" t="str">
        <f t="shared" si="5"/>
        <v/>
      </c>
      <c r="AG23" s="74">
        <f t="shared" si="8"/>
        <v>9</v>
      </c>
      <c r="AJ23" s="75">
        <v>13</v>
      </c>
      <c r="AK23" s="78" t="str">
        <f>IF(ROW(AA13)&gt;COUNTA(AC:AC),"",IFERROR(INDEX(AC$11:AC$200,MATCH(LARGE(AG$11:AG$200-ROW(AG$11:AG$200)/9^9,ROWS($11:23)),AG$11:AG$200-ROW(AG$11:AG$200)/9^9,0)),""))</f>
        <v/>
      </c>
      <c r="AL23" s="79" t="str">
        <f>IF(AK23="","",IFERROR(LARGE(AG$11:AG$200,ROWS($11:23)),""))</f>
        <v/>
      </c>
    </row>
    <row r="24" spans="2:38" ht="21.6" thickBot="1">
      <c r="B24" s="100"/>
      <c r="C24" s="71" t="str">
        <f>+Inscriptions!F21</f>
        <v>raymond</v>
      </c>
      <c r="D24" s="80" t="s">
        <v>6</v>
      </c>
      <c r="E24" s="81">
        <v>190</v>
      </c>
      <c r="F24" s="85">
        <v>6</v>
      </c>
      <c r="G24" s="62">
        <f t="shared" si="0"/>
        <v>6</v>
      </c>
      <c r="L24" s="75">
        <v>14</v>
      </c>
      <c r="M24" s="76" t="str">
        <f t="array" ref="M24">IF(ROWS($11:24)&gt;COUNTIF(C:C,"?*"),"",INDEX(C$11:C$200,MATCH(LARGE(G$11:G$200-ROW(G$11:G$200)/9^9,ROWS($11:24)),G$11:G$200-ROW(G$11:G$200)/9^9,0)))</f>
        <v>michel</v>
      </c>
      <c r="N24" s="76">
        <f>IF(M24="","",LARGE(G$11:G$200,ROWS($11:24)))</f>
        <v>10</v>
      </c>
      <c r="P24" s="100"/>
      <c r="Q24" s="77" t="str">
        <f t="shared" si="1"/>
        <v>michel</v>
      </c>
      <c r="R24" s="85">
        <v>0</v>
      </c>
      <c r="S24" s="62">
        <f t="shared" si="2"/>
        <v>0</v>
      </c>
      <c r="T24" s="74">
        <f t="shared" si="3"/>
        <v>10</v>
      </c>
      <c r="U24" s="74">
        <f t="shared" si="6"/>
        <v>10</v>
      </c>
      <c r="X24" s="75">
        <v>14</v>
      </c>
      <c r="Y24" s="78" t="str">
        <f>IF(ROW(O14)&gt;COUNTA(Q:Q),"",IFERROR(INDEX(Q$11:Q$200,MATCH(LARGE(U$11:U$200-ROW(U$11:U$200)/9^9,ROWS($11:24)),U$11:U$200-ROW(U$11:U$200)/9^9,0)),""))</f>
        <v/>
      </c>
      <c r="Z24" s="79" t="str">
        <f>IF(Y24="","",IFERROR(LARGE(U$11:U$200,ROWS($11:24)),""))</f>
        <v/>
      </c>
      <c r="AB24" s="100"/>
      <c r="AC24" s="77" t="str">
        <f t="shared" si="4"/>
        <v/>
      </c>
      <c r="AD24" s="85" t="s">
        <v>13</v>
      </c>
      <c r="AE24" s="62">
        <f t="shared" ref="AE24:AE25" si="11">INDEX(E$11:E$126,MATCH(AD24,D$11:D$126,FALSE))</f>
        <v>181</v>
      </c>
      <c r="AF24" s="74" t="str">
        <f t="shared" si="5"/>
        <v/>
      </c>
      <c r="AG24" s="74">
        <f t="shared" si="8"/>
        <v>181</v>
      </c>
      <c r="AJ24" s="75">
        <v>14</v>
      </c>
      <c r="AK24" s="78" t="str">
        <f>IF(ROW(AA14)&gt;COUNTA(AC:AC),"",IFERROR(INDEX(AC$11:AC$200,MATCH(LARGE(AG$11:AG$200-ROW(AG$11:AG$200)/9^9,ROWS($11:24)),AG$11:AG$200-ROW(AG$11:AG$200)/9^9,0)),""))</f>
        <v/>
      </c>
      <c r="AL24" s="79" t="str">
        <f>IF(AK24="","",IFERROR(LARGE(AG$11:AG$200,ROWS($11:24)),""))</f>
        <v/>
      </c>
    </row>
    <row r="25" spans="2:38" ht="21.6" thickBot="1">
      <c r="B25" s="99">
        <v>8</v>
      </c>
      <c r="C25" s="71" t="str">
        <f>+Inscriptions!F22</f>
        <v>georges</v>
      </c>
      <c r="D25" s="80" t="s">
        <v>7</v>
      </c>
      <c r="E25" s="80">
        <v>189</v>
      </c>
      <c r="F25" s="85" t="s">
        <v>19</v>
      </c>
      <c r="G25" s="62">
        <f t="shared" si="0"/>
        <v>175</v>
      </c>
      <c r="L25" s="75">
        <v>15</v>
      </c>
      <c r="M25" s="76" t="str">
        <f t="array" ref="M25">IF(ROWS($11:25)&gt;COUNTIF(C:C,"?*"),"",INDEX(C$11:C$200,MATCH(LARGE(G$11:G$200-ROW(G$11:G$200)/9^9,ROWS($11:25)),G$11:G$200-ROW(G$11:G$200)/9^9,0)))</f>
        <v>berthe</v>
      </c>
      <c r="N25" s="76">
        <f>IF(M25="","",LARGE(G$11:G$200,ROWS($11:25)))</f>
        <v>10</v>
      </c>
      <c r="P25" s="99">
        <v>8</v>
      </c>
      <c r="Q25" s="77" t="str">
        <f t="shared" si="1"/>
        <v>berthe</v>
      </c>
      <c r="R25" s="85" t="s">
        <v>58</v>
      </c>
      <c r="S25" s="62">
        <f t="shared" si="2"/>
        <v>139</v>
      </c>
      <c r="T25" s="74">
        <f t="shared" si="3"/>
        <v>10</v>
      </c>
      <c r="U25" s="74">
        <f t="shared" si="6"/>
        <v>149</v>
      </c>
      <c r="X25" s="75">
        <v>15</v>
      </c>
      <c r="Y25" s="78" t="str">
        <f>IF(ROW(O15)&gt;COUNTA(Q:Q),"",IFERROR(INDEX(Q$11:Q$200,MATCH(LARGE(U$11:U$200-ROW(U$11:U$200)/9^9,ROWS($11:25)),U$11:U$200-ROW(U$11:U$200)/9^9,0)),""))</f>
        <v/>
      </c>
      <c r="Z25" s="79" t="str">
        <f>IF(Y25="","",IFERROR(LARGE(U$11:U$200,ROWS($11:25)),""))</f>
        <v/>
      </c>
      <c r="AB25" s="99">
        <v>8</v>
      </c>
      <c r="AC25" s="77" t="str">
        <f t="shared" si="4"/>
        <v/>
      </c>
      <c r="AD25" s="85" t="s">
        <v>12</v>
      </c>
      <c r="AE25" s="62">
        <f t="shared" si="11"/>
        <v>182</v>
      </c>
      <c r="AF25" s="74" t="str">
        <f t="shared" si="5"/>
        <v/>
      </c>
      <c r="AG25" s="74">
        <f t="shared" si="8"/>
        <v>182</v>
      </c>
      <c r="AJ25" s="75">
        <v>15</v>
      </c>
      <c r="AK25" s="78" t="str">
        <f>IF(ROW(AA15)&gt;COUNTA(AC:AC),"",IFERROR(INDEX(AC$11:AC$200,MATCH(LARGE(AG$11:AG$200-ROW(AG$11:AG$200)/9^9,ROWS($11:25)),AG$11:AG$200-ROW(AG$11:AG$200)/9^9,0)),""))</f>
        <v/>
      </c>
      <c r="AL25" s="79" t="str">
        <f>IF(AK25="","",IFERROR(LARGE(AG$11:AG$200,ROWS($11:25)),""))</f>
        <v/>
      </c>
    </row>
    <row r="26" spans="2:38" ht="21.6" thickBot="1">
      <c r="B26" s="100"/>
      <c r="C26" s="71" t="str">
        <f>+Inscriptions!F23</f>
        <v>arthur</v>
      </c>
      <c r="D26" s="80" t="s">
        <v>108</v>
      </c>
      <c r="E26" s="80">
        <v>188</v>
      </c>
      <c r="F26" s="85">
        <v>2</v>
      </c>
      <c r="G26" s="62">
        <f t="shared" si="0"/>
        <v>2</v>
      </c>
      <c r="L26" s="75">
        <v>16</v>
      </c>
      <c r="M26" s="76" t="str">
        <f t="array" ref="M26">IF(ROWS($11:26)&gt;COUNTIF(C:C,"?*"),"",INDEX(C$11:C$200,MATCH(LARGE(G$11:G$200-ROW(G$11:G$200)/9^9,ROWS($11:26)),G$11:G$200-ROW(G$11:G$200)/9^9,0)))</f>
        <v>jeanne</v>
      </c>
      <c r="N26" s="76">
        <f>IF(M26="","",LARGE(G$11:G$200,ROWS($11:26)))</f>
        <v>6</v>
      </c>
      <c r="P26" s="100"/>
      <c r="Q26" s="77" t="str">
        <f t="shared" si="1"/>
        <v>jeanne</v>
      </c>
      <c r="R26" s="85">
        <v>5</v>
      </c>
      <c r="S26" s="62">
        <f t="shared" si="2"/>
        <v>5</v>
      </c>
      <c r="T26" s="74">
        <f t="shared" si="3"/>
        <v>6</v>
      </c>
      <c r="U26" s="74">
        <f t="shared" si="6"/>
        <v>11</v>
      </c>
      <c r="X26" s="75">
        <v>16</v>
      </c>
      <c r="Y26" s="78" t="str">
        <f>IF(ROW(O16)&gt;COUNTA(Q:Q),"",IFERROR(INDEX(Q$11:Q$200,MATCH(LARGE(U$11:U$200-ROW(U$11:U$200)/9^9,ROWS($11:26)),U$11:U$200-ROW(U$11:U$200)/9^9,0)),""))</f>
        <v/>
      </c>
      <c r="Z26" s="79" t="str">
        <f>IF(Y26="","",IFERROR(LARGE(U$11:U$200,ROWS($11:26)),""))</f>
        <v/>
      </c>
      <c r="AB26" s="100"/>
      <c r="AC26" s="77" t="str">
        <f t="shared" si="4"/>
        <v/>
      </c>
      <c r="AD26" s="85">
        <v>8</v>
      </c>
      <c r="AE26" s="62">
        <f>INDEX(E$11:E$126,MATCH(AD26,D$11:D$126,FALSE))</f>
        <v>8</v>
      </c>
      <c r="AF26" s="74" t="str">
        <f t="shared" si="5"/>
        <v/>
      </c>
      <c r="AG26" s="74">
        <f t="shared" si="8"/>
        <v>8</v>
      </c>
      <c r="AJ26" s="75">
        <v>16</v>
      </c>
      <c r="AK26" s="78" t="str">
        <f>IF(ROW(AA16)&gt;COUNTA(AC:AC),"",IFERROR(INDEX(AC$11:AC$200,MATCH(LARGE(AG$11:AG$200-ROW(AG$11:AG$200)/9^9,ROWS($11:26)),AG$11:AG$200-ROW(AG$11:AG$200)/9^9,0)),""))</f>
        <v/>
      </c>
      <c r="AL26" s="79" t="str">
        <f>IF(AK26="","",IFERROR(LARGE(AG$11:AG$200,ROWS($11:26)),""))</f>
        <v/>
      </c>
    </row>
    <row r="27" spans="2:38" ht="21.6" thickBot="1">
      <c r="B27" s="99">
        <v>9</v>
      </c>
      <c r="C27" s="71" t="str">
        <f>+Inscriptions!F24</f>
        <v>abel</v>
      </c>
      <c r="D27" s="80" t="s">
        <v>109</v>
      </c>
      <c r="E27" s="80">
        <v>187</v>
      </c>
      <c r="F27" s="85" t="s">
        <v>59</v>
      </c>
      <c r="G27" s="62">
        <f t="shared" si="0"/>
        <v>138</v>
      </c>
      <c r="L27" s="75">
        <v>17</v>
      </c>
      <c r="M27" s="76" t="str">
        <f t="array" ref="M27">IF(ROWS($11:27)&gt;COUNTIF(C:C,"?*"),"",INDEX(C$11:C$200,MATCH(LARGE(G$11:G$200-ROW(G$11:G$200)/9^9,ROWS($11:27)),G$11:G$200-ROW(G$11:G$200)/9^9,0)))</f>
        <v>raymond</v>
      </c>
      <c r="N27" s="76">
        <f>IF(M27="","",LARGE(G$11:G$200,ROWS($11:27)))</f>
        <v>6</v>
      </c>
      <c r="P27" s="99">
        <v>9</v>
      </c>
      <c r="Q27" s="77" t="str">
        <f t="shared" si="1"/>
        <v>raymond</v>
      </c>
      <c r="R27" s="85" t="s">
        <v>43</v>
      </c>
      <c r="S27" s="62">
        <f t="shared" si="2"/>
        <v>153</v>
      </c>
      <c r="T27" s="74">
        <f t="shared" si="3"/>
        <v>6</v>
      </c>
      <c r="U27" s="74">
        <f t="shared" si="6"/>
        <v>159</v>
      </c>
      <c r="X27" s="75">
        <v>17</v>
      </c>
      <c r="Y27" s="78" t="str">
        <f>IF(ROW(O17)&gt;COUNTA(Q:Q),"",IFERROR(INDEX(Q$11:Q$200,MATCH(LARGE(U$11:U$200-ROW(U$11:U$200)/9^9,ROWS($11:27)),U$11:U$200-ROW(U$11:U$200)/9^9,0)),""))</f>
        <v/>
      </c>
      <c r="Z27" s="79" t="str">
        <f>IF(Y27="","",IFERROR(LARGE(U$11:U$200,ROWS($11:27)),""))</f>
        <v/>
      </c>
      <c r="AB27" s="99">
        <v>9</v>
      </c>
      <c r="AC27" s="77" t="str">
        <f t="shared" si="4"/>
        <v/>
      </c>
      <c r="AD27" s="85">
        <v>4</v>
      </c>
      <c r="AE27" s="62">
        <f>INDEX(E$11:E$126,MATCH(AD27,D$11:D$126,FALSE))</f>
        <v>4</v>
      </c>
      <c r="AF27" s="74" t="str">
        <f t="shared" si="5"/>
        <v/>
      </c>
      <c r="AG27" s="74">
        <f t="shared" si="8"/>
        <v>4</v>
      </c>
      <c r="AJ27" s="75">
        <v>17</v>
      </c>
      <c r="AK27" s="78" t="str">
        <f>IF(ROW(AA17)&gt;COUNTA(AC:AC),"",IFERROR(INDEX(AC$11:AC$200,MATCH(LARGE(AG$11:AG$200-ROW(AG$11:AG$200)/9^9,ROWS($11:27)),AG$11:AG$200-ROW(AG$11:AG$200)/9^9,0)),""))</f>
        <v/>
      </c>
      <c r="AL27" s="79" t="str">
        <f>IF(AK27="","",IFERROR(LARGE(AG$11:AG$200,ROWS($11:27)),""))</f>
        <v/>
      </c>
    </row>
    <row r="28" spans="2:38" ht="21.6" thickBot="1">
      <c r="B28" s="100"/>
      <c r="C28" s="71" t="str">
        <f>+Inscriptions!F25</f>
        <v>colette</v>
      </c>
      <c r="D28" s="80" t="s">
        <v>8</v>
      </c>
      <c r="E28" s="80">
        <v>186</v>
      </c>
      <c r="F28" s="85">
        <v>6</v>
      </c>
      <c r="G28" s="62">
        <f t="shared" si="0"/>
        <v>6</v>
      </c>
      <c r="L28" s="75">
        <v>18</v>
      </c>
      <c r="M28" s="76" t="str">
        <f t="array" ref="M28">IF(ROWS($11:28)&gt;COUNTIF(C:C,"?*"),"",INDEX(C$11:C$200,MATCH(LARGE(G$11:G$200-ROW(G$11:G$200)/9^9,ROWS($11:28)),G$11:G$200-ROW(G$11:G$200)/9^9,0)))</f>
        <v>colette</v>
      </c>
      <c r="N28" s="76">
        <f>IF(M28="","",LARGE(G$11:G$200,ROWS($11:28)))</f>
        <v>6</v>
      </c>
      <c r="P28" s="100"/>
      <c r="Q28" s="77" t="str">
        <f t="shared" si="1"/>
        <v>colette</v>
      </c>
      <c r="R28" s="85">
        <v>1</v>
      </c>
      <c r="S28" s="62">
        <f t="shared" si="2"/>
        <v>1</v>
      </c>
      <c r="T28" s="74">
        <f t="shared" si="3"/>
        <v>6</v>
      </c>
      <c r="U28" s="74">
        <f t="shared" si="6"/>
        <v>7</v>
      </c>
      <c r="X28" s="75">
        <v>18</v>
      </c>
      <c r="Y28" s="78" t="str">
        <f>IF(ROW(O18)&gt;COUNTA(Q:Q),"",IFERROR(INDEX(Q$11:Q$200,MATCH(LARGE(U$11:U$200-ROW(U$11:U$200)/9^9,ROWS($11:28)),U$11:U$200-ROW(U$11:U$200)/9^9,0)),""))</f>
        <v/>
      </c>
      <c r="Z28" s="79" t="str">
        <f>IF(Y28="","",IFERROR(LARGE(U$11:U$200,ROWS($11:28)),""))</f>
        <v/>
      </c>
      <c r="AB28" s="100"/>
      <c r="AC28" s="77" t="str">
        <f t="shared" si="4"/>
        <v/>
      </c>
      <c r="AD28" s="85" t="s">
        <v>8</v>
      </c>
      <c r="AE28" s="62">
        <f t="shared" ref="AE28:AE29" si="12">INDEX(E$11:E$126,MATCH(AD28,D$11:D$126,FALSE))</f>
        <v>186</v>
      </c>
      <c r="AF28" s="74" t="str">
        <f t="shared" si="5"/>
        <v/>
      </c>
      <c r="AG28" s="74">
        <f t="shared" si="8"/>
        <v>186</v>
      </c>
      <c r="AJ28" s="75">
        <v>18</v>
      </c>
      <c r="AK28" s="78" t="str">
        <f>IF(ROW(AA18)&gt;COUNTA(AC:AC),"",IFERROR(INDEX(AC$11:AC$200,MATCH(LARGE(AG$11:AG$200-ROW(AG$11:AG$200)/9^9,ROWS($11:28)),AG$11:AG$200-ROW(AG$11:AG$200)/9^9,0)),""))</f>
        <v/>
      </c>
      <c r="AL28" s="79" t="str">
        <f>IF(AK28="","",IFERROR(LARGE(AG$11:AG$200,ROWS($11:28)),""))</f>
        <v/>
      </c>
    </row>
    <row r="29" spans="2:38" ht="21.6" thickBot="1">
      <c r="B29" s="99">
        <v>10</v>
      </c>
      <c r="C29" s="71" t="str">
        <f>+Inscriptions!F26</f>
        <v>anne</v>
      </c>
      <c r="D29" s="80" t="s">
        <v>9</v>
      </c>
      <c r="E29" s="80">
        <v>185</v>
      </c>
      <c r="F29" s="85" t="s">
        <v>7</v>
      </c>
      <c r="G29" s="62">
        <f t="shared" si="0"/>
        <v>189</v>
      </c>
      <c r="L29" s="75">
        <v>19</v>
      </c>
      <c r="M29" s="76" t="str">
        <f t="array" ref="M29">IF(ROWS($11:29)&gt;COUNTIF(C:C,"?*"),"",INDEX(C$11:C$200,MATCH(LARGE(G$11:G$200-ROW(G$11:G$200)/9^9,ROWS($11:29)),G$11:G$200-ROW(G$11:G$200)/9^9,0)))</f>
        <v>albert</v>
      </c>
      <c r="N29" s="76">
        <f>IF(M29="","",LARGE(G$11:G$200,ROWS($11:29)))</f>
        <v>5</v>
      </c>
      <c r="P29" s="99">
        <v>10</v>
      </c>
      <c r="Q29" s="77" t="str">
        <f t="shared" si="1"/>
        <v>albert</v>
      </c>
      <c r="R29" s="85" t="s">
        <v>47</v>
      </c>
      <c r="S29" s="62">
        <f t="shared" si="2"/>
        <v>149</v>
      </c>
      <c r="T29" s="74">
        <f t="shared" si="3"/>
        <v>5</v>
      </c>
      <c r="U29" s="74">
        <f t="shared" si="6"/>
        <v>154</v>
      </c>
      <c r="X29" s="75">
        <v>19</v>
      </c>
      <c r="Y29" s="78" t="str">
        <f>IF(ROW(O19)&gt;COUNTA(Q:Q),"",IFERROR(INDEX(Q$11:Q$200,MATCH(LARGE(U$11:U$200-ROW(U$11:U$200)/9^9,ROWS($11:29)),U$11:U$200-ROW(U$11:U$200)/9^9,0)),""))</f>
        <v/>
      </c>
      <c r="Z29" s="79" t="str">
        <f>IF(Y29="","",IFERROR(LARGE(U$11:U$200,ROWS($11:29)),""))</f>
        <v/>
      </c>
      <c r="AB29" s="99">
        <v>10</v>
      </c>
      <c r="AC29" s="77" t="str">
        <f t="shared" si="4"/>
        <v/>
      </c>
      <c r="AD29" s="85" t="s">
        <v>14</v>
      </c>
      <c r="AE29" s="62">
        <f t="shared" si="12"/>
        <v>180</v>
      </c>
      <c r="AF29" s="74" t="str">
        <f t="shared" si="5"/>
        <v/>
      </c>
      <c r="AG29" s="74">
        <f t="shared" si="8"/>
        <v>180</v>
      </c>
      <c r="AJ29" s="75">
        <v>19</v>
      </c>
      <c r="AK29" s="78" t="str">
        <f>IF(ROW(AA19)&gt;COUNTA(AC:AC),"",IFERROR(INDEX(AC$11:AC$200,MATCH(LARGE(AG$11:AG$200-ROW(AG$11:AG$200)/9^9,ROWS($11:29)),AG$11:AG$200-ROW(AG$11:AG$200)/9^9,0)),""))</f>
        <v/>
      </c>
      <c r="AL29" s="79" t="str">
        <f>IF(AK29="","",IFERROR(LARGE(AG$11:AG$200,ROWS($11:29)),""))</f>
        <v/>
      </c>
    </row>
    <row r="30" spans="2:38" ht="21.6" thickBot="1">
      <c r="B30" s="100"/>
      <c r="C30" s="71" t="str">
        <f>+Inscriptions!F27</f>
        <v>irene</v>
      </c>
      <c r="D30" s="80" t="s">
        <v>10</v>
      </c>
      <c r="E30" s="80">
        <v>184</v>
      </c>
      <c r="F30" s="85">
        <v>1</v>
      </c>
      <c r="G30" s="62">
        <f t="shared" si="0"/>
        <v>1</v>
      </c>
      <c r="L30" s="75">
        <v>20</v>
      </c>
      <c r="M30" s="76" t="str">
        <f t="array" ref="M30">IF(ROWS($11:30)&gt;COUNTIF(C:C,"?*"),"",INDEX(C$11:C$200,MATCH(LARGE(G$11:G$200-ROW(G$11:G$200)/9^9,ROWS($11:30)),G$11:G$200-ROW(G$11:G$200)/9^9,0)))</f>
        <v>barbara</v>
      </c>
      <c r="N30" s="76">
        <f>IF(M30="","",LARGE(G$11:G$200,ROWS($11:30)))</f>
        <v>5</v>
      </c>
      <c r="P30" s="100"/>
      <c r="Q30" s="77" t="str">
        <f t="shared" si="1"/>
        <v>barbara</v>
      </c>
      <c r="R30" s="85">
        <v>5</v>
      </c>
      <c r="S30" s="62">
        <f t="shared" si="2"/>
        <v>5</v>
      </c>
      <c r="T30" s="74">
        <f t="shared" si="3"/>
        <v>5</v>
      </c>
      <c r="U30" s="74">
        <f t="shared" si="6"/>
        <v>10</v>
      </c>
      <c r="X30" s="75">
        <v>20</v>
      </c>
      <c r="Y30" s="78" t="str">
        <f>IF(ROW(O20)&gt;COUNTA(Q:Q),"",IFERROR(INDEX(Q$11:Q$200,MATCH(LARGE(U$11:U$200-ROW(U$11:U$200)/9^9,ROWS($11:30)),U$11:U$200-ROW(U$11:U$200)/9^9,0)),""))</f>
        <v/>
      </c>
      <c r="Z30" s="79" t="str">
        <f>IF(Y30="","",IFERROR(LARGE(U$11:U$200,ROWS($11:30)),""))</f>
        <v/>
      </c>
      <c r="AB30" s="100"/>
      <c r="AC30" s="77" t="str">
        <f t="shared" si="4"/>
        <v/>
      </c>
      <c r="AD30" s="85">
        <v>10</v>
      </c>
      <c r="AE30" s="62">
        <f>INDEX(E$11:E$126,MATCH(AD30,D$11:D$126,FALSE))</f>
        <v>10</v>
      </c>
      <c r="AF30" s="74" t="str">
        <f t="shared" si="5"/>
        <v/>
      </c>
      <c r="AG30" s="74">
        <f t="shared" si="8"/>
        <v>10</v>
      </c>
      <c r="AJ30" s="75">
        <v>20</v>
      </c>
      <c r="AK30" s="78" t="str">
        <f>IF(ROW(AA20)&gt;COUNTA(AC:AC),"",IFERROR(INDEX(AC$11:AC$200,MATCH(LARGE(AG$11:AG$200-ROW(AG$11:AG$200)/9^9,ROWS($11:30)),AG$11:AG$200-ROW(AG$11:AG$200)/9^9,0)),""))</f>
        <v/>
      </c>
      <c r="AL30" s="79" t="str">
        <f>IF(AK30="","",IFERROR(LARGE(AG$11:AG$200,ROWS($11:30)),""))</f>
        <v/>
      </c>
    </row>
    <row r="31" spans="2:38" ht="21.6" thickBot="1">
      <c r="B31" s="99">
        <v>11</v>
      </c>
      <c r="C31" s="71" t="str">
        <f>+Inscriptions!F28</f>
        <v>alain</v>
      </c>
      <c r="D31" s="80" t="s">
        <v>11</v>
      </c>
      <c r="E31" s="80">
        <v>183</v>
      </c>
      <c r="F31" s="85">
        <v>0</v>
      </c>
      <c r="G31" s="62">
        <f t="shared" si="0"/>
        <v>0</v>
      </c>
      <c r="L31" s="75">
        <v>21</v>
      </c>
      <c r="M31" s="76" t="str">
        <f t="array" ref="M31">IF(ROWS($11:31)&gt;COUNTIF(C:C,"?*"),"",INDEX(C$11:C$200,MATCH(LARGE(G$11:G$200-ROW(G$11:G$200)/9^9,ROWS($11:31)),G$11:G$200-ROW(G$11:G$200)/9^9,0)))</f>
        <v>armand</v>
      </c>
      <c r="N31" s="76">
        <f>IF(M31="","",LARGE(G$11:G$200,ROWS($11:31)))</f>
        <v>3</v>
      </c>
      <c r="P31" s="99">
        <v>11</v>
      </c>
      <c r="Q31" s="77" t="str">
        <f t="shared" si="1"/>
        <v>armand</v>
      </c>
      <c r="R31" s="85">
        <v>9</v>
      </c>
      <c r="S31" s="62">
        <f t="shared" si="2"/>
        <v>9</v>
      </c>
      <c r="T31" s="74">
        <f t="shared" si="3"/>
        <v>3</v>
      </c>
      <c r="U31" s="74">
        <f t="shared" si="6"/>
        <v>12</v>
      </c>
      <c r="X31" s="75">
        <v>21</v>
      </c>
      <c r="Y31" s="78" t="str">
        <f>IF(ROW(O21)&gt;COUNTA(Q:Q),"",IFERROR(INDEX(Q$11:Q$200,MATCH(LARGE(U$11:U$200-ROW(U$11:U$200)/9^9,ROWS($11:31)),U$11:U$200-ROW(U$11:U$200)/9^9,0)),""))</f>
        <v/>
      </c>
      <c r="Z31" s="79" t="str">
        <f>IF(Y31="","",IFERROR(LARGE(U$11:U$200,ROWS($11:31)),""))</f>
        <v/>
      </c>
      <c r="AB31" s="99">
        <v>11</v>
      </c>
      <c r="AC31" s="77" t="str">
        <f t="shared" si="4"/>
        <v/>
      </c>
      <c r="AD31" s="85" t="s">
        <v>6</v>
      </c>
      <c r="AE31" s="62">
        <f>INDEX(E$11:E$126,MATCH(AD31,D$11:D$126,FALSE))</f>
        <v>190</v>
      </c>
      <c r="AF31" s="74" t="str">
        <f t="shared" si="5"/>
        <v/>
      </c>
      <c r="AG31" s="74">
        <f t="shared" si="8"/>
        <v>190</v>
      </c>
      <c r="AJ31" s="75">
        <v>21</v>
      </c>
      <c r="AK31" s="78" t="str">
        <f>IF(ROW(AA21)&gt;COUNTA(AC:AC),"",IFERROR(INDEX(AC$11:AC$200,MATCH(LARGE(AG$11:AG$200-ROW(AG$11:AG$200)/9^9,ROWS($11:31)),AG$11:AG$200-ROW(AG$11:AG$200)/9^9,0)),""))</f>
        <v/>
      </c>
      <c r="AL31" s="79" t="str">
        <f>IF(AK31="","",IFERROR(LARGE(AG$11:AG$200,ROWS($11:31)),""))</f>
        <v/>
      </c>
    </row>
    <row r="32" spans="2:38" ht="21.6" thickBot="1">
      <c r="B32" s="100"/>
      <c r="C32" s="71" t="str">
        <f>+Inscriptions!F29</f>
        <v>bernard</v>
      </c>
      <c r="D32" s="80" t="s">
        <v>12</v>
      </c>
      <c r="E32" s="80">
        <v>182</v>
      </c>
      <c r="F32" s="86" t="s">
        <v>6</v>
      </c>
      <c r="G32" s="62">
        <f t="shared" si="0"/>
        <v>190</v>
      </c>
      <c r="L32" s="75">
        <v>22</v>
      </c>
      <c r="M32" s="76" t="str">
        <f t="array" ref="M32">IF(ROWS($11:32)&gt;COUNTIF(C:C,"?*"),"",INDEX(C$11:C$200,MATCH(LARGE(G$11:G$200-ROW(G$11:G$200)/9^9,ROWS($11:32)),G$11:G$200-ROW(G$11:G$200)/9^9,0)))</f>
        <v>arthur</v>
      </c>
      <c r="N32" s="76">
        <f>IF(M32="","",LARGE(G$11:G$200,ROWS($11:32)))</f>
        <v>2</v>
      </c>
      <c r="P32" s="100"/>
      <c r="Q32" s="77" t="str">
        <f t="shared" si="1"/>
        <v>arthur</v>
      </c>
      <c r="R32" s="86" t="s">
        <v>13</v>
      </c>
      <c r="S32" s="62">
        <f t="shared" si="2"/>
        <v>181</v>
      </c>
      <c r="T32" s="74">
        <f t="shared" si="3"/>
        <v>2</v>
      </c>
      <c r="U32" s="74">
        <f t="shared" si="6"/>
        <v>183</v>
      </c>
      <c r="X32" s="75">
        <v>22</v>
      </c>
      <c r="Y32" s="78" t="str">
        <f>IF(ROW(O22)&gt;COUNTA(Q:Q),"",IFERROR(INDEX(Q$11:Q$200,MATCH(LARGE(U$11:U$200-ROW(U$11:U$200)/9^9,ROWS($11:32)),U$11:U$200-ROW(U$11:U$200)/9^9,0)),""))</f>
        <v/>
      </c>
      <c r="Z32" s="79" t="str">
        <f>IF(Y32="","",IFERROR(LARGE(U$11:U$200,ROWS($11:32)),""))</f>
        <v/>
      </c>
      <c r="AB32" s="100"/>
      <c r="AC32" s="77" t="str">
        <f t="shared" si="4"/>
        <v/>
      </c>
      <c r="AD32" s="86" t="s">
        <v>16</v>
      </c>
      <c r="AE32" s="62">
        <f t="shared" ref="AE32:AE42" si="13">INDEX(E$11:E$126,MATCH(AD32,D$11:D$126,FALSE))</f>
        <v>178</v>
      </c>
      <c r="AF32" s="74" t="str">
        <f t="shared" si="5"/>
        <v/>
      </c>
      <c r="AG32" s="74">
        <f t="shared" si="8"/>
        <v>178</v>
      </c>
      <c r="AJ32" s="75">
        <v>22</v>
      </c>
      <c r="AK32" s="78" t="str">
        <f>IF(ROW(AA22)&gt;COUNTA(AC:AC),"",IFERROR(INDEX(AC$11:AC$200,MATCH(LARGE(AG$11:AG$200-ROW(AG$11:AG$200)/9^9,ROWS($11:32)),AG$11:AG$200-ROW(AG$11:AG$200)/9^9,0)),""))</f>
        <v/>
      </c>
      <c r="AL32" s="79" t="str">
        <f>IF(AK32="","",IFERROR(LARGE(AG$11:AG$200,ROWS($11:32)),""))</f>
        <v/>
      </c>
    </row>
    <row r="33" spans="2:38" ht="21.6" thickBot="1">
      <c r="B33" s="99">
        <v>12</v>
      </c>
      <c r="C33" s="71" t="str">
        <f>+Inscriptions!F30</f>
        <v>armand</v>
      </c>
      <c r="D33" s="80" t="s">
        <v>13</v>
      </c>
      <c r="E33" s="80">
        <v>181</v>
      </c>
      <c r="F33" s="86">
        <v>3</v>
      </c>
      <c r="G33" s="62">
        <f t="shared" si="0"/>
        <v>3</v>
      </c>
      <c r="L33" s="75">
        <v>23</v>
      </c>
      <c r="M33" s="76" t="str">
        <f t="array" ref="M33">IF(ROWS($11:33)&gt;COUNTIF(C:C,"?*"),"",INDEX(C$11:C$200,MATCH(LARGE(G$11:G$200-ROW(G$11:G$200)/9^9,ROWS($11:33)),G$11:G$200-ROW(G$11:G$200)/9^9,0)))</f>
        <v>irene</v>
      </c>
      <c r="N33" s="76">
        <f>IF(M33="","",LARGE(G$11:G$200,ROWS($11:33)))</f>
        <v>1</v>
      </c>
      <c r="P33" s="99">
        <v>12</v>
      </c>
      <c r="Q33" s="77" t="str">
        <f t="shared" si="1"/>
        <v>irene</v>
      </c>
      <c r="R33" s="86" t="s">
        <v>109</v>
      </c>
      <c r="S33" s="62">
        <f t="shared" si="2"/>
        <v>187</v>
      </c>
      <c r="T33" s="74">
        <f t="shared" si="3"/>
        <v>1</v>
      </c>
      <c r="U33" s="74">
        <f t="shared" si="6"/>
        <v>188</v>
      </c>
      <c r="X33" s="75">
        <v>23</v>
      </c>
      <c r="Y33" s="78" t="str">
        <f>IF(ROW(O23)&gt;COUNTA(Q:Q),"",IFERROR(INDEX(Q$11:Q$200,MATCH(LARGE(U$11:U$200-ROW(U$11:U$200)/9^9,ROWS($11:33)),U$11:U$200-ROW(U$11:U$200)/9^9,0)),""))</f>
        <v/>
      </c>
      <c r="Z33" s="79" t="str">
        <f>IF(Y33="","",IFERROR(LARGE(U$11:U$200,ROWS($11:33)),""))</f>
        <v/>
      </c>
      <c r="AB33" s="99">
        <v>12</v>
      </c>
      <c r="AC33" s="77" t="str">
        <f t="shared" si="4"/>
        <v/>
      </c>
      <c r="AD33" s="86">
        <v>1</v>
      </c>
      <c r="AE33" s="62">
        <f t="shared" si="13"/>
        <v>1</v>
      </c>
      <c r="AF33" s="74" t="str">
        <f t="shared" si="5"/>
        <v/>
      </c>
      <c r="AG33" s="74">
        <f t="shared" si="8"/>
        <v>1</v>
      </c>
      <c r="AJ33" s="75">
        <v>23</v>
      </c>
      <c r="AK33" s="78" t="str">
        <f>IF(ROW(AA23)&gt;COUNTA(AC:AC),"",IFERROR(INDEX(AC$11:AC$200,MATCH(LARGE(AG$11:AG$200-ROW(AG$11:AG$200)/9^9,ROWS($11:33)),AG$11:AG$200-ROW(AG$11:AG$200)/9^9,0)),""))</f>
        <v/>
      </c>
      <c r="AL33" s="79" t="str">
        <f>IF(AK33="","",IFERROR(LARGE(AG$11:AG$200,ROWS($11:33)),""))</f>
        <v/>
      </c>
    </row>
    <row r="34" spans="2:38" ht="21.6" thickBot="1">
      <c r="B34" s="100"/>
      <c r="C34" s="71" t="str">
        <f>+Inscriptions!F31</f>
        <v>emile</v>
      </c>
      <c r="D34" s="80" t="s">
        <v>14</v>
      </c>
      <c r="E34" s="80">
        <v>180</v>
      </c>
      <c r="F34" s="86" t="s">
        <v>109</v>
      </c>
      <c r="G34" s="62">
        <f t="shared" si="0"/>
        <v>187</v>
      </c>
      <c r="L34" s="75">
        <v>24</v>
      </c>
      <c r="M34" s="76" t="str">
        <f t="array" ref="M34">IF(ROWS($11:34)&gt;COUNTIF(C:C,"?*"),"",INDEX(C$11:C$200,MATCH(LARGE(G$11:G$200-ROW(G$11:G$200)/9^9,ROWS($11:34)),G$11:G$200-ROW(G$11:G$200)/9^9,0)))</f>
        <v>alain</v>
      </c>
      <c r="N34" s="76">
        <f>IF(M34="","",LARGE(G$11:G$200,ROWS($11:34)))</f>
        <v>0</v>
      </c>
      <c r="P34" s="100"/>
      <c r="Q34" s="77" t="str">
        <f t="shared" si="1"/>
        <v>alain</v>
      </c>
      <c r="R34" s="86">
        <v>3</v>
      </c>
      <c r="S34" s="62">
        <f t="shared" si="2"/>
        <v>3</v>
      </c>
      <c r="T34" s="74">
        <f t="shared" si="3"/>
        <v>0</v>
      </c>
      <c r="U34" s="74">
        <f t="shared" si="6"/>
        <v>3</v>
      </c>
      <c r="X34" s="75">
        <v>24</v>
      </c>
      <c r="Y34" s="78" t="str">
        <f>IF(ROW(O24)&gt;COUNTA(Q:Q),"",IFERROR(INDEX(Q$11:Q$200,MATCH(LARGE(U$11:U$200-ROW(U$11:U$200)/9^9,ROWS($11:34)),U$11:U$200-ROW(U$11:U$200)/9^9,0)),""))</f>
        <v/>
      </c>
      <c r="Z34" s="79" t="str">
        <f>IF(Y34="","",IFERROR(LARGE(U$11:U$200,ROWS($11:34)),""))</f>
        <v/>
      </c>
      <c r="AB34" s="100"/>
      <c r="AC34" s="77" t="str">
        <f t="shared" si="4"/>
        <v/>
      </c>
      <c r="AD34" s="86" t="s">
        <v>7</v>
      </c>
      <c r="AE34" s="62">
        <f t="shared" si="13"/>
        <v>189</v>
      </c>
      <c r="AF34" s="74" t="str">
        <f t="shared" si="5"/>
        <v/>
      </c>
      <c r="AG34" s="74">
        <f t="shared" si="8"/>
        <v>189</v>
      </c>
      <c r="AJ34" s="75">
        <v>24</v>
      </c>
      <c r="AK34" s="78" t="str">
        <f>IF(ROW(AA24)&gt;COUNTA(AC:AC),"",IFERROR(INDEX(AC$11:AC$200,MATCH(LARGE(AG$11:AG$200-ROW(AG$11:AG$200)/9^9,ROWS($11:34)),AG$11:AG$200-ROW(AG$11:AG$200)/9^9,0)),""))</f>
        <v/>
      </c>
      <c r="AL34" s="79" t="str">
        <f>IF(AK34="","",IFERROR(LARGE(AG$11:AG$200,ROWS($11:34)),""))</f>
        <v/>
      </c>
    </row>
    <row r="35" spans="2:38" ht="21.6" thickBot="1">
      <c r="B35" s="99">
        <v>13</v>
      </c>
      <c r="C35" s="71" t="str">
        <f>+Inscriptions!F32</f>
        <v>genevieve</v>
      </c>
      <c r="D35" s="80" t="s">
        <v>15</v>
      </c>
      <c r="E35" s="81">
        <v>179</v>
      </c>
      <c r="F35" s="86"/>
      <c r="G35" s="62">
        <f t="shared" si="0"/>
        <v>0</v>
      </c>
      <c r="L35" s="75">
        <v>25</v>
      </c>
      <c r="M35" s="76" t="str">
        <f t="array" ref="M35">IF(ROWS($11:35)&gt;COUNTIF(C:C,"?*"),"",INDEX(C$11:C$200,MATCH(LARGE(G$11:G$200-ROW(G$11:G$200)/9^9,ROWS($11:35)),G$11:G$200-ROW(G$11:G$200)/9^9,0)))</f>
        <v>genevieve</v>
      </c>
      <c r="N35" s="76">
        <f>IF(M35="","",LARGE(G$11:G$200,ROWS($11:35)))</f>
        <v>0</v>
      </c>
      <c r="P35" s="99">
        <v>13</v>
      </c>
      <c r="Q35" s="77" t="str">
        <f t="shared" si="1"/>
        <v>genevieve</v>
      </c>
      <c r="R35" s="86">
        <v>12</v>
      </c>
      <c r="S35" s="62">
        <f t="shared" si="2"/>
        <v>12</v>
      </c>
      <c r="T35" s="74">
        <f t="shared" si="3"/>
        <v>0</v>
      </c>
      <c r="U35" s="74">
        <f t="shared" si="6"/>
        <v>12</v>
      </c>
      <c r="X35" s="75">
        <v>25</v>
      </c>
      <c r="Y35" s="78" t="str">
        <f>IF(ROW(O25)&gt;COUNTA(Q:Q),"",IFERROR(INDEX(Q$11:Q$200,MATCH(LARGE(U$11:U$200-ROW(U$11:U$200)/9^9,ROWS($11:35)),U$11:U$200-ROW(U$11:U$200)/9^9,0)),""))</f>
        <v/>
      </c>
      <c r="Z35" s="79" t="str">
        <f>IF(Y35="","",IFERROR(LARGE(U$11:U$200,ROWS($11:35)),""))</f>
        <v/>
      </c>
      <c r="AB35" s="99">
        <v>13</v>
      </c>
      <c r="AC35" s="77" t="str">
        <f t="shared" si="4"/>
        <v/>
      </c>
      <c r="AD35" s="86">
        <v>10</v>
      </c>
      <c r="AE35" s="62">
        <f t="shared" si="13"/>
        <v>10</v>
      </c>
      <c r="AF35" s="74" t="str">
        <f t="shared" si="5"/>
        <v/>
      </c>
      <c r="AG35" s="74">
        <f t="shared" si="8"/>
        <v>10</v>
      </c>
      <c r="AJ35" s="75">
        <v>25</v>
      </c>
      <c r="AK35" s="78" t="str">
        <f>IF(ROW(AA25)&gt;COUNTA(AC:AC),"",IFERROR(INDEX(AC$11:AC$200,MATCH(LARGE(AG$11:AG$200-ROW(AG$11:AG$200)/9^9,ROWS($11:35)),AG$11:AG$200-ROW(AG$11:AG$200)/9^9,0)),""))</f>
        <v/>
      </c>
      <c r="AL35" s="79" t="str">
        <f>IF(AK35="","",IFERROR(LARGE(AG$11:AG$200,ROWS($11:35)),""))</f>
        <v/>
      </c>
    </row>
    <row r="36" spans="2:38" ht="21.6" thickBot="1">
      <c r="B36" s="100"/>
      <c r="C36" s="71" t="str">
        <f>+Inscriptions!F33</f>
        <v>aline</v>
      </c>
      <c r="D36" s="80" t="s">
        <v>16</v>
      </c>
      <c r="E36" s="81">
        <v>178</v>
      </c>
      <c r="F36" s="86"/>
      <c r="G36" s="62">
        <f t="shared" si="0"/>
        <v>0</v>
      </c>
      <c r="L36" s="75">
        <v>26</v>
      </c>
      <c r="M36" s="76" t="str">
        <f t="array" ref="M36">IF(ROWS($11:36)&gt;COUNTIF(C:C,"?*"),"",INDEX(C$11:C$200,MATCH(LARGE(G$11:G$200-ROW(G$11:G$200)/9^9,ROWS($11:36)),G$11:G$200-ROW(G$11:G$200)/9^9,0)))</f>
        <v>aline</v>
      </c>
      <c r="N36" s="76">
        <f>IF(M36="","",LARGE(G$11:G$200,ROWS($11:36)))</f>
        <v>0</v>
      </c>
      <c r="P36" s="100"/>
      <c r="Q36" s="77" t="str">
        <f t="shared" si="1"/>
        <v>aline</v>
      </c>
      <c r="R36" s="86" t="s">
        <v>16</v>
      </c>
      <c r="S36" s="62">
        <f t="shared" si="2"/>
        <v>178</v>
      </c>
      <c r="T36" s="74">
        <f t="shared" si="3"/>
        <v>0</v>
      </c>
      <c r="U36" s="74">
        <f t="shared" si="6"/>
        <v>178</v>
      </c>
      <c r="X36" s="75">
        <v>26</v>
      </c>
      <c r="Y36" s="78" t="str">
        <f>IF(ROW(O26)&gt;COUNTA(Q:Q),"",IFERROR(INDEX(Q$11:Q$200,MATCH(LARGE(U$11:U$200-ROW(U$11:U$200)/9^9,ROWS($11:36)),U$11:U$200-ROW(U$11:U$200)/9^9,0)),""))</f>
        <v/>
      </c>
      <c r="Z36" s="79" t="str">
        <f>IF(Y36="","",IFERROR(LARGE(U$11:U$200,ROWS($11:36)),""))</f>
        <v/>
      </c>
      <c r="AB36" s="100"/>
      <c r="AC36" s="77" t="str">
        <f t="shared" si="4"/>
        <v/>
      </c>
      <c r="AD36" s="86" t="s">
        <v>14</v>
      </c>
      <c r="AE36" s="62">
        <f t="shared" si="13"/>
        <v>180</v>
      </c>
      <c r="AF36" s="74" t="str">
        <f t="shared" si="5"/>
        <v/>
      </c>
      <c r="AG36" s="74">
        <f t="shared" si="8"/>
        <v>180</v>
      </c>
      <c r="AJ36" s="75">
        <v>26</v>
      </c>
      <c r="AK36" s="78" t="str">
        <f>IF(ROW(AA26)&gt;COUNTA(AC:AC),"",IFERROR(INDEX(AC$11:AC$200,MATCH(LARGE(AG$11:AG$200-ROW(AG$11:AG$200)/9^9,ROWS($11:36)),AG$11:AG$200-ROW(AG$11:AG$200)/9^9,0)),""))</f>
        <v/>
      </c>
      <c r="AL36" s="79" t="str">
        <f>IF(AK36="","",IFERROR(LARGE(AG$11:AG$200,ROWS($11:36)),""))</f>
        <v/>
      </c>
    </row>
    <row r="37" spans="2:38" ht="21.6" thickBot="1">
      <c r="B37" s="99">
        <v>14</v>
      </c>
      <c r="C37" s="71" t="str">
        <f>+Inscriptions!F34</f>
        <v>baniel</v>
      </c>
      <c r="D37" s="80" t="s">
        <v>17</v>
      </c>
      <c r="E37" s="81">
        <v>177</v>
      </c>
      <c r="F37" s="86"/>
      <c r="G37" s="62">
        <f t="shared" si="0"/>
        <v>0</v>
      </c>
      <c r="L37" s="75">
        <v>27</v>
      </c>
      <c r="M37" s="76" t="str">
        <f t="array" ref="M37">IF(ROWS($11:37)&gt;COUNTIF(C:C,"?*"),"",INDEX(C$11:C$200,MATCH(LARGE(G$11:G$200-ROW(G$11:G$200)/9^9,ROWS($11:37)),G$11:G$200-ROW(G$11:G$200)/9^9,0)))</f>
        <v>baniel</v>
      </c>
      <c r="N37" s="76">
        <f>IF(M37="","",LARGE(G$11:G$200,ROWS($11:37)))</f>
        <v>0</v>
      </c>
      <c r="P37" s="99">
        <v>14</v>
      </c>
      <c r="Q37" s="77" t="str">
        <f t="shared" si="1"/>
        <v>baniel</v>
      </c>
      <c r="R37" s="86">
        <v>7</v>
      </c>
      <c r="S37" s="62">
        <f t="shared" si="2"/>
        <v>7</v>
      </c>
      <c r="T37" s="74">
        <f t="shared" si="3"/>
        <v>0</v>
      </c>
      <c r="U37" s="74">
        <f t="shared" si="6"/>
        <v>7</v>
      </c>
      <c r="X37" s="75">
        <v>27</v>
      </c>
      <c r="Y37" s="78" t="str">
        <f>IF(ROW(O27)&gt;COUNTA(Q:Q),"",IFERROR(INDEX(Q$11:Q$200,MATCH(LARGE(U$11:U$200-ROW(U$11:U$200)/9^9,ROWS($11:37)),U$11:U$200-ROW(U$11:U$200)/9^9,0)),""))</f>
        <v/>
      </c>
      <c r="Z37" s="79" t="str">
        <f>IF(Y37="","",IFERROR(LARGE(U$11:U$200,ROWS($11:37)),""))</f>
        <v/>
      </c>
      <c r="AB37" s="99">
        <v>14</v>
      </c>
      <c r="AC37" s="77" t="str">
        <f t="shared" si="4"/>
        <v/>
      </c>
      <c r="AD37" s="86">
        <v>1</v>
      </c>
      <c r="AE37" s="62">
        <f t="shared" si="13"/>
        <v>1</v>
      </c>
      <c r="AF37" s="74" t="str">
        <f t="shared" si="5"/>
        <v/>
      </c>
      <c r="AG37" s="74">
        <f t="shared" si="8"/>
        <v>1</v>
      </c>
      <c r="AJ37" s="75">
        <v>27</v>
      </c>
      <c r="AK37" s="78" t="str">
        <f>IF(ROW(AA27)&gt;COUNTA(AC:AC),"",IFERROR(INDEX(AC$11:AC$200,MATCH(LARGE(AG$11:AG$200-ROW(AG$11:AG$200)/9^9,ROWS($11:37)),AG$11:AG$200-ROW(AG$11:AG$200)/9^9,0)),""))</f>
        <v/>
      </c>
      <c r="AL37" s="79" t="str">
        <f>IF(AK37="","",IFERROR(LARGE(AG$11:AG$200,ROWS($11:37)),""))</f>
        <v/>
      </c>
    </row>
    <row r="38" spans="2:38" ht="21.6" thickBot="1">
      <c r="B38" s="100"/>
      <c r="C38" s="71" t="str">
        <f>+Inscriptions!F35</f>
        <v>xavier</v>
      </c>
      <c r="D38" s="80" t="s">
        <v>18</v>
      </c>
      <c r="E38" s="81">
        <v>176</v>
      </c>
      <c r="F38" s="86"/>
      <c r="G38" s="62">
        <f t="shared" si="0"/>
        <v>0</v>
      </c>
      <c r="L38" s="75">
        <v>28</v>
      </c>
      <c r="M38" s="76" t="str">
        <f t="array" ref="M38">IF(ROWS($11:38)&gt;COUNTIF(C:C,"?*"),"",INDEX(C$11:C$200,MATCH(LARGE(G$11:G$200-ROW(G$11:G$200)/9^9,ROWS($11:38)),G$11:G$200-ROW(G$11:G$200)/9^9,0)))</f>
        <v>xavier</v>
      </c>
      <c r="N38" s="76">
        <f>IF(M38="","",LARGE(G$11:G$200,ROWS($11:38)))</f>
        <v>0</v>
      </c>
      <c r="P38" s="100"/>
      <c r="Q38" s="77" t="str">
        <f t="shared" si="1"/>
        <v>xavier</v>
      </c>
      <c r="R38" s="86" t="s">
        <v>11</v>
      </c>
      <c r="S38" s="62">
        <f t="shared" si="2"/>
        <v>183</v>
      </c>
      <c r="T38" s="74">
        <f t="shared" si="3"/>
        <v>0</v>
      </c>
      <c r="U38" s="74">
        <f t="shared" si="6"/>
        <v>183</v>
      </c>
      <c r="X38" s="75">
        <v>28</v>
      </c>
      <c r="Y38" s="78" t="str">
        <f>IF(ROW(O28)&gt;COUNTA(Q:Q),"",IFERROR(INDEX(Q$11:Q$200,MATCH(LARGE(U$11:U$200-ROW(U$11:U$200)/9^9,ROWS($11:38)),U$11:U$200-ROW(U$11:U$200)/9^9,0)),""))</f>
        <v/>
      </c>
      <c r="Z38" s="79" t="str">
        <f>IF(Y38="","",IFERROR(LARGE(U$11:U$200,ROWS($11:38)),""))</f>
        <v/>
      </c>
      <c r="AB38" s="100"/>
      <c r="AC38" s="77" t="str">
        <f t="shared" si="4"/>
        <v/>
      </c>
      <c r="AD38" s="86" t="s">
        <v>7</v>
      </c>
      <c r="AE38" s="62">
        <f t="shared" si="13"/>
        <v>189</v>
      </c>
      <c r="AF38" s="74" t="str">
        <f t="shared" si="5"/>
        <v/>
      </c>
      <c r="AG38" s="74">
        <f t="shared" si="8"/>
        <v>189</v>
      </c>
      <c r="AJ38" s="75">
        <v>28</v>
      </c>
      <c r="AK38" s="78" t="str">
        <f>IF(ROW(AA28)&gt;COUNTA(AC:AC),"",IFERROR(INDEX(AC$11:AC$200,MATCH(LARGE(AG$11:AG$200-ROW(AG$11:AG$200)/9^9,ROWS($11:38)),AG$11:AG$200-ROW(AG$11:AG$200)/9^9,0)),""))</f>
        <v/>
      </c>
      <c r="AL38" s="79" t="str">
        <f>IF(AK38="","",IFERROR(LARGE(AG$11:AG$200,ROWS($11:38)),""))</f>
        <v/>
      </c>
    </row>
    <row r="39" spans="2:38" ht="21.6" thickBot="1">
      <c r="B39" s="99">
        <v>15</v>
      </c>
      <c r="C39" s="71" t="str">
        <f>+Inscriptions!F36</f>
        <v>camille</v>
      </c>
      <c r="D39" s="80" t="s">
        <v>19</v>
      </c>
      <c r="E39" s="81">
        <v>175</v>
      </c>
      <c r="F39" s="86"/>
      <c r="G39" s="62">
        <f t="shared" si="0"/>
        <v>0</v>
      </c>
      <c r="L39" s="75">
        <v>29</v>
      </c>
      <c r="M39" s="76" t="str">
        <f t="array" ref="M39">IF(ROWS($11:39)&gt;COUNTIF(C:C,"?*"),"",INDEX(C$11:C$200,MATCH(LARGE(G$11:G$200-ROW(G$11:G$200)/9^9,ROWS($11:39)),G$11:G$200-ROW(G$11:G$200)/9^9,0)))</f>
        <v>camille</v>
      </c>
      <c r="N39" s="76">
        <f>IF(M39="","",LARGE(G$11:G$200,ROWS($11:39)))</f>
        <v>0</v>
      </c>
      <c r="P39" s="99">
        <v>15</v>
      </c>
      <c r="Q39" s="77" t="str">
        <f t="shared" si="1"/>
        <v>camille</v>
      </c>
      <c r="R39" s="86">
        <v>8</v>
      </c>
      <c r="S39" s="62">
        <f t="shared" si="2"/>
        <v>8</v>
      </c>
      <c r="T39" s="74">
        <f t="shared" si="3"/>
        <v>0</v>
      </c>
      <c r="U39" s="74">
        <f t="shared" si="6"/>
        <v>8</v>
      </c>
      <c r="X39" s="75">
        <v>29</v>
      </c>
      <c r="Y39" s="78" t="str">
        <f>IF(ROW(O29)&gt;COUNTA(Q:Q),"",IFERROR(INDEX(Q$11:Q$200,MATCH(LARGE(U$11:U$200-ROW(U$11:U$200)/9^9,ROWS($11:39)),U$11:U$200-ROW(U$11:U$200)/9^9,0)),""))</f>
        <v/>
      </c>
      <c r="Z39" s="79" t="str">
        <f>IF(Y39="","",IFERROR(LARGE(U$11:U$200,ROWS($11:39)),""))</f>
        <v/>
      </c>
      <c r="AB39" s="99">
        <v>15</v>
      </c>
      <c r="AC39" s="77" t="str">
        <f t="shared" si="4"/>
        <v/>
      </c>
      <c r="AD39" s="86" t="s">
        <v>16</v>
      </c>
      <c r="AE39" s="62">
        <f t="shared" si="13"/>
        <v>178</v>
      </c>
      <c r="AF39" s="74" t="str">
        <f t="shared" si="5"/>
        <v/>
      </c>
      <c r="AG39" s="74">
        <f t="shared" si="8"/>
        <v>178</v>
      </c>
      <c r="AJ39" s="75">
        <v>29</v>
      </c>
      <c r="AK39" s="78" t="str">
        <f>IF(ROW(AA29)&gt;COUNTA(AC:AC),"",IFERROR(INDEX(AC$11:AC$200,MATCH(LARGE(AG$11:AG$200-ROW(AG$11:AG$200)/9^9,ROWS($11:39)),AG$11:AG$200-ROW(AG$11:AG$200)/9^9,0)),""))</f>
        <v/>
      </c>
      <c r="AL39" s="79" t="str">
        <f>IF(AK39="","",IFERROR(LARGE(AG$11:AG$200,ROWS($11:39)),""))</f>
        <v/>
      </c>
    </row>
    <row r="40" spans="2:38" ht="21.6" thickBot="1">
      <c r="B40" s="100"/>
      <c r="C40" s="71" t="str">
        <f>+Inscriptions!F37</f>
        <v>alphonse</v>
      </c>
      <c r="D40" s="80" t="s">
        <v>20</v>
      </c>
      <c r="E40" s="81">
        <v>174</v>
      </c>
      <c r="F40" s="86"/>
      <c r="G40" s="62">
        <f t="shared" si="0"/>
        <v>0</v>
      </c>
      <c r="L40" s="75">
        <v>30</v>
      </c>
      <c r="M40" s="76" t="str">
        <f t="array" ref="M40">IF(ROWS($11:40)&gt;COUNTIF(C:C,"?*"),"",INDEX(C$11:C$200,MATCH(LARGE(G$11:G$200-ROW(G$11:G$200)/9^9,ROWS($11:40)),G$11:G$200-ROW(G$11:G$200)/9^9,0)))</f>
        <v>alphonse</v>
      </c>
      <c r="N40" s="76">
        <f>IF(M40="","",LARGE(G$11:G$200,ROWS($11:40)))</f>
        <v>0</v>
      </c>
      <c r="P40" s="100"/>
      <c r="Q40" s="77" t="str">
        <f t="shared" si="1"/>
        <v>alphonse</v>
      </c>
      <c r="R40" s="86" t="s">
        <v>12</v>
      </c>
      <c r="S40" s="62">
        <f t="shared" si="2"/>
        <v>182</v>
      </c>
      <c r="T40" s="74">
        <f t="shared" si="3"/>
        <v>0</v>
      </c>
      <c r="U40" s="74">
        <f t="shared" si="6"/>
        <v>182</v>
      </c>
      <c r="X40" s="75">
        <v>30</v>
      </c>
      <c r="Y40" s="78" t="str">
        <f>IF(ROW(O30)&gt;COUNTA(Q:Q),"",IFERROR(INDEX(Q$11:Q$200,MATCH(LARGE(U$11:U$200-ROW(U$11:U$200)/9^9,ROWS($11:40)),U$11:U$200-ROW(U$11:U$200)/9^9,0)),""))</f>
        <v/>
      </c>
      <c r="Z40" s="79" t="str">
        <f>IF(Y40="","",IFERROR(LARGE(U$11:U$200,ROWS($11:40)),""))</f>
        <v/>
      </c>
      <c r="AB40" s="100"/>
      <c r="AC40" s="77" t="str">
        <f t="shared" si="4"/>
        <v/>
      </c>
      <c r="AD40" s="86">
        <v>12</v>
      </c>
      <c r="AE40" s="62">
        <f t="shared" si="13"/>
        <v>12</v>
      </c>
      <c r="AF40" s="74" t="str">
        <f t="shared" si="5"/>
        <v/>
      </c>
      <c r="AG40" s="74">
        <f t="shared" si="8"/>
        <v>12</v>
      </c>
      <c r="AJ40" s="75">
        <v>30</v>
      </c>
      <c r="AK40" s="78" t="str">
        <f>IF(ROW(AA30)&gt;COUNTA(AC:AC),"",IFERROR(INDEX(AC$11:AC$200,MATCH(LARGE(AG$11:AG$200-ROW(AG$11:AG$200)/9^9,ROWS($11:40)),AG$11:AG$200-ROW(AG$11:AG$200)/9^9,0)),""))</f>
        <v/>
      </c>
      <c r="AL40" s="79" t="str">
        <f>IF(AK40="","",IFERROR(LARGE(AG$11:AG$200,ROWS($11:40)),""))</f>
        <v/>
      </c>
    </row>
    <row r="41" spans="2:38" ht="21.6" thickBot="1">
      <c r="B41" s="99">
        <v>16</v>
      </c>
      <c r="C41" s="71" t="str">
        <f>+Inscriptions!F38</f>
        <v>jean</v>
      </c>
      <c r="D41" s="80" t="s">
        <v>21</v>
      </c>
      <c r="E41" s="81">
        <v>173</v>
      </c>
      <c r="F41" s="86"/>
      <c r="G41" s="62">
        <f t="shared" si="0"/>
        <v>0</v>
      </c>
      <c r="L41" s="75">
        <v>31</v>
      </c>
      <c r="M41" s="76" t="str">
        <f t="array" ref="M41">IF(ROWS($11:41)&gt;COUNTIF(C:C,"?*"),"",INDEX(C$11:C$200,MATCH(LARGE(G$11:G$200-ROW(G$11:G$200)/9^9,ROWS($11:41)),G$11:G$200-ROW(G$11:G$200)/9^9,0)))</f>
        <v>jean</v>
      </c>
      <c r="N41" s="76">
        <f>IF(M41="","",LARGE(G$11:G$200,ROWS($11:41)))</f>
        <v>0</v>
      </c>
      <c r="P41" s="99">
        <v>16</v>
      </c>
      <c r="Q41" s="77" t="str">
        <f t="shared" si="1"/>
        <v>jean</v>
      </c>
      <c r="R41" s="86" t="s">
        <v>6</v>
      </c>
      <c r="S41" s="62">
        <f t="shared" si="2"/>
        <v>190</v>
      </c>
      <c r="T41" s="74">
        <f t="shared" si="3"/>
        <v>0</v>
      </c>
      <c r="U41" s="74">
        <f t="shared" si="6"/>
        <v>190</v>
      </c>
      <c r="X41" s="75">
        <v>31</v>
      </c>
      <c r="Y41" s="78" t="str">
        <f>IF(ROW(O31)&gt;COUNTA(Q:Q),"",IFERROR(INDEX(Q$11:Q$200,MATCH(LARGE(U$11:U$200-ROW(U$11:U$200)/9^9,ROWS($11:41)),U$11:U$200-ROW(U$11:U$200)/9^9,0)),""))</f>
        <v/>
      </c>
      <c r="Z41" s="79" t="str">
        <f>IF(Y41="","",IFERROR(LARGE(U$11:U$200,ROWS($11:41)),""))</f>
        <v/>
      </c>
      <c r="AB41" s="99">
        <v>16</v>
      </c>
      <c r="AC41" s="77" t="str">
        <f t="shared" si="4"/>
        <v/>
      </c>
      <c r="AD41" s="86" t="s">
        <v>10</v>
      </c>
      <c r="AE41" s="62">
        <f t="shared" si="13"/>
        <v>184</v>
      </c>
      <c r="AF41" s="74" t="str">
        <f t="shared" si="5"/>
        <v/>
      </c>
      <c r="AG41" s="74">
        <f t="shared" si="8"/>
        <v>184</v>
      </c>
      <c r="AJ41" s="75">
        <v>31</v>
      </c>
      <c r="AK41" s="78" t="str">
        <f>IF(ROW(AA31)&gt;COUNTA(AC:AC),"",IFERROR(INDEX(AC$11:AC$200,MATCH(LARGE(AG$11:AG$200-ROW(AG$11:AG$200)/9^9,ROWS($11:41)),AG$11:AG$200-ROW(AG$11:AG$200)/9^9,0)),""))</f>
        <v/>
      </c>
      <c r="AL41" s="79" t="str">
        <f>IF(AK41="","",IFERROR(LARGE(AG$11:AG$200,ROWS($11:41)),""))</f>
        <v/>
      </c>
    </row>
    <row r="42" spans="2:38" ht="21.6" thickBot="1">
      <c r="B42" s="100"/>
      <c r="C42" s="71" t="str">
        <f>+Inscriptions!F39</f>
        <v>anna</v>
      </c>
      <c r="D42" s="80" t="s">
        <v>22</v>
      </c>
      <c r="E42" s="81">
        <v>172</v>
      </c>
      <c r="F42" s="86"/>
      <c r="G42" s="62">
        <f t="shared" si="0"/>
        <v>0</v>
      </c>
      <c r="L42" s="75">
        <v>32</v>
      </c>
      <c r="M42" s="76" t="str">
        <f t="array" ref="M42">IF(ROWS($11:42)&gt;COUNTIF(C:C,"?*"),"",INDEX(C$11:C$200,MATCH(LARGE(G$11:G$200-ROW(G$11:G$200)/9^9,ROWS($11:42)),G$11:G$200-ROW(G$11:G$200)/9^9,0)))</f>
        <v>anna</v>
      </c>
      <c r="N42" s="76">
        <f>IF(M42="","",LARGE(G$11:G$200,ROWS($11:42)))</f>
        <v>0</v>
      </c>
      <c r="P42" s="100"/>
      <c r="Q42" s="77" t="str">
        <f t="shared" si="1"/>
        <v>anna</v>
      </c>
      <c r="R42" s="86">
        <v>0</v>
      </c>
      <c r="S42" s="62">
        <f t="shared" si="2"/>
        <v>0</v>
      </c>
      <c r="T42" s="74">
        <f t="shared" si="3"/>
        <v>0</v>
      </c>
      <c r="U42" s="74">
        <f t="shared" si="6"/>
        <v>0</v>
      </c>
      <c r="X42" s="75">
        <v>32</v>
      </c>
      <c r="Y42" s="78" t="str">
        <f>IF(ROW(O32)&gt;COUNTA(Q:Q),"",IFERROR(INDEX(Q$11:Q$200,MATCH(LARGE(U$11:U$200-ROW(U$11:U$200)/9^9,ROWS($11:42)),U$11:U$200-ROW(U$11:U$200)/9^9,0)),""))</f>
        <v/>
      </c>
      <c r="Z42" s="79" t="str">
        <f>IF(Y42="","",IFERROR(LARGE(U$11:U$200,ROWS($11:42)),""))</f>
        <v/>
      </c>
      <c r="AB42" s="100"/>
      <c r="AC42" s="77" t="str">
        <f t="shared" si="4"/>
        <v/>
      </c>
      <c r="AD42" s="86">
        <v>6</v>
      </c>
      <c r="AE42" s="62">
        <f t="shared" si="13"/>
        <v>6</v>
      </c>
      <c r="AF42" s="74" t="str">
        <f t="shared" si="5"/>
        <v/>
      </c>
      <c r="AG42" s="74">
        <f t="shared" si="8"/>
        <v>6</v>
      </c>
      <c r="AJ42" s="75">
        <v>32</v>
      </c>
      <c r="AK42" s="78" t="str">
        <f>IF(ROW(AA32)&gt;COUNTA(AC:AC),"",IFERROR(INDEX(AC$11:AC$200,MATCH(LARGE(AG$11:AG$200-ROW(AG$11:AG$200)/9^9,ROWS($11:42)),AG$11:AG$200-ROW(AG$11:AG$200)/9^9,0)),""))</f>
        <v/>
      </c>
      <c r="AL42" s="79" t="str">
        <f>IF(AK42="","",IFERROR(LARGE(AG$11:AG$200,ROWS($11:42)),""))</f>
        <v/>
      </c>
    </row>
    <row r="43" spans="2:38">
      <c r="D43" s="80" t="s">
        <v>23</v>
      </c>
      <c r="E43" s="81">
        <v>171</v>
      </c>
    </row>
    <row r="44" spans="2:38">
      <c r="D44" s="80" t="s">
        <v>24</v>
      </c>
      <c r="E44" s="81">
        <v>170</v>
      </c>
    </row>
    <row r="45" spans="2:38">
      <c r="D45" s="80" t="s">
        <v>25</v>
      </c>
      <c r="E45" s="81">
        <v>169</v>
      </c>
    </row>
    <row r="46" spans="2:38">
      <c r="D46" s="80" t="s">
        <v>26</v>
      </c>
      <c r="E46" s="81">
        <v>168</v>
      </c>
    </row>
    <row r="47" spans="2:38">
      <c r="D47" s="80" t="s">
        <v>27</v>
      </c>
      <c r="E47" s="81">
        <v>167</v>
      </c>
    </row>
    <row r="48" spans="2:38">
      <c r="D48" s="80" t="s">
        <v>28</v>
      </c>
      <c r="E48" s="81">
        <v>166</v>
      </c>
    </row>
    <row r="49" spans="4:5">
      <c r="D49" s="80" t="s">
        <v>29</v>
      </c>
      <c r="E49" s="81">
        <v>61</v>
      </c>
    </row>
    <row r="50" spans="4:5">
      <c r="D50" s="80" t="s">
        <v>30</v>
      </c>
      <c r="E50" s="81">
        <v>165</v>
      </c>
    </row>
    <row r="51" spans="4:5">
      <c r="D51" s="80" t="s">
        <v>31</v>
      </c>
      <c r="E51" s="81">
        <v>164</v>
      </c>
    </row>
    <row r="52" spans="4:5">
      <c r="D52" s="80" t="s">
        <v>32</v>
      </c>
      <c r="E52" s="81">
        <v>163</v>
      </c>
    </row>
    <row r="53" spans="4:5">
      <c r="D53" s="80" t="s">
        <v>33</v>
      </c>
      <c r="E53" s="81">
        <v>162</v>
      </c>
    </row>
    <row r="54" spans="4:5">
      <c r="D54" s="80" t="s">
        <v>34</v>
      </c>
      <c r="E54" s="81">
        <v>161</v>
      </c>
    </row>
    <row r="55" spans="4:5">
      <c r="D55" s="80" t="s">
        <v>35</v>
      </c>
      <c r="E55" s="81">
        <v>160</v>
      </c>
    </row>
    <row r="56" spans="4:5">
      <c r="D56" s="80" t="s">
        <v>36</v>
      </c>
      <c r="E56" s="81">
        <v>159</v>
      </c>
    </row>
    <row r="57" spans="4:5">
      <c r="D57" s="80" t="s">
        <v>37</v>
      </c>
      <c r="E57" s="81">
        <v>158</v>
      </c>
    </row>
    <row r="58" spans="4:5">
      <c r="D58" s="80" t="s">
        <v>38</v>
      </c>
      <c r="E58" s="80">
        <v>157</v>
      </c>
    </row>
    <row r="59" spans="4:5">
      <c r="D59" s="80" t="s">
        <v>39</v>
      </c>
      <c r="E59" s="80">
        <v>156</v>
      </c>
    </row>
    <row r="60" spans="4:5">
      <c r="D60" s="80" t="s">
        <v>40</v>
      </c>
      <c r="E60" s="80">
        <v>155</v>
      </c>
    </row>
    <row r="61" spans="4:5">
      <c r="D61" s="80" t="s">
        <v>41</v>
      </c>
      <c r="E61" s="80">
        <v>60</v>
      </c>
    </row>
    <row r="62" spans="4:5">
      <c r="D62" s="80" t="s">
        <v>42</v>
      </c>
      <c r="E62" s="80">
        <v>154</v>
      </c>
    </row>
    <row r="63" spans="4:5">
      <c r="D63" s="80" t="s">
        <v>43</v>
      </c>
      <c r="E63" s="80">
        <v>153</v>
      </c>
    </row>
    <row r="64" spans="4:5">
      <c r="D64" s="80" t="s">
        <v>44</v>
      </c>
      <c r="E64" s="80">
        <v>152</v>
      </c>
    </row>
    <row r="65" spans="4:5">
      <c r="D65" s="80" t="s">
        <v>45</v>
      </c>
      <c r="E65" s="80">
        <v>151</v>
      </c>
    </row>
    <row r="66" spans="4:5">
      <c r="D66" s="80" t="s">
        <v>46</v>
      </c>
      <c r="E66" s="80">
        <v>150</v>
      </c>
    </row>
    <row r="67" spans="4:5">
      <c r="D67" s="80" t="s">
        <v>47</v>
      </c>
      <c r="E67" s="80">
        <v>149</v>
      </c>
    </row>
    <row r="68" spans="4:5">
      <c r="D68" s="80" t="s">
        <v>48</v>
      </c>
      <c r="E68" s="80">
        <v>148</v>
      </c>
    </row>
    <row r="69" spans="4:5">
      <c r="D69" s="80" t="s">
        <v>49</v>
      </c>
      <c r="E69" s="80">
        <v>147</v>
      </c>
    </row>
    <row r="70" spans="4:5">
      <c r="D70" s="80" t="s">
        <v>50</v>
      </c>
      <c r="E70" s="80">
        <v>146</v>
      </c>
    </row>
    <row r="71" spans="4:5">
      <c r="D71" s="80" t="s">
        <v>51</v>
      </c>
      <c r="E71" s="80">
        <v>145</v>
      </c>
    </row>
    <row r="72" spans="4:5">
      <c r="D72" s="87" t="s">
        <v>52</v>
      </c>
      <c r="E72" s="87">
        <v>59</v>
      </c>
    </row>
    <row r="73" spans="4:5">
      <c r="D73" s="80" t="s">
        <v>53</v>
      </c>
      <c r="E73" s="80">
        <v>144</v>
      </c>
    </row>
    <row r="74" spans="4:5">
      <c r="D74" s="80" t="s">
        <v>54</v>
      </c>
      <c r="E74" s="80">
        <v>143</v>
      </c>
    </row>
    <row r="75" spans="4:5">
      <c r="D75" s="80" t="s">
        <v>55</v>
      </c>
      <c r="E75" s="80">
        <v>142</v>
      </c>
    </row>
    <row r="76" spans="4:5">
      <c r="D76" s="80" t="s">
        <v>56</v>
      </c>
      <c r="E76" s="80">
        <v>141</v>
      </c>
    </row>
    <row r="77" spans="4:5">
      <c r="D77" s="80" t="s">
        <v>57</v>
      </c>
      <c r="E77" s="80">
        <v>140</v>
      </c>
    </row>
    <row r="78" spans="4:5">
      <c r="D78" s="80" t="s">
        <v>58</v>
      </c>
      <c r="E78" s="80">
        <v>139</v>
      </c>
    </row>
    <row r="79" spans="4:5">
      <c r="D79" s="80" t="s">
        <v>59</v>
      </c>
      <c r="E79" s="80">
        <v>138</v>
      </c>
    </row>
    <row r="80" spans="4:5">
      <c r="D80" s="80" t="s">
        <v>60</v>
      </c>
      <c r="E80" s="80">
        <v>137</v>
      </c>
    </row>
    <row r="81" spans="4:5">
      <c r="D81" s="80" t="s">
        <v>61</v>
      </c>
      <c r="E81" s="80">
        <v>136</v>
      </c>
    </row>
    <row r="82" spans="4:5">
      <c r="D82" s="80" t="s">
        <v>62</v>
      </c>
      <c r="E82" s="80">
        <v>58</v>
      </c>
    </row>
    <row r="83" spans="4:5">
      <c r="D83" s="80" t="s">
        <v>63</v>
      </c>
      <c r="E83" s="80">
        <v>135</v>
      </c>
    </row>
    <row r="84" spans="4:5">
      <c r="D84" s="80" t="s">
        <v>64</v>
      </c>
      <c r="E84" s="80">
        <v>134</v>
      </c>
    </row>
    <row r="85" spans="4:5">
      <c r="D85" s="80" t="s">
        <v>65</v>
      </c>
      <c r="E85" s="80">
        <v>133</v>
      </c>
    </row>
    <row r="86" spans="4:5">
      <c r="D86" s="80" t="s">
        <v>66</v>
      </c>
      <c r="E86" s="80">
        <v>132</v>
      </c>
    </row>
    <row r="87" spans="4:5">
      <c r="D87" s="80" t="s">
        <v>67</v>
      </c>
      <c r="E87" s="80">
        <v>131</v>
      </c>
    </row>
    <row r="88" spans="4:5">
      <c r="D88" s="80" t="s">
        <v>68</v>
      </c>
      <c r="E88" s="80">
        <v>130</v>
      </c>
    </row>
    <row r="89" spans="4:5">
      <c r="D89" s="80" t="s">
        <v>69</v>
      </c>
      <c r="E89" s="80">
        <v>129</v>
      </c>
    </row>
    <row r="90" spans="4:5">
      <c r="D90" s="80" t="s">
        <v>70</v>
      </c>
      <c r="E90" s="80">
        <v>128</v>
      </c>
    </row>
    <row r="91" spans="4:5">
      <c r="D91" s="80" t="s">
        <v>71</v>
      </c>
      <c r="E91" s="80">
        <v>57</v>
      </c>
    </row>
    <row r="92" spans="4:5">
      <c r="D92" s="80" t="s">
        <v>72</v>
      </c>
      <c r="E92" s="80">
        <v>127</v>
      </c>
    </row>
    <row r="93" spans="4:5">
      <c r="D93" s="80" t="s">
        <v>73</v>
      </c>
      <c r="E93" s="80">
        <v>126</v>
      </c>
    </row>
    <row r="94" spans="4:5">
      <c r="D94" s="80" t="s">
        <v>74</v>
      </c>
      <c r="E94" s="80">
        <v>125</v>
      </c>
    </row>
    <row r="95" spans="4:5">
      <c r="D95" s="80" t="s">
        <v>75</v>
      </c>
      <c r="E95" s="80">
        <v>124</v>
      </c>
    </row>
    <row r="96" spans="4:5">
      <c r="D96" s="80" t="s">
        <v>76</v>
      </c>
      <c r="E96" s="80">
        <v>123</v>
      </c>
    </row>
    <row r="97" spans="4:5">
      <c r="D97" s="80" t="s">
        <v>77</v>
      </c>
      <c r="E97" s="80">
        <v>122</v>
      </c>
    </row>
    <row r="98" spans="4:5">
      <c r="D98" s="80" t="s">
        <v>78</v>
      </c>
      <c r="E98" s="80">
        <v>121</v>
      </c>
    </row>
    <row r="99" spans="4:5">
      <c r="D99" s="80" t="s">
        <v>79</v>
      </c>
      <c r="E99" s="80">
        <v>56</v>
      </c>
    </row>
    <row r="100" spans="4:5">
      <c r="D100" s="80" t="s">
        <v>80</v>
      </c>
      <c r="E100" s="80">
        <v>120</v>
      </c>
    </row>
    <row r="101" spans="4:5">
      <c r="D101" s="80" t="s">
        <v>81</v>
      </c>
      <c r="E101" s="80">
        <v>119</v>
      </c>
    </row>
    <row r="102" spans="4:5">
      <c r="D102" s="80" t="s">
        <v>82</v>
      </c>
      <c r="E102" s="80">
        <v>118</v>
      </c>
    </row>
    <row r="103" spans="4:5">
      <c r="D103" s="80" t="s">
        <v>83</v>
      </c>
      <c r="E103" s="80">
        <v>117</v>
      </c>
    </row>
    <row r="104" spans="4:5">
      <c r="D104" s="80" t="s">
        <v>84</v>
      </c>
      <c r="E104" s="80">
        <v>116</v>
      </c>
    </row>
    <row r="105" spans="4:5">
      <c r="D105" s="80" t="s">
        <v>85</v>
      </c>
      <c r="E105" s="80">
        <v>115</v>
      </c>
    </row>
    <row r="106" spans="4:5">
      <c r="D106" s="80" t="s">
        <v>86</v>
      </c>
      <c r="E106" s="80">
        <v>55</v>
      </c>
    </row>
    <row r="107" spans="4:5">
      <c r="D107" s="80" t="s">
        <v>87</v>
      </c>
      <c r="E107" s="80">
        <v>114</v>
      </c>
    </row>
    <row r="108" spans="4:5">
      <c r="D108" s="80" t="s">
        <v>88</v>
      </c>
      <c r="E108" s="80">
        <v>113</v>
      </c>
    </row>
    <row r="109" spans="4:5">
      <c r="D109" s="80" t="s">
        <v>89</v>
      </c>
      <c r="E109" s="80">
        <v>112</v>
      </c>
    </row>
    <row r="110" spans="4:5">
      <c r="D110" s="80" t="s">
        <v>90</v>
      </c>
      <c r="E110" s="80">
        <v>111</v>
      </c>
    </row>
    <row r="111" spans="4:5">
      <c r="D111" s="80" t="s">
        <v>91</v>
      </c>
      <c r="E111" s="80">
        <v>110</v>
      </c>
    </row>
    <row r="112" spans="4:5">
      <c r="D112" s="80" t="s">
        <v>92</v>
      </c>
      <c r="E112" s="80">
        <v>54</v>
      </c>
    </row>
    <row r="113" spans="4:5">
      <c r="D113" s="80" t="s">
        <v>93</v>
      </c>
      <c r="E113" s="80">
        <v>109</v>
      </c>
    </row>
    <row r="114" spans="4:5">
      <c r="D114" s="80" t="s">
        <v>94</v>
      </c>
      <c r="E114" s="80">
        <v>108</v>
      </c>
    </row>
    <row r="115" spans="4:5">
      <c r="D115" s="80" t="s">
        <v>95</v>
      </c>
      <c r="E115" s="80">
        <v>107</v>
      </c>
    </row>
    <row r="116" spans="4:5">
      <c r="D116" s="80" t="s">
        <v>96</v>
      </c>
      <c r="E116" s="80">
        <v>106</v>
      </c>
    </row>
    <row r="117" spans="4:5">
      <c r="D117" s="80" t="s">
        <v>97</v>
      </c>
      <c r="E117" s="80">
        <v>53</v>
      </c>
    </row>
    <row r="118" spans="4:5">
      <c r="D118" s="80" t="s">
        <v>98</v>
      </c>
      <c r="E118" s="80">
        <v>105</v>
      </c>
    </row>
    <row r="119" spans="4:5">
      <c r="D119" s="80" t="s">
        <v>99</v>
      </c>
      <c r="E119" s="80">
        <v>104</v>
      </c>
    </row>
    <row r="120" spans="4:5">
      <c r="D120" s="80" t="s">
        <v>100</v>
      </c>
      <c r="E120" s="80">
        <v>103</v>
      </c>
    </row>
    <row r="121" spans="4:5">
      <c r="D121" s="80" t="s">
        <v>101</v>
      </c>
      <c r="E121" s="80">
        <v>52</v>
      </c>
    </row>
    <row r="122" spans="4:5">
      <c r="D122" s="80" t="s">
        <v>102</v>
      </c>
      <c r="E122" s="80">
        <v>102</v>
      </c>
    </row>
    <row r="123" spans="4:5">
      <c r="D123" s="80" t="s">
        <v>103</v>
      </c>
      <c r="E123" s="80">
        <v>101</v>
      </c>
    </row>
    <row r="124" spans="4:5">
      <c r="D124" s="80" t="s">
        <v>104</v>
      </c>
      <c r="E124" s="80">
        <v>51</v>
      </c>
    </row>
    <row r="125" spans="4:5">
      <c r="D125" s="80" t="s">
        <v>105</v>
      </c>
      <c r="E125" s="80">
        <v>100</v>
      </c>
    </row>
    <row r="126" spans="4:5">
      <c r="D126" s="80" t="s">
        <v>106</v>
      </c>
      <c r="E126" s="80">
        <v>50</v>
      </c>
    </row>
  </sheetData>
  <mergeCells count="51">
    <mergeCell ref="B41:B42"/>
    <mergeCell ref="B31:B32"/>
    <mergeCell ref="B33:B34"/>
    <mergeCell ref="B35:B36"/>
    <mergeCell ref="B37:B38"/>
    <mergeCell ref="B39:B40"/>
    <mergeCell ref="P17:P18"/>
    <mergeCell ref="B29:B30"/>
    <mergeCell ref="B19:B20"/>
    <mergeCell ref="B15:B16"/>
    <mergeCell ref="B17:B18"/>
    <mergeCell ref="B23:B24"/>
    <mergeCell ref="B21:B22"/>
    <mergeCell ref="B25:B26"/>
    <mergeCell ref="B27:B28"/>
    <mergeCell ref="P19:P20"/>
    <mergeCell ref="P21:P22"/>
    <mergeCell ref="P23:P24"/>
    <mergeCell ref="B8:N8"/>
    <mergeCell ref="P8:Z8"/>
    <mergeCell ref="P11:P12"/>
    <mergeCell ref="P13:P14"/>
    <mergeCell ref="P15:P16"/>
    <mergeCell ref="B11:B12"/>
    <mergeCell ref="B13:B14"/>
    <mergeCell ref="P39:P40"/>
    <mergeCell ref="AB31:AB32"/>
    <mergeCell ref="AB33:AB34"/>
    <mergeCell ref="P25:P26"/>
    <mergeCell ref="P27:P28"/>
    <mergeCell ref="P29:P30"/>
    <mergeCell ref="P31:P32"/>
    <mergeCell ref="P33:P34"/>
    <mergeCell ref="AB27:AB28"/>
    <mergeCell ref="AB29:AB30"/>
    <mergeCell ref="P41:P42"/>
    <mergeCell ref="AB8:AL8"/>
    <mergeCell ref="AB11:AB12"/>
    <mergeCell ref="AB13:AB14"/>
    <mergeCell ref="AB15:AB16"/>
    <mergeCell ref="AB17:AB18"/>
    <mergeCell ref="AB19:AB20"/>
    <mergeCell ref="AB21:AB22"/>
    <mergeCell ref="P35:P36"/>
    <mergeCell ref="P37:P38"/>
    <mergeCell ref="AB23:AB24"/>
    <mergeCell ref="AB25:AB26"/>
    <mergeCell ref="AB39:AB40"/>
    <mergeCell ref="AB41:AB42"/>
    <mergeCell ref="AB35:AB36"/>
    <mergeCell ref="AB37:AB38"/>
  </mergeCells>
  <phoneticPr fontId="24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Explications</vt:lpstr>
      <vt:lpstr>Inscriptions</vt:lpstr>
      <vt:lpstr>Aurard</vt:lpstr>
      <vt:lpstr>Inscriptions!noms1</vt:lpstr>
      <vt:lpstr>Inscriptions!noms2</vt:lpstr>
      <vt:lpstr>Inscriptions!orthographe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Seven</dc:creator>
  <cp:lastModifiedBy>Vincent Pierre</cp:lastModifiedBy>
  <cp:lastPrinted>2013-10-22T08:46:52Z</cp:lastPrinted>
  <dcterms:created xsi:type="dcterms:W3CDTF">2012-07-31T10:22:18Z</dcterms:created>
  <dcterms:modified xsi:type="dcterms:W3CDTF">2015-11-29T08:28:08Z</dcterms:modified>
</cp:coreProperties>
</file>