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date1904="1" showInkAnnotation="0" codeName="ThisWorkbook" autoCompressPictures="0"/>
  <bookViews>
    <workbookView xWindow="-12" yWindow="36" windowWidth="23256" windowHeight="6360" tabRatio="764"/>
  </bookViews>
  <sheets>
    <sheet name="Gestion" sheetId="1" r:id="rId1"/>
    <sheet name="Fournisseur" sheetId="10" r:id="rId2"/>
    <sheet name="Anima" sheetId="2" r:id="rId3"/>
    <sheet name="Acti-Pub" sheetId="3" r:id="rId4"/>
    <sheet name="ArtBois" sheetId="4" r:id="rId5"/>
    <sheet name="Avomarks" sheetId="5" r:id="rId6"/>
    <sheet name="Ceka" sheetId="6" r:id="rId7"/>
    <sheet name="Inventaire-TVA20%" sheetId="12" r:id="rId8"/>
    <sheet name="Inventaire-TVA10%" sheetId="13" r:id="rId9"/>
    <sheet name="Inventaire-TVA5.5%" sheetId="14" r:id="rId10"/>
    <sheet name="Liste" sheetId="9" r:id="rId11"/>
  </sheets>
  <calcPr calcId="144525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X5" i="1" l="1"/>
  <c r="Z5" i="1" s="1"/>
  <c r="X6" i="1"/>
  <c r="Y6" i="1" s="1"/>
  <c r="X7" i="1"/>
  <c r="Y7" i="1" s="1"/>
  <c r="X8" i="1"/>
  <c r="Y8" i="1" s="1"/>
  <c r="X9" i="1"/>
  <c r="Y9" i="1" s="1"/>
  <c r="X10" i="1"/>
  <c r="Y10" i="1" s="1"/>
  <c r="X11" i="1"/>
  <c r="Y11" i="1" s="1"/>
  <c r="X12" i="1"/>
  <c r="Y12" i="1" s="1"/>
  <c r="X13" i="1"/>
  <c r="Y13" i="1" s="1"/>
  <c r="X14" i="1"/>
  <c r="Y14" i="1" s="1"/>
  <c r="X15" i="1"/>
  <c r="Y15" i="1" s="1"/>
  <c r="X16" i="1"/>
  <c r="Y16" i="1" s="1"/>
  <c r="X4" i="1"/>
  <c r="V4" i="1"/>
  <c r="W4" i="1" s="1"/>
  <c r="W5" i="1"/>
  <c r="W6" i="1"/>
  <c r="W7" i="1"/>
  <c r="W8" i="1"/>
  <c r="W9" i="1"/>
  <c r="W10" i="1"/>
  <c r="W11" i="1"/>
  <c r="W12" i="1"/>
  <c r="W13" i="1"/>
  <c r="W14" i="1"/>
  <c r="W15" i="1"/>
  <c r="W16" i="1"/>
  <c r="Z4" i="1" l="1"/>
  <c r="Z11" i="1"/>
  <c r="Z14" i="1"/>
  <c r="Z10" i="1"/>
  <c r="Z6" i="1"/>
  <c r="Z15" i="1"/>
  <c r="Z7" i="1"/>
  <c r="Z13" i="1"/>
  <c r="Z9" i="1"/>
  <c r="Y4" i="1"/>
  <c r="AA4" i="1" s="1"/>
  <c r="Y5" i="1"/>
  <c r="Z16" i="1"/>
  <c r="Z12" i="1"/>
  <c r="Z8" i="1"/>
  <c r="I12" i="1"/>
  <c r="S12" i="1" s="1"/>
  <c r="T12" i="1" s="1"/>
  <c r="I13" i="1"/>
  <c r="S13" i="1" s="1"/>
  <c r="T13" i="1" s="1"/>
  <c r="I14" i="1"/>
  <c r="S14" i="1" s="1"/>
  <c r="T14" i="1" s="1"/>
  <c r="I15" i="1"/>
  <c r="S15" i="1" s="1"/>
  <c r="T15" i="1" s="1"/>
  <c r="I16" i="1"/>
  <c r="S16" i="1" s="1"/>
  <c r="T16" i="1" s="1"/>
  <c r="I11" i="1"/>
  <c r="S11" i="1" s="1"/>
  <c r="T11" i="1" s="1"/>
  <c r="I8" i="1"/>
  <c r="S8" i="1" s="1"/>
  <c r="T8" i="1" s="1"/>
  <c r="I9" i="1"/>
  <c r="S9" i="1" s="1"/>
  <c r="T9" i="1" s="1"/>
  <c r="I10" i="1"/>
  <c r="S10" i="1" s="1"/>
  <c r="T10" i="1" s="1"/>
  <c r="I4" i="1"/>
  <c r="I5" i="1"/>
  <c r="S5" i="1" s="1"/>
  <c r="T5" i="1" s="1"/>
  <c r="I6" i="1"/>
  <c r="S6" i="1" s="1"/>
  <c r="T6" i="1" s="1"/>
  <c r="I7" i="1"/>
  <c r="S7" i="1" s="1"/>
  <c r="T7" i="1" s="1"/>
  <c r="S4" i="1" l="1"/>
  <c r="T4" i="1" s="1"/>
</calcChain>
</file>

<file path=xl/sharedStrings.xml><?xml version="1.0" encoding="utf-8"?>
<sst xmlns="http://schemas.openxmlformats.org/spreadsheetml/2006/main" count="222" uniqueCount="59">
  <si>
    <t>T-Shirt Adulte Route 68</t>
  </si>
  <si>
    <t>ImpTer</t>
  </si>
  <si>
    <t>Peluche Ragondin</t>
  </si>
  <si>
    <t xml:space="preserve">Prix Vente TTC </t>
  </si>
  <si>
    <t>Réf. Fournisseur</t>
  </si>
  <si>
    <t>Ventes       Mars</t>
  </si>
  <si>
    <t>Ventes          Avril</t>
  </si>
  <si>
    <t>Ventes               Mai</t>
  </si>
  <si>
    <t>Ventes        juillet</t>
  </si>
  <si>
    <t>Ventes           Août</t>
  </si>
  <si>
    <t>CA TTC              par Article</t>
  </si>
  <si>
    <t>CA Net par Article</t>
  </si>
  <si>
    <t>Article</t>
  </si>
  <si>
    <t>Prix de vente minimum</t>
  </si>
  <si>
    <t>Ventes   Septembre</t>
  </si>
  <si>
    <t>Ventes   Octobre</t>
  </si>
  <si>
    <t>Ventes   Novembre</t>
  </si>
  <si>
    <t>Différence Stocks</t>
  </si>
  <si>
    <t>Ventes réelles    2010</t>
  </si>
  <si>
    <t>Valeur stock</t>
  </si>
  <si>
    <t>TVA</t>
  </si>
  <si>
    <t>Coeff</t>
  </si>
  <si>
    <t>Stock 2012</t>
  </si>
  <si>
    <t>Achats     2013</t>
  </si>
  <si>
    <t>Px Achat HT 2013</t>
  </si>
  <si>
    <t>Stock réel</t>
  </si>
  <si>
    <t>Stock théorique</t>
  </si>
  <si>
    <t>Bouchon Liège</t>
  </si>
  <si>
    <t>Ventes juin</t>
  </si>
  <si>
    <t>Fournisseur</t>
  </si>
  <si>
    <t>Prix Vente TTC</t>
  </si>
  <si>
    <t>Ventes Année</t>
  </si>
  <si>
    <t>Anima</t>
  </si>
  <si>
    <t>ArtBois</t>
  </si>
  <si>
    <t>Avomarks</t>
  </si>
  <si>
    <t>Ceka</t>
  </si>
  <si>
    <t>Tabliers 1</t>
  </si>
  <si>
    <t>Tabliers 2</t>
  </si>
  <si>
    <t>Tabliers 3</t>
  </si>
  <si>
    <t>Tabliers 4</t>
  </si>
  <si>
    <t>Peluche 1</t>
  </si>
  <si>
    <t>Peluche 2</t>
  </si>
  <si>
    <t>Peluche 3</t>
  </si>
  <si>
    <t>Peluche 4</t>
  </si>
  <si>
    <t>Peluche 5</t>
  </si>
  <si>
    <t>Peluche 6</t>
  </si>
  <si>
    <t xml:space="preserve">Ventes réelles    </t>
  </si>
  <si>
    <t>Différence Stock</t>
  </si>
  <si>
    <t>Ventes      Juin</t>
  </si>
  <si>
    <t>Ventes        Juillet</t>
  </si>
  <si>
    <t>Stock           N-1</t>
  </si>
  <si>
    <t xml:space="preserve">Achats     </t>
  </si>
  <si>
    <t xml:space="preserve">Px Achat HT </t>
  </si>
  <si>
    <t xml:space="preserve">Ventes </t>
  </si>
  <si>
    <t>Stock              réel</t>
  </si>
  <si>
    <t>Valeur stock HT</t>
  </si>
  <si>
    <t>Marge nette</t>
  </si>
  <si>
    <t>Rang Produit</t>
  </si>
  <si>
    <t>Commande minimum N+1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</si>
</sst>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&quot; €&quot;"/>
    <numFmt numFmtId="165" formatCode="#,##0.000&quot; €&quot;"/>
    <numFmt numFmtId="166" formatCode="0.0%"/>
    <numFmt numFmtId="167" formatCode="\+0;\-0"/>
    <numFmt numFmtId="168" formatCode="_-* #,##0.00\ [$€-40C]_-;\-* #,##0.00\ [$€-40C]_-;_-* &quot;-&quot;??\ [$€-40C]_-;_-@_-"/>
    <numFmt numFmtId="169" formatCode="_-* #,##0.000\ [$€-40C]_-;\-* #,##0.000\ [$€-40C]_-;_-* &quot;-&quot;??\ [$€-40C]_-;_-@_-"/>
  </numFmts>
  <fonts count="13" x14ac:knownFonts="1">
    <font>
      <sz val="10"/>
      <name val="Verdana"/>
    </font>
    <font>
      <sz val="8"/>
      <name val="Verdana"/>
      <family val="2"/>
    </font>
    <font>
      <sz val="10"/>
      <name val="MS Sans Serif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i/>
      <sz val="12"/>
      <name val="Arial Narrow"/>
      <family val="2"/>
    </font>
    <font>
      <i/>
      <sz val="12"/>
      <name val="Arial Narrow"/>
      <family val="2"/>
    </font>
    <font>
      <sz val="10"/>
      <name val="Verdana"/>
    </font>
    <font>
      <sz val="10"/>
      <name val="Arial Narrow"/>
      <family val="2"/>
    </font>
    <font>
      <b/>
      <sz val="10"/>
      <name val="Arial Narrow"/>
      <family val="2"/>
    </font>
    <font>
      <i/>
      <sz val="1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medium">
        <color indexed="64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2" fillId="0" borderId="0"/>
    <xf numFmtId="9" fontId="7" fillId="0" borderId="0" applyFont="0" applyFill="0" applyBorder="0" applyAlignment="0" applyProtection="0"/>
  </cellStyleXfs>
  <cellXfs count="93">
    <xf numFmtId="0" fontId="0" fillId="0" borderId="0" xfId="0"/>
    <xf numFmtId="0" fontId="4" fillId="0" borderId="0" xfId="0" applyFont="1" applyAlignment="1">
      <alignment horizontal="center" vertical="center" wrapText="1"/>
    </xf>
    <xf numFmtId="165" fontId="4" fillId="0" borderId="0" xfId="0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6" borderId="12" xfId="0" applyNumberFormat="1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left" vertical="center" wrapText="1"/>
    </xf>
    <xf numFmtId="1" fontId="3" fillId="6" borderId="14" xfId="0" applyNumberFormat="1" applyFont="1" applyFill="1" applyBorder="1" applyAlignment="1">
      <alignment horizontal="left" vertical="center" wrapText="1"/>
    </xf>
    <xf numFmtId="0" fontId="3" fillId="7" borderId="0" xfId="0" applyFont="1" applyFill="1" applyBorder="1" applyAlignment="1">
      <alignment horizontal="center" vertical="center" wrapText="1"/>
    </xf>
    <xf numFmtId="3" fontId="3" fillId="2" borderId="11" xfId="0" applyNumberFormat="1" applyFont="1" applyFill="1" applyBorder="1" applyAlignment="1">
      <alignment horizontal="center" vertical="center" wrapText="1"/>
    </xf>
    <xf numFmtId="165" fontId="3" fillId="2" borderId="15" xfId="0" applyNumberFormat="1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horizontal="center" vertical="center" wrapText="1"/>
    </xf>
    <xf numFmtId="3" fontId="3" fillId="3" borderId="16" xfId="0" applyNumberFormat="1" applyFont="1" applyFill="1" applyBorder="1" applyAlignment="1">
      <alignment horizontal="center" vertical="center" wrapText="1"/>
    </xf>
    <xf numFmtId="3" fontId="3" fillId="3" borderId="17" xfId="0" applyNumberFormat="1" applyFont="1" applyFill="1" applyBorder="1" applyAlignment="1">
      <alignment horizontal="center" vertical="center" wrapText="1"/>
    </xf>
    <xf numFmtId="0" fontId="3" fillId="3" borderId="17" xfId="0" applyNumberFormat="1" applyFont="1" applyFill="1" applyBorder="1" applyAlignment="1">
      <alignment horizontal="center" vertical="center" wrapText="1"/>
    </xf>
    <xf numFmtId="3" fontId="3" fillId="3" borderId="15" xfId="0" applyNumberFormat="1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166" fontId="5" fillId="6" borderId="12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4" fillId="0" borderId="4" xfId="1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" fontId="4" fillId="0" borderId="0" xfId="0" applyNumberFormat="1" applyFont="1" applyAlignment="1">
      <alignment horizontal="left" vertical="center" wrapText="1"/>
    </xf>
    <xf numFmtId="3" fontId="4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3" fillId="6" borderId="11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168" fontId="3" fillId="6" borderId="12" xfId="0" applyNumberFormat="1" applyFont="1" applyFill="1" applyBorder="1" applyAlignment="1">
      <alignment horizontal="center" vertical="center" wrapText="1"/>
    </xf>
    <xf numFmtId="168" fontId="3" fillId="0" borderId="2" xfId="0" applyNumberFormat="1" applyFont="1" applyBorder="1" applyAlignment="1">
      <alignment horizontal="center" vertical="center" wrapText="1"/>
    </xf>
    <xf numFmtId="168" fontId="4" fillId="0" borderId="0" xfId="0" applyNumberFormat="1" applyFont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1" fontId="6" fillId="0" borderId="4" xfId="1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8" borderId="1" xfId="0" applyNumberFormat="1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3" fontId="4" fillId="9" borderId="1" xfId="0" applyNumberFormat="1" applyFont="1" applyFill="1" applyBorder="1" applyAlignment="1">
      <alignment horizontal="center" vertical="center" wrapText="1"/>
    </xf>
    <xf numFmtId="167" fontId="4" fillId="9" borderId="1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3" fontId="3" fillId="10" borderId="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3" fontId="3" fillId="9" borderId="1" xfId="0" applyNumberFormat="1" applyFont="1" applyFill="1" applyBorder="1" applyAlignment="1">
      <alignment horizontal="center" vertical="center" wrapText="1"/>
    </xf>
    <xf numFmtId="168" fontId="3" fillId="11" borderId="7" xfId="0" applyNumberFormat="1" applyFont="1" applyFill="1" applyBorder="1" applyAlignment="1">
      <alignment horizontal="center" vertical="center" wrapText="1"/>
    </xf>
    <xf numFmtId="1" fontId="3" fillId="8" borderId="20" xfId="0" applyNumberFormat="1" applyFont="1" applyFill="1" applyBorder="1" applyAlignment="1">
      <alignment horizontal="left" vertical="center" wrapText="1"/>
    </xf>
    <xf numFmtId="3" fontId="3" fillId="12" borderId="7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6" fontId="8" fillId="0" borderId="0" xfId="2" applyNumberFormat="1" applyFont="1" applyAlignment="1">
      <alignment horizontal="center"/>
    </xf>
    <xf numFmtId="166" fontId="6" fillId="0" borderId="1" xfId="0" applyNumberFormat="1" applyFont="1" applyBorder="1" applyAlignment="1">
      <alignment horizontal="center" vertical="center" wrapText="1"/>
    </xf>
    <xf numFmtId="0" fontId="3" fillId="8" borderId="19" xfId="0" applyFont="1" applyFill="1" applyBorder="1" applyAlignment="1">
      <alignment vertical="center" wrapText="1"/>
    </xf>
    <xf numFmtId="0" fontId="3" fillId="8" borderId="18" xfId="0" applyFont="1" applyFill="1" applyBorder="1" applyAlignment="1">
      <alignment horizontal="left" vertical="center" wrapText="1"/>
    </xf>
    <xf numFmtId="0" fontId="4" fillId="0" borderId="3" xfId="1" applyFont="1" applyBorder="1" applyAlignment="1">
      <alignment vertical="center" wrapText="1"/>
    </xf>
    <xf numFmtId="3" fontId="4" fillId="0" borderId="2" xfId="1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1" fontId="4" fillId="0" borderId="4" xfId="0" applyNumberFormat="1" applyFont="1" applyBorder="1" applyAlignment="1">
      <alignment horizontal="left" vertical="center" wrapText="1"/>
    </xf>
    <xf numFmtId="3" fontId="3" fillId="13" borderId="7" xfId="0" applyNumberFormat="1" applyFont="1" applyFill="1" applyBorder="1" applyAlignment="1">
      <alignment horizontal="center" vertical="center" wrapText="1"/>
    </xf>
    <xf numFmtId="166" fontId="5" fillId="13" borderId="7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3" fontId="10" fillId="12" borderId="8" xfId="0" applyNumberFormat="1" applyFont="1" applyFill="1" applyBorder="1" applyAlignment="1">
      <alignment horizontal="center" vertical="center" wrapText="1"/>
    </xf>
    <xf numFmtId="3" fontId="10" fillId="12" borderId="9" xfId="0" applyNumberFormat="1" applyFont="1" applyFill="1" applyBorder="1" applyAlignment="1">
      <alignment horizontal="center" vertical="center" wrapText="1"/>
    </xf>
    <xf numFmtId="0" fontId="10" fillId="12" borderId="9" xfId="0" applyNumberFormat="1" applyFont="1" applyFill="1" applyBorder="1" applyAlignment="1">
      <alignment horizontal="center" vertical="center" wrapText="1"/>
    </xf>
    <xf numFmtId="3" fontId="10" fillId="12" borderId="10" xfId="0" applyNumberFormat="1" applyFont="1" applyFill="1" applyBorder="1" applyAlignment="1">
      <alignment horizontal="center" vertical="center" wrapText="1"/>
    </xf>
    <xf numFmtId="3" fontId="3" fillId="12" borderId="1" xfId="0" applyNumberFormat="1" applyFont="1" applyFill="1" applyBorder="1" applyAlignment="1">
      <alignment horizontal="center" vertical="center" wrapText="1"/>
    </xf>
    <xf numFmtId="168" fontId="3" fillId="14" borderId="7" xfId="0" applyNumberFormat="1" applyFont="1" applyFill="1" applyBorder="1" applyAlignment="1">
      <alignment horizontal="center" vertical="center" wrapText="1"/>
    </xf>
    <xf numFmtId="169" fontId="3" fillId="13" borderId="7" xfId="0" applyNumberFormat="1" applyFont="1" applyFill="1" applyBorder="1" applyAlignment="1">
      <alignment horizontal="center" vertical="center" wrapText="1"/>
    </xf>
    <xf numFmtId="169" fontId="4" fillId="0" borderId="1" xfId="0" applyNumberFormat="1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164" fontId="3" fillId="11" borderId="22" xfId="0" applyNumberFormat="1" applyFont="1" applyFill="1" applyBorder="1" applyAlignment="1">
      <alignment horizontal="center" vertical="center" wrapText="1"/>
    </xf>
    <xf numFmtId="164" fontId="3" fillId="0" borderId="23" xfId="0" applyNumberFormat="1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168" fontId="3" fillId="11" borderId="18" xfId="0" applyNumberFormat="1" applyFont="1" applyFill="1" applyBorder="1" applyAlignment="1">
      <alignment horizontal="center" vertical="center" wrapText="1"/>
    </xf>
    <xf numFmtId="168" fontId="4" fillId="0" borderId="2" xfId="0" applyNumberFormat="1" applyFont="1" applyBorder="1" applyAlignment="1">
      <alignment horizontal="center" vertical="center" wrapText="1"/>
    </xf>
    <xf numFmtId="168" fontId="3" fillId="11" borderId="19" xfId="0" applyNumberFormat="1" applyFont="1" applyFill="1" applyBorder="1" applyAlignment="1">
      <alignment horizontal="center" vertical="center" wrapText="1"/>
    </xf>
    <xf numFmtId="168" fontId="4" fillId="0" borderId="3" xfId="0" applyNumberFormat="1" applyFont="1" applyBorder="1" applyAlignment="1">
      <alignment horizontal="center" vertical="center" wrapText="1"/>
    </xf>
    <xf numFmtId="168" fontId="3" fillId="11" borderId="1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168" fontId="11" fillId="14" borderId="1" xfId="0" applyNumberFormat="1" applyFont="1" applyFill="1" applyBorder="1" applyAlignment="1">
      <alignment horizontal="center" vertical="center" wrapText="1"/>
    </xf>
    <xf numFmtId="168" fontId="12" fillId="14" borderId="1" xfId="0" applyNumberFormat="1" applyFont="1" applyFill="1" applyBorder="1" applyAlignment="1">
      <alignment horizontal="center" vertical="center" wrapText="1"/>
    </xf>
    <xf numFmtId="9" fontId="0" fillId="0" borderId="0" xfId="0" applyNumberFormat="1"/>
    <xf numFmtId="10" fontId="0" fillId="0" borderId="0" xfId="0" applyNumberFormat="1"/>
  </cellXfs>
  <cellStyles count="3">
    <cellStyle name="Normal" xfId="0" builtinId="0"/>
    <cellStyle name="Normal_ATELIER" xfId="1"/>
    <cellStyle name="Pourcentage" xfId="2" builtinId="5"/>
  </cellStyles>
  <dxfs count="0"/>
  <tableStyles count="0" defaultTableStyle="TableStyleMedium9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4067175" y="1259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3514725" y="1259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065020" y="213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065020" y="213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4210050" y="5587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4210050" y="5587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4914900" y="5711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4914900" y="5711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2407920" y="2339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2407920" y="2339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065020" y="213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065020" y="213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065020" y="396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065020" y="396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065020" y="396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065020" y="396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 enableFormatConditionsCalculation="0">
    <pageSetUpPr fitToPage="1"/>
  </sheetPr>
  <dimension ref="A1:AE16"/>
  <sheetViews>
    <sheetView tabSelected="1" workbookViewId="0">
      <selection activeCell="B1" sqref="B1:B1048576"/>
    </sheetView>
  </sheetViews>
  <sheetFormatPr baseColWidth="10" defaultColWidth="9.36328125" defaultRowHeight="23.1" customHeight="1" x14ac:dyDescent="0.3"/>
  <cols>
    <col min="1" max="1" width="24.6328125" style="61" customWidth="1"/>
    <col min="2" max="2" width="13.453125" style="62" customWidth="1"/>
    <col min="3" max="3" width="10.7265625" style="63" customWidth="1"/>
    <col min="4" max="4" width="8.7265625" style="44" customWidth="1"/>
    <col min="5" max="5" width="8.7265625" style="22" customWidth="1"/>
    <col min="6" max="6" width="9" style="77" customWidth="1"/>
    <col min="7" max="7" width="6.1796875" style="38" customWidth="1"/>
    <col min="8" max="8" width="8.6328125" style="90" customWidth="1"/>
    <col min="9" max="9" width="9.36328125" style="74" customWidth="1"/>
    <col min="10" max="10" width="7.6328125" style="66" customWidth="1"/>
    <col min="11" max="11" width="7.6328125" style="67" customWidth="1"/>
    <col min="12" max="13" width="7.6328125" style="68" customWidth="1"/>
    <col min="14" max="17" width="7.6328125" style="67" customWidth="1"/>
    <col min="18" max="18" width="7.6328125" style="69" customWidth="1"/>
    <col min="19" max="19" width="9.36328125" style="43" customWidth="1"/>
    <col min="20" max="20" width="9.36328125" style="44" customWidth="1"/>
    <col min="21" max="21" width="9.36328125" style="48" customWidth="1"/>
    <col min="22" max="22" width="9.6328125" style="38" customWidth="1"/>
    <col min="23" max="23" width="12.6328125" style="86" customWidth="1"/>
    <col min="24" max="24" width="9.90625" style="84" customWidth="1"/>
    <col min="25" max="25" width="8.36328125" style="84" customWidth="1"/>
    <col min="26" max="26" width="12.26953125" style="82" customWidth="1"/>
    <col min="27" max="27" width="12.6328125" style="87" customWidth="1"/>
    <col min="28" max="28" width="9.6328125" style="38" customWidth="1"/>
    <col min="29" max="29" width="11.36328125" style="88" customWidth="1"/>
    <col min="30" max="30" width="9.36328125" style="1"/>
    <col min="31" max="31" width="9.36328125" style="53"/>
    <col min="32" max="16384" width="9.36328125" style="1"/>
  </cols>
  <sheetData>
    <row r="1" spans="1:31" ht="31.2" x14ac:dyDescent="0.3">
      <c r="A1" s="57" t="s">
        <v>12</v>
      </c>
      <c r="B1" s="58" t="s">
        <v>29</v>
      </c>
      <c r="C1" s="51" t="s">
        <v>4</v>
      </c>
      <c r="D1" s="40" t="s">
        <v>50</v>
      </c>
      <c r="E1" s="64" t="s">
        <v>51</v>
      </c>
      <c r="F1" s="76" t="s">
        <v>52</v>
      </c>
      <c r="G1" s="65" t="s">
        <v>20</v>
      </c>
      <c r="H1" s="75" t="s">
        <v>30</v>
      </c>
      <c r="I1" s="52" t="s">
        <v>53</v>
      </c>
      <c r="J1" s="70" t="s">
        <v>5</v>
      </c>
      <c r="K1" s="71" t="s">
        <v>6</v>
      </c>
      <c r="L1" s="72" t="s">
        <v>7</v>
      </c>
      <c r="M1" s="72" t="s">
        <v>48</v>
      </c>
      <c r="N1" s="71" t="s">
        <v>49</v>
      </c>
      <c r="O1" s="71" t="s">
        <v>9</v>
      </c>
      <c r="P1" s="71" t="s">
        <v>14</v>
      </c>
      <c r="Q1" s="71" t="s">
        <v>15</v>
      </c>
      <c r="R1" s="73" t="s">
        <v>16</v>
      </c>
      <c r="S1" s="40" t="s">
        <v>26</v>
      </c>
      <c r="T1" s="40" t="s">
        <v>47</v>
      </c>
      <c r="U1" s="45" t="s">
        <v>54</v>
      </c>
      <c r="V1" s="79" t="s">
        <v>46</v>
      </c>
      <c r="W1" s="85" t="s">
        <v>55</v>
      </c>
      <c r="X1" s="83" t="s">
        <v>30</v>
      </c>
      <c r="Y1" s="83" t="s">
        <v>56</v>
      </c>
      <c r="Z1" s="80" t="s">
        <v>10</v>
      </c>
      <c r="AA1" s="50" t="s">
        <v>11</v>
      </c>
      <c r="AB1" s="79" t="s">
        <v>57</v>
      </c>
      <c r="AC1" s="78" t="s">
        <v>58</v>
      </c>
      <c r="AE1" s="54" t="s">
        <v>20</v>
      </c>
    </row>
    <row r="2" spans="1:31" s="21" customFormat="1" ht="23.1" customHeight="1" x14ac:dyDescent="0.3">
      <c r="A2" s="59"/>
      <c r="B2" s="60"/>
      <c r="C2" s="37"/>
      <c r="D2" s="49"/>
      <c r="E2" s="22"/>
      <c r="F2" s="77"/>
      <c r="G2" s="56"/>
      <c r="H2" s="89"/>
      <c r="I2" s="74"/>
      <c r="J2" s="66"/>
      <c r="K2" s="67"/>
      <c r="L2" s="68"/>
      <c r="M2" s="68"/>
      <c r="N2" s="67"/>
      <c r="O2" s="67"/>
      <c r="P2" s="67"/>
      <c r="Q2" s="67"/>
      <c r="R2" s="69"/>
      <c r="S2" s="41"/>
      <c r="T2" s="42"/>
      <c r="U2" s="46"/>
      <c r="V2" s="23"/>
      <c r="W2" s="86"/>
      <c r="X2" s="34"/>
      <c r="Y2" s="84"/>
      <c r="Z2" s="81"/>
      <c r="AA2" s="87"/>
      <c r="AB2" s="23"/>
      <c r="AC2" s="88"/>
      <c r="AE2" s="55">
        <v>0</v>
      </c>
    </row>
    <row r="3" spans="1:31" s="21" customFormat="1" ht="23.1" customHeight="1" x14ac:dyDescent="0.3">
      <c r="A3" s="59"/>
      <c r="B3" s="60"/>
      <c r="C3" s="37"/>
      <c r="D3" s="49"/>
      <c r="E3" s="22"/>
      <c r="F3" s="77"/>
      <c r="G3" s="56"/>
      <c r="H3" s="89"/>
      <c r="I3" s="74"/>
      <c r="J3" s="66"/>
      <c r="K3" s="67"/>
      <c r="L3" s="68"/>
      <c r="M3" s="68"/>
      <c r="N3" s="67"/>
      <c r="O3" s="67"/>
      <c r="P3" s="67"/>
      <c r="Q3" s="67"/>
      <c r="R3" s="69"/>
      <c r="S3" s="41"/>
      <c r="T3" s="42"/>
      <c r="U3" s="46"/>
      <c r="V3" s="23"/>
      <c r="W3" s="86"/>
      <c r="X3" s="34"/>
      <c r="Y3" s="84"/>
      <c r="Z3" s="81"/>
      <c r="AA3" s="87"/>
      <c r="AB3" s="23"/>
      <c r="AC3" s="88"/>
      <c r="AE3" s="55">
        <v>5.5E-2</v>
      </c>
    </row>
    <row r="4" spans="1:31" ht="23.1" customHeight="1" x14ac:dyDescent="0.3">
      <c r="A4" s="61" t="s">
        <v>2</v>
      </c>
      <c r="B4" s="62" t="s">
        <v>32</v>
      </c>
      <c r="C4" s="24">
        <v>7072</v>
      </c>
      <c r="D4" s="43">
        <v>85</v>
      </c>
      <c r="E4" s="22">
        <v>144</v>
      </c>
      <c r="F4" s="77">
        <v>4.75</v>
      </c>
      <c r="G4" s="56">
        <v>0.2</v>
      </c>
      <c r="H4" s="89">
        <v>9.1999999999999993</v>
      </c>
      <c r="I4" s="74">
        <f t="shared" ref="I4:I16" si="0">SUM(J4:R4)</f>
        <v>201</v>
      </c>
      <c r="J4" s="66">
        <v>1</v>
      </c>
      <c r="K4" s="67">
        <v>30</v>
      </c>
      <c r="L4" s="68">
        <v>15</v>
      </c>
      <c r="M4" s="68">
        <v>19</v>
      </c>
      <c r="N4" s="67">
        <v>41</v>
      </c>
      <c r="O4" s="67">
        <v>70</v>
      </c>
      <c r="P4" s="67">
        <v>12</v>
      </c>
      <c r="Q4" s="67">
        <v>13</v>
      </c>
      <c r="S4" s="41">
        <f t="shared" ref="S4:S16" si="1">D4+E4-I4</f>
        <v>28</v>
      </c>
      <c r="T4" s="42">
        <f>U4-S4</f>
        <v>-8</v>
      </c>
      <c r="U4" s="47">
        <v>20</v>
      </c>
      <c r="V4" s="22">
        <f>(E4+F4)-U4</f>
        <v>128.75</v>
      </c>
      <c r="W4" s="86">
        <f t="shared" ref="W4:W16" si="2">V4*F4</f>
        <v>611.5625</v>
      </c>
      <c r="X4" s="34">
        <f>H4</f>
        <v>9.1999999999999993</v>
      </c>
      <c r="Y4" s="84">
        <f t="shared" ref="Y4:Y16" si="3">X4-(F4+(F4*G4))</f>
        <v>3.4999999999999991</v>
      </c>
      <c r="Z4" s="81">
        <f>X4*V4</f>
        <v>1184.5</v>
      </c>
      <c r="AA4" s="87">
        <f>Y4*V4</f>
        <v>450.62499999999989</v>
      </c>
      <c r="AB4" s="22"/>
      <c r="AC4" s="39"/>
      <c r="AE4" s="55">
        <v>0.1</v>
      </c>
    </row>
    <row r="5" spans="1:31" ht="23.1" customHeight="1" x14ac:dyDescent="0.3">
      <c r="A5" s="61" t="s">
        <v>27</v>
      </c>
      <c r="B5" s="62" t="s">
        <v>33</v>
      </c>
      <c r="C5" s="24"/>
      <c r="D5" s="43"/>
      <c r="E5" s="22">
        <v>60</v>
      </c>
      <c r="F5" s="77">
        <v>1</v>
      </c>
      <c r="G5" s="56"/>
      <c r="H5" s="89"/>
      <c r="I5" s="74">
        <f t="shared" si="0"/>
        <v>28</v>
      </c>
      <c r="O5" s="67">
        <v>20</v>
      </c>
      <c r="P5" s="67">
        <v>4</v>
      </c>
      <c r="Q5" s="67">
        <v>2</v>
      </c>
      <c r="R5" s="69">
        <v>2</v>
      </c>
      <c r="S5" s="41">
        <f t="shared" si="1"/>
        <v>32</v>
      </c>
      <c r="T5" s="42">
        <f>U5-S5</f>
        <v>-9</v>
      </c>
      <c r="U5" s="47">
        <v>23</v>
      </c>
      <c r="V5" s="23"/>
      <c r="W5" s="86">
        <f t="shared" si="2"/>
        <v>0</v>
      </c>
      <c r="X5" s="34">
        <f t="shared" ref="X5:X16" si="4">H5</f>
        <v>0</v>
      </c>
      <c r="Y5" s="84">
        <f t="shared" si="3"/>
        <v>-1</v>
      </c>
      <c r="Z5" s="81">
        <f t="shared" ref="Z5:Z16" si="5">X5*V5</f>
        <v>0</v>
      </c>
      <c r="AB5" s="23"/>
      <c r="AE5" s="55">
        <v>0.2</v>
      </c>
    </row>
    <row r="6" spans="1:31" ht="23.1" customHeight="1" x14ac:dyDescent="0.3">
      <c r="A6" s="59" t="s">
        <v>0</v>
      </c>
      <c r="B6" s="62" t="s">
        <v>34</v>
      </c>
      <c r="C6" s="24" t="s">
        <v>1</v>
      </c>
      <c r="D6" s="43">
        <v>41</v>
      </c>
      <c r="E6" s="22">
        <v>35</v>
      </c>
      <c r="F6" s="77">
        <v>6.55</v>
      </c>
      <c r="G6" s="56">
        <v>5.5E-2</v>
      </c>
      <c r="H6" s="89"/>
      <c r="I6" s="74">
        <f t="shared" si="0"/>
        <v>28</v>
      </c>
      <c r="K6" s="67">
        <v>3</v>
      </c>
      <c r="L6" s="68">
        <v>3</v>
      </c>
      <c r="M6" s="68">
        <v>3</v>
      </c>
      <c r="N6" s="67">
        <v>6</v>
      </c>
      <c r="O6" s="67">
        <v>7</v>
      </c>
      <c r="P6" s="67">
        <v>2</v>
      </c>
      <c r="Q6" s="67">
        <v>4</v>
      </c>
      <c r="S6" s="41">
        <f t="shared" si="1"/>
        <v>48</v>
      </c>
      <c r="T6" s="42">
        <f>U6-S6</f>
        <v>-1</v>
      </c>
      <c r="U6" s="47">
        <v>47</v>
      </c>
      <c r="V6" s="23"/>
      <c r="W6" s="86">
        <f t="shared" si="2"/>
        <v>0</v>
      </c>
      <c r="X6" s="34">
        <f t="shared" si="4"/>
        <v>0</v>
      </c>
      <c r="Y6" s="84">
        <f t="shared" si="3"/>
        <v>-6.9102499999999996</v>
      </c>
      <c r="Z6" s="81">
        <f t="shared" si="5"/>
        <v>0</v>
      </c>
      <c r="AB6" s="23"/>
      <c r="AE6" s="55"/>
    </row>
    <row r="7" spans="1:31" s="21" customFormat="1" ht="23.1" customHeight="1" x14ac:dyDescent="0.3">
      <c r="A7" s="61" t="s">
        <v>36</v>
      </c>
      <c r="B7" s="62" t="s">
        <v>35</v>
      </c>
      <c r="C7" s="24"/>
      <c r="D7" s="43"/>
      <c r="E7" s="22">
        <v>12</v>
      </c>
      <c r="F7" s="77">
        <v>4.3</v>
      </c>
      <c r="G7" s="56">
        <v>0.1</v>
      </c>
      <c r="H7" s="89"/>
      <c r="I7" s="74">
        <f t="shared" si="0"/>
        <v>0</v>
      </c>
      <c r="J7" s="66"/>
      <c r="K7" s="67"/>
      <c r="L7" s="68"/>
      <c r="M7" s="68"/>
      <c r="N7" s="67"/>
      <c r="O7" s="67"/>
      <c r="P7" s="67"/>
      <c r="Q7" s="67"/>
      <c r="R7" s="69"/>
      <c r="S7" s="41">
        <f t="shared" si="1"/>
        <v>12</v>
      </c>
      <c r="T7" s="42">
        <f>U7-S7</f>
        <v>-3</v>
      </c>
      <c r="U7" s="47">
        <v>9</v>
      </c>
      <c r="V7" s="23"/>
      <c r="W7" s="86">
        <f t="shared" si="2"/>
        <v>0</v>
      </c>
      <c r="X7" s="34">
        <f t="shared" si="4"/>
        <v>0</v>
      </c>
      <c r="Y7" s="84">
        <f t="shared" si="3"/>
        <v>-4.7299999999999995</v>
      </c>
      <c r="Z7" s="81">
        <f t="shared" si="5"/>
        <v>0</v>
      </c>
      <c r="AA7" s="87"/>
      <c r="AB7" s="23"/>
      <c r="AC7" s="88"/>
      <c r="AE7" s="53"/>
    </row>
    <row r="8" spans="1:31" ht="23.1" customHeight="1" x14ac:dyDescent="0.3">
      <c r="A8" s="61" t="s">
        <v>37</v>
      </c>
      <c r="B8" s="62" t="s">
        <v>35</v>
      </c>
      <c r="C8" s="24"/>
      <c r="D8" s="43"/>
      <c r="E8" s="22">
        <v>12</v>
      </c>
      <c r="F8" s="77">
        <v>4.3</v>
      </c>
      <c r="G8" s="56"/>
      <c r="H8" s="89">
        <v>10</v>
      </c>
      <c r="I8" s="74">
        <f t="shared" si="0"/>
        <v>0</v>
      </c>
      <c r="S8" s="41">
        <f t="shared" si="1"/>
        <v>12</v>
      </c>
      <c r="T8" s="42">
        <f t="shared" ref="T8:T10" si="6">U8-S8</f>
        <v>-2</v>
      </c>
      <c r="U8" s="47">
        <v>10</v>
      </c>
      <c r="V8" s="23"/>
      <c r="W8" s="86">
        <f t="shared" si="2"/>
        <v>0</v>
      </c>
      <c r="X8" s="34">
        <f t="shared" si="4"/>
        <v>10</v>
      </c>
      <c r="Y8" s="84">
        <f t="shared" si="3"/>
        <v>5.7</v>
      </c>
      <c r="Z8" s="81">
        <f t="shared" si="5"/>
        <v>0</v>
      </c>
      <c r="AB8" s="23"/>
    </row>
    <row r="9" spans="1:31" ht="23.1" customHeight="1" x14ac:dyDescent="0.3">
      <c r="A9" s="61" t="s">
        <v>38</v>
      </c>
      <c r="B9" s="62" t="s">
        <v>35</v>
      </c>
      <c r="C9" s="24"/>
      <c r="D9" s="43"/>
      <c r="E9" s="22">
        <v>12</v>
      </c>
      <c r="F9" s="77">
        <v>4.3</v>
      </c>
      <c r="G9" s="56"/>
      <c r="H9" s="89"/>
      <c r="I9" s="74">
        <f t="shared" si="0"/>
        <v>0</v>
      </c>
      <c r="S9" s="41">
        <f t="shared" si="1"/>
        <v>12</v>
      </c>
      <c r="T9" s="42">
        <f t="shared" si="6"/>
        <v>-1</v>
      </c>
      <c r="U9" s="47">
        <v>11</v>
      </c>
      <c r="V9" s="23"/>
      <c r="W9" s="86">
        <f t="shared" si="2"/>
        <v>0</v>
      </c>
      <c r="X9" s="34">
        <f t="shared" si="4"/>
        <v>0</v>
      </c>
      <c r="Y9" s="84">
        <f t="shared" si="3"/>
        <v>-4.3</v>
      </c>
      <c r="Z9" s="81">
        <f t="shared" si="5"/>
        <v>0</v>
      </c>
      <c r="AB9" s="23"/>
    </row>
    <row r="10" spans="1:31" ht="23.1" customHeight="1" x14ac:dyDescent="0.3">
      <c r="A10" s="61" t="s">
        <v>39</v>
      </c>
      <c r="B10" s="62" t="s">
        <v>35</v>
      </c>
      <c r="C10" s="24"/>
      <c r="D10" s="43"/>
      <c r="E10" s="22">
        <v>12</v>
      </c>
      <c r="F10" s="77">
        <v>4.3</v>
      </c>
      <c r="G10" s="56"/>
      <c r="H10" s="89"/>
      <c r="I10" s="74">
        <f t="shared" si="0"/>
        <v>0</v>
      </c>
      <c r="S10" s="41">
        <f t="shared" si="1"/>
        <v>12</v>
      </c>
      <c r="T10" s="42">
        <f t="shared" si="6"/>
        <v>0</v>
      </c>
      <c r="U10" s="47">
        <v>12</v>
      </c>
      <c r="V10" s="23"/>
      <c r="W10" s="86">
        <f t="shared" si="2"/>
        <v>0</v>
      </c>
      <c r="X10" s="34">
        <f t="shared" si="4"/>
        <v>0</v>
      </c>
      <c r="Y10" s="84">
        <f t="shared" si="3"/>
        <v>-4.3</v>
      </c>
      <c r="Z10" s="81">
        <f t="shared" si="5"/>
        <v>0</v>
      </c>
      <c r="AB10" s="23"/>
    </row>
    <row r="11" spans="1:31" ht="23.1" customHeight="1" x14ac:dyDescent="0.3">
      <c r="A11" s="61" t="s">
        <v>40</v>
      </c>
      <c r="B11" s="62" t="s">
        <v>32</v>
      </c>
      <c r="C11" s="24">
        <v>7072</v>
      </c>
      <c r="D11" s="43">
        <v>85</v>
      </c>
      <c r="E11" s="22">
        <v>144</v>
      </c>
      <c r="F11" s="77">
        <v>4.75</v>
      </c>
      <c r="G11" s="56"/>
      <c r="H11" s="89"/>
      <c r="I11" s="74">
        <f t="shared" si="0"/>
        <v>201</v>
      </c>
      <c r="J11" s="66">
        <v>1</v>
      </c>
      <c r="K11" s="67">
        <v>30</v>
      </c>
      <c r="L11" s="68">
        <v>15</v>
      </c>
      <c r="M11" s="68">
        <v>19</v>
      </c>
      <c r="N11" s="67">
        <v>41</v>
      </c>
      <c r="O11" s="67">
        <v>70</v>
      </c>
      <c r="P11" s="67">
        <v>12</v>
      </c>
      <c r="Q11" s="67">
        <v>13</v>
      </c>
      <c r="S11" s="41">
        <f t="shared" si="1"/>
        <v>28</v>
      </c>
      <c r="T11" s="42">
        <f>U11-S11</f>
        <v>-8</v>
      </c>
      <c r="U11" s="47">
        <v>20</v>
      </c>
      <c r="V11" s="23"/>
      <c r="W11" s="86">
        <f t="shared" si="2"/>
        <v>0</v>
      </c>
      <c r="X11" s="34">
        <f t="shared" si="4"/>
        <v>0</v>
      </c>
      <c r="Y11" s="84">
        <f t="shared" si="3"/>
        <v>-4.75</v>
      </c>
      <c r="Z11" s="81">
        <f t="shared" si="5"/>
        <v>0</v>
      </c>
      <c r="AB11" s="23"/>
    </row>
    <row r="12" spans="1:31" ht="23.1" customHeight="1" x14ac:dyDescent="0.3">
      <c r="A12" s="61" t="s">
        <v>41</v>
      </c>
      <c r="B12" s="62" t="s">
        <v>32</v>
      </c>
      <c r="C12" s="24">
        <v>7072</v>
      </c>
      <c r="D12" s="43">
        <v>85</v>
      </c>
      <c r="E12" s="22">
        <v>144</v>
      </c>
      <c r="F12" s="77">
        <v>4.75</v>
      </c>
      <c r="G12" s="56"/>
      <c r="H12" s="89"/>
      <c r="I12" s="74">
        <f t="shared" si="0"/>
        <v>201</v>
      </c>
      <c r="J12" s="66">
        <v>1</v>
      </c>
      <c r="K12" s="67">
        <v>30</v>
      </c>
      <c r="L12" s="68">
        <v>15</v>
      </c>
      <c r="M12" s="68">
        <v>19</v>
      </c>
      <c r="N12" s="67">
        <v>41</v>
      </c>
      <c r="O12" s="67">
        <v>70</v>
      </c>
      <c r="P12" s="67">
        <v>12</v>
      </c>
      <c r="Q12" s="67">
        <v>13</v>
      </c>
      <c r="S12" s="41">
        <f t="shared" si="1"/>
        <v>28</v>
      </c>
      <c r="T12" s="42">
        <f t="shared" ref="T12:T16" si="7">U12-S12</f>
        <v>-7</v>
      </c>
      <c r="U12" s="47">
        <v>21</v>
      </c>
      <c r="V12" s="23"/>
      <c r="W12" s="86">
        <f t="shared" si="2"/>
        <v>0</v>
      </c>
      <c r="X12" s="34">
        <f t="shared" si="4"/>
        <v>0</v>
      </c>
      <c r="Y12" s="84">
        <f t="shared" si="3"/>
        <v>-4.75</v>
      </c>
      <c r="Z12" s="81">
        <f t="shared" si="5"/>
        <v>0</v>
      </c>
      <c r="AB12" s="23"/>
    </row>
    <row r="13" spans="1:31" ht="23.1" customHeight="1" x14ac:dyDescent="0.3">
      <c r="A13" s="61" t="s">
        <v>42</v>
      </c>
      <c r="B13" s="62" t="s">
        <v>32</v>
      </c>
      <c r="C13" s="24">
        <v>7072</v>
      </c>
      <c r="D13" s="43">
        <v>85</v>
      </c>
      <c r="E13" s="22">
        <v>144</v>
      </c>
      <c r="F13" s="77">
        <v>4.75</v>
      </c>
      <c r="G13" s="56"/>
      <c r="H13" s="89"/>
      <c r="I13" s="74">
        <f t="shared" si="0"/>
        <v>201</v>
      </c>
      <c r="J13" s="66">
        <v>1</v>
      </c>
      <c r="K13" s="67">
        <v>30</v>
      </c>
      <c r="L13" s="68">
        <v>15</v>
      </c>
      <c r="M13" s="68">
        <v>19</v>
      </c>
      <c r="N13" s="67">
        <v>41</v>
      </c>
      <c r="O13" s="67">
        <v>70</v>
      </c>
      <c r="P13" s="67">
        <v>12</v>
      </c>
      <c r="Q13" s="67">
        <v>13</v>
      </c>
      <c r="S13" s="41">
        <f t="shared" si="1"/>
        <v>28</v>
      </c>
      <c r="T13" s="42">
        <f t="shared" si="7"/>
        <v>-6</v>
      </c>
      <c r="U13" s="47">
        <v>22</v>
      </c>
      <c r="V13" s="23"/>
      <c r="W13" s="86">
        <f t="shared" si="2"/>
        <v>0</v>
      </c>
      <c r="X13" s="34">
        <f t="shared" si="4"/>
        <v>0</v>
      </c>
      <c r="Y13" s="84">
        <f t="shared" si="3"/>
        <v>-4.75</v>
      </c>
      <c r="Z13" s="81">
        <f t="shared" si="5"/>
        <v>0</v>
      </c>
      <c r="AB13" s="23"/>
    </row>
    <row r="14" spans="1:31" ht="23.1" customHeight="1" x14ac:dyDescent="0.3">
      <c r="A14" s="61" t="s">
        <v>43</v>
      </c>
      <c r="B14" s="62" t="s">
        <v>32</v>
      </c>
      <c r="C14" s="24">
        <v>7072</v>
      </c>
      <c r="D14" s="43">
        <v>85</v>
      </c>
      <c r="E14" s="22">
        <v>144</v>
      </c>
      <c r="F14" s="77">
        <v>4.75</v>
      </c>
      <c r="G14" s="56"/>
      <c r="H14" s="89"/>
      <c r="I14" s="74">
        <f t="shared" si="0"/>
        <v>201</v>
      </c>
      <c r="J14" s="66">
        <v>1</v>
      </c>
      <c r="K14" s="67">
        <v>30</v>
      </c>
      <c r="L14" s="68">
        <v>15</v>
      </c>
      <c r="M14" s="68">
        <v>19</v>
      </c>
      <c r="N14" s="67">
        <v>41</v>
      </c>
      <c r="O14" s="67">
        <v>70</v>
      </c>
      <c r="P14" s="67">
        <v>12</v>
      </c>
      <c r="Q14" s="67">
        <v>13</v>
      </c>
      <c r="S14" s="41">
        <f t="shared" si="1"/>
        <v>28</v>
      </c>
      <c r="T14" s="42">
        <f t="shared" si="7"/>
        <v>-5</v>
      </c>
      <c r="U14" s="47">
        <v>23</v>
      </c>
      <c r="V14" s="23"/>
      <c r="W14" s="86">
        <f t="shared" si="2"/>
        <v>0</v>
      </c>
      <c r="X14" s="34">
        <f t="shared" si="4"/>
        <v>0</v>
      </c>
      <c r="Y14" s="84">
        <f t="shared" si="3"/>
        <v>-4.75</v>
      </c>
      <c r="Z14" s="81">
        <f t="shared" si="5"/>
        <v>0</v>
      </c>
      <c r="AB14" s="23"/>
    </row>
    <row r="15" spans="1:31" ht="23.1" customHeight="1" x14ac:dyDescent="0.3">
      <c r="A15" s="61" t="s">
        <v>44</v>
      </c>
      <c r="B15" s="62" t="s">
        <v>32</v>
      </c>
      <c r="C15" s="24">
        <v>7072</v>
      </c>
      <c r="D15" s="43">
        <v>85</v>
      </c>
      <c r="E15" s="22">
        <v>144</v>
      </c>
      <c r="F15" s="77">
        <v>4.75</v>
      </c>
      <c r="G15" s="56"/>
      <c r="H15" s="89"/>
      <c r="I15" s="74">
        <f t="shared" si="0"/>
        <v>201</v>
      </c>
      <c r="J15" s="66">
        <v>1</v>
      </c>
      <c r="K15" s="67">
        <v>30</v>
      </c>
      <c r="L15" s="68">
        <v>15</v>
      </c>
      <c r="M15" s="68">
        <v>19</v>
      </c>
      <c r="N15" s="67">
        <v>41</v>
      </c>
      <c r="O15" s="67">
        <v>70</v>
      </c>
      <c r="P15" s="67">
        <v>12</v>
      </c>
      <c r="Q15" s="67">
        <v>13</v>
      </c>
      <c r="S15" s="41">
        <f t="shared" si="1"/>
        <v>28</v>
      </c>
      <c r="T15" s="42">
        <f t="shared" si="7"/>
        <v>-4</v>
      </c>
      <c r="U15" s="47">
        <v>24</v>
      </c>
      <c r="V15" s="23"/>
      <c r="W15" s="86">
        <f t="shared" si="2"/>
        <v>0</v>
      </c>
      <c r="X15" s="34">
        <f t="shared" si="4"/>
        <v>0</v>
      </c>
      <c r="Y15" s="84">
        <f t="shared" si="3"/>
        <v>-4.75</v>
      </c>
      <c r="Z15" s="81">
        <f t="shared" si="5"/>
        <v>0</v>
      </c>
      <c r="AB15" s="23"/>
    </row>
    <row r="16" spans="1:31" ht="23.1" customHeight="1" x14ac:dyDescent="0.3">
      <c r="A16" s="61" t="s">
        <v>45</v>
      </c>
      <c r="B16" s="62" t="s">
        <v>32</v>
      </c>
      <c r="C16" s="24">
        <v>7072</v>
      </c>
      <c r="D16" s="43">
        <v>85</v>
      </c>
      <c r="E16" s="22">
        <v>144</v>
      </c>
      <c r="F16" s="77">
        <v>4.75</v>
      </c>
      <c r="G16" s="56">
        <v>0.1</v>
      </c>
      <c r="H16" s="89"/>
      <c r="I16" s="74">
        <f t="shared" si="0"/>
        <v>201</v>
      </c>
      <c r="J16" s="66">
        <v>1</v>
      </c>
      <c r="K16" s="67">
        <v>30</v>
      </c>
      <c r="L16" s="68">
        <v>15</v>
      </c>
      <c r="M16" s="68">
        <v>19</v>
      </c>
      <c r="N16" s="67">
        <v>41</v>
      </c>
      <c r="O16" s="67">
        <v>70</v>
      </c>
      <c r="P16" s="67">
        <v>12</v>
      </c>
      <c r="Q16" s="67">
        <v>13</v>
      </c>
      <c r="S16" s="41">
        <f t="shared" si="1"/>
        <v>28</v>
      </c>
      <c r="T16" s="42">
        <f t="shared" si="7"/>
        <v>-3</v>
      </c>
      <c r="U16" s="47">
        <v>25</v>
      </c>
      <c r="V16" s="23"/>
      <c r="W16" s="86">
        <f t="shared" si="2"/>
        <v>0</v>
      </c>
      <c r="X16" s="34">
        <f t="shared" si="4"/>
        <v>0</v>
      </c>
      <c r="Y16" s="84">
        <f t="shared" si="3"/>
        <v>-5.2249999999999996</v>
      </c>
      <c r="Z16" s="81">
        <f t="shared" si="5"/>
        <v>0</v>
      </c>
      <c r="AB16" s="23"/>
    </row>
  </sheetData>
  <sortState ref="A2:AQ463">
    <sortCondition ref="B2:B463"/>
  </sortState>
  <phoneticPr fontId="1" type="noConversion"/>
  <dataValidations count="1">
    <dataValidation type="list" allowBlank="1" showInputMessage="1" showErrorMessage="1" sqref="G4:G16">
      <formula1>$AE$2:$AE$5</formula1>
    </dataValidation>
  </dataValidations>
  <pageMargins left="0.25" right="0.25" top="0.75" bottom="0.75" header="0.3" footer="0.3"/>
  <pageSetup paperSize="8" scale="60" fitToHeight="0" orientation="landscape" r:id="rId1"/>
  <drawing r:id="rId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9">
    <pageSetUpPr fitToPage="1"/>
  </sheetPr>
  <dimension ref="A1:F1"/>
  <sheetViews>
    <sheetView workbookViewId="0">
      <selection activeCell="G11" sqref="G11"/>
    </sheetView>
  </sheetViews>
  <sheetFormatPr baseColWidth="10" defaultColWidth="9.36328125" defaultRowHeight="23.1" customHeight="1" x14ac:dyDescent="0.2"/>
  <cols>
    <col min="1" max="1" width="24.6328125" style="61" customWidth="1"/>
    <col min="2" max="2" width="10.7265625" style="63" customWidth="1"/>
    <col min="3" max="3" width="9" style="77" customWidth="1"/>
    <col min="4" max="4" width="6.1796875" style="38" customWidth="1"/>
    <col min="5" max="5" width="9.36328125" style="48" customWidth="1"/>
    <col min="6" max="6" width="10.1796875" style="86" customWidth="1"/>
    <col min="7" max="16384" width="9.36328125" style="1"/>
  </cols>
  <sheetData>
    <row r="1" spans="1:6" ht="31.2" x14ac:dyDescent="0.2">
      <c r="A1" s="57" t="s">
        <v>12</v>
      </c>
      <c r="B1" s="51" t="s">
        <v>4</v>
      </c>
      <c r="C1" s="76" t="s">
        <v>52</v>
      </c>
      <c r="D1" s="65" t="s">
        <v>20</v>
      </c>
      <c r="E1" s="45" t="s">
        <v>54</v>
      </c>
      <c r="F1" s="85" t="s">
        <v>55</v>
      </c>
    </row>
  </sheetData>
  <pageMargins left="0.25" right="0.25" top="0.75" bottom="0.75" header="0.3" footer="0.3"/>
  <pageSetup paperSize="8" scale="6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 enableFormatConditionsCalculation="0"/>
  <dimension ref="A1:AC1"/>
  <sheetViews>
    <sheetView topLeftCell="M1" workbookViewId="0">
      <selection activeCell="S9" sqref="S9"/>
    </sheetView>
  </sheetViews>
  <sheetFormatPr baseColWidth="10" defaultRowHeight="26.1" customHeight="1" x14ac:dyDescent="0.2"/>
  <cols>
    <col min="1" max="1" width="28.7265625" style="32" customWidth="1"/>
    <col min="2" max="2" width="14.26953125" style="35" bestFit="1" customWidth="1"/>
    <col min="3" max="3" width="23.6328125" style="27" customWidth="1"/>
    <col min="4" max="4" width="13" style="28" customWidth="1"/>
    <col min="5" max="5" width="10.36328125" style="25" hidden="1" customWidth="1"/>
    <col min="6" max="6" width="9.36328125" style="21" customWidth="1"/>
    <col min="7" max="7" width="8.7265625" style="29" customWidth="1"/>
    <col min="8" max="9" width="9" style="2" customWidth="1"/>
    <col min="10" max="10" width="9.36328125" style="26" customWidth="1"/>
    <col min="11" max="11" width="9" style="26" customWidth="1"/>
    <col min="12" max="12" width="9.36328125" style="26" customWidth="1"/>
    <col min="13" max="14" width="9.36328125" style="30" customWidth="1"/>
    <col min="15" max="19" width="9.36328125" style="26" customWidth="1"/>
    <col min="20" max="20" width="9.36328125" style="3" customWidth="1"/>
    <col min="21" max="22" width="9.36328125" style="1" customWidth="1"/>
    <col min="23" max="23" width="9.6328125" style="1" customWidth="1"/>
    <col min="24" max="29" width="12.6328125" style="1" customWidth="1"/>
  </cols>
  <sheetData>
    <row r="1" spans="1:29" s="1" customFormat="1" ht="47.4" thickBot="1" x14ac:dyDescent="0.25">
      <c r="A1" s="31" t="s">
        <v>12</v>
      </c>
      <c r="B1" s="33" t="s">
        <v>3</v>
      </c>
      <c r="C1" s="5" t="s">
        <v>29</v>
      </c>
      <c r="D1" s="6" t="s">
        <v>4</v>
      </c>
      <c r="E1" s="7"/>
      <c r="F1" s="36" t="s">
        <v>22</v>
      </c>
      <c r="G1" s="8" t="s">
        <v>23</v>
      </c>
      <c r="H1" s="9" t="s">
        <v>24</v>
      </c>
      <c r="I1" s="9" t="s">
        <v>13</v>
      </c>
      <c r="J1" s="10" t="s">
        <v>31</v>
      </c>
      <c r="K1" s="11" t="s">
        <v>5</v>
      </c>
      <c r="L1" s="12" t="s">
        <v>6</v>
      </c>
      <c r="M1" s="13" t="s">
        <v>7</v>
      </c>
      <c r="N1" s="13" t="s">
        <v>28</v>
      </c>
      <c r="O1" s="12" t="s">
        <v>8</v>
      </c>
      <c r="P1" s="12" t="s">
        <v>9</v>
      </c>
      <c r="Q1" s="12" t="s">
        <v>14</v>
      </c>
      <c r="R1" s="12" t="s">
        <v>15</v>
      </c>
      <c r="S1" s="14" t="s">
        <v>16</v>
      </c>
      <c r="T1" s="15" t="s">
        <v>26</v>
      </c>
      <c r="U1" s="15" t="s">
        <v>17</v>
      </c>
      <c r="V1" s="16" t="s">
        <v>25</v>
      </c>
      <c r="W1" s="17" t="s">
        <v>18</v>
      </c>
      <c r="X1" s="4" t="s">
        <v>19</v>
      </c>
      <c r="Y1" s="18" t="s">
        <v>20</v>
      </c>
      <c r="Z1" s="19" t="s">
        <v>21</v>
      </c>
      <c r="AA1" s="4" t="s">
        <v>30</v>
      </c>
      <c r="AB1" s="4" t="s">
        <v>10</v>
      </c>
      <c r="AC1" s="20" t="s">
        <v>11</v>
      </c>
    </row>
  </sheetData>
  <phoneticPr fontId="1" type="noConversion"/>
  <pageMargins left="0.75" right="0.75" top="1" bottom="1" header="0.5" footer="0.5"/>
  <pageSetup paperSize="9" orientation="portrait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3" enableFormatConditionsCalculation="0"/>
  <dimension ref="A1:AC1"/>
  <sheetViews>
    <sheetView workbookViewId="0"/>
  </sheetViews>
  <sheetFormatPr baseColWidth="10" defaultRowHeight="15.6" x14ac:dyDescent="0.2"/>
  <cols>
    <col min="1" max="1" width="28.7265625" style="32" customWidth="1"/>
    <col min="2" max="2" width="14.26953125" style="35" bestFit="1" customWidth="1"/>
    <col min="3" max="3" width="23.6328125" style="27" customWidth="1"/>
    <col min="4" max="4" width="13" style="28" customWidth="1"/>
    <col min="5" max="5" width="10.36328125" style="25" hidden="1" customWidth="1"/>
    <col min="6" max="6" width="9.36328125" style="21" customWidth="1"/>
    <col min="7" max="7" width="8.7265625" style="29" customWidth="1"/>
    <col min="8" max="9" width="9" style="2" customWidth="1"/>
    <col min="10" max="10" width="9.36328125" style="26" customWidth="1"/>
    <col min="11" max="11" width="9" style="26" customWidth="1"/>
    <col min="12" max="12" width="9.36328125" style="26" customWidth="1"/>
    <col min="13" max="14" width="9.36328125" style="30" customWidth="1"/>
    <col min="15" max="19" width="9.36328125" style="26" customWidth="1"/>
    <col min="20" max="20" width="9.36328125" style="3" customWidth="1"/>
    <col min="21" max="22" width="9.36328125" style="1" customWidth="1"/>
    <col min="23" max="23" width="9.6328125" style="1" customWidth="1"/>
    <col min="24" max="29" width="12.6328125" style="1" customWidth="1"/>
  </cols>
  <sheetData>
    <row r="1" spans="1:29" ht="47.4" thickBot="1" x14ac:dyDescent="0.25">
      <c r="A1" s="31" t="s">
        <v>12</v>
      </c>
      <c r="B1" s="33" t="s">
        <v>3</v>
      </c>
      <c r="C1" s="5" t="s">
        <v>29</v>
      </c>
      <c r="D1" s="6" t="s">
        <v>4</v>
      </c>
      <c r="E1" s="7"/>
      <c r="F1" s="36" t="s">
        <v>22</v>
      </c>
      <c r="G1" s="8" t="s">
        <v>23</v>
      </c>
      <c r="H1" s="9" t="s">
        <v>24</v>
      </c>
      <c r="I1" s="9" t="s">
        <v>13</v>
      </c>
      <c r="J1" s="10" t="s">
        <v>31</v>
      </c>
      <c r="K1" s="11" t="s">
        <v>5</v>
      </c>
      <c r="L1" s="12" t="s">
        <v>6</v>
      </c>
      <c r="M1" s="13" t="s">
        <v>7</v>
      </c>
      <c r="N1" s="13" t="s">
        <v>28</v>
      </c>
      <c r="O1" s="12" t="s">
        <v>8</v>
      </c>
      <c r="P1" s="12" t="s">
        <v>9</v>
      </c>
      <c r="Q1" s="12" t="s">
        <v>14</v>
      </c>
      <c r="R1" s="12" t="s">
        <v>15</v>
      </c>
      <c r="S1" s="14" t="s">
        <v>16</v>
      </c>
      <c r="T1" s="15" t="s">
        <v>26</v>
      </c>
      <c r="U1" s="15" t="s">
        <v>17</v>
      </c>
      <c r="V1" s="16" t="s">
        <v>25</v>
      </c>
      <c r="W1" s="17" t="s">
        <v>18</v>
      </c>
      <c r="X1" s="4" t="s">
        <v>19</v>
      </c>
      <c r="Y1" s="18" t="s">
        <v>20</v>
      </c>
      <c r="Z1" s="19" t="s">
        <v>21</v>
      </c>
      <c r="AA1" s="4" t="s">
        <v>30</v>
      </c>
      <c r="AB1" s="4" t="s">
        <v>10</v>
      </c>
      <c r="AC1" s="20" t="s">
        <v>11</v>
      </c>
    </row>
  </sheetData>
  <pageMargins left="0.75" right="0.75" top="1" bottom="1" header="0.5" footer="0.5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4"/>
  <dimension ref="A1:AC1"/>
  <sheetViews>
    <sheetView workbookViewId="0"/>
  </sheetViews>
  <sheetFormatPr baseColWidth="10" defaultColWidth="9.36328125" defaultRowHeight="23.1" customHeight="1" x14ac:dyDescent="0.2"/>
  <cols>
    <col min="1" max="1" width="28.7265625" style="32" customWidth="1"/>
    <col min="2" max="2" width="14.26953125" style="35" bestFit="1" customWidth="1"/>
    <col min="3" max="3" width="23.6328125" style="27" customWidth="1"/>
    <col min="4" max="4" width="13" style="28" customWidth="1"/>
    <col min="5" max="5" width="10.36328125" style="25" hidden="1" customWidth="1"/>
    <col min="6" max="6" width="9.36328125" style="21" customWidth="1"/>
    <col min="7" max="7" width="8.7265625" style="29" customWidth="1"/>
    <col min="8" max="9" width="9" style="2" customWidth="1"/>
    <col min="10" max="10" width="9.36328125" style="26" customWidth="1"/>
    <col min="11" max="11" width="9" style="26" customWidth="1"/>
    <col min="12" max="12" width="9.36328125" style="26" customWidth="1"/>
    <col min="13" max="14" width="9.36328125" style="30" customWidth="1"/>
    <col min="15" max="19" width="9.36328125" style="26" customWidth="1"/>
    <col min="20" max="20" width="9.36328125" style="3" customWidth="1"/>
    <col min="21" max="22" width="9.36328125" style="1" customWidth="1"/>
    <col min="23" max="23" width="9.6328125" style="1" customWidth="1"/>
    <col min="24" max="29" width="12.6328125" style="1" customWidth="1"/>
    <col min="30" max="16384" width="9.36328125" style="1"/>
  </cols>
  <sheetData>
    <row r="1" spans="1:29" ht="35.1" customHeight="1" thickBot="1" x14ac:dyDescent="0.25">
      <c r="A1" s="31" t="s">
        <v>12</v>
      </c>
      <c r="B1" s="33" t="s">
        <v>3</v>
      </c>
      <c r="C1" s="5" t="s">
        <v>29</v>
      </c>
      <c r="D1" s="6" t="s">
        <v>4</v>
      </c>
      <c r="E1" s="7"/>
      <c r="F1" s="36" t="s">
        <v>22</v>
      </c>
      <c r="G1" s="8" t="s">
        <v>23</v>
      </c>
      <c r="H1" s="9" t="s">
        <v>24</v>
      </c>
      <c r="I1" s="9" t="s">
        <v>13</v>
      </c>
      <c r="J1" s="10" t="s">
        <v>31</v>
      </c>
      <c r="K1" s="11" t="s">
        <v>5</v>
      </c>
      <c r="L1" s="12" t="s">
        <v>6</v>
      </c>
      <c r="M1" s="13" t="s">
        <v>7</v>
      </c>
      <c r="N1" s="13" t="s">
        <v>28</v>
      </c>
      <c r="O1" s="12" t="s">
        <v>8</v>
      </c>
      <c r="P1" s="12" t="s">
        <v>9</v>
      </c>
      <c r="Q1" s="12" t="s">
        <v>14</v>
      </c>
      <c r="R1" s="12" t="s">
        <v>15</v>
      </c>
      <c r="S1" s="14" t="s">
        <v>16</v>
      </c>
      <c r="T1" s="15" t="s">
        <v>26</v>
      </c>
      <c r="U1" s="15" t="s">
        <v>17</v>
      </c>
      <c r="V1" s="16" t="s">
        <v>25</v>
      </c>
      <c r="W1" s="17" t="s">
        <v>18</v>
      </c>
      <c r="X1" s="4" t="s">
        <v>19</v>
      </c>
      <c r="Y1" s="18" t="s">
        <v>20</v>
      </c>
      <c r="Z1" s="19" t="s">
        <v>21</v>
      </c>
      <c r="AA1" s="4" t="s">
        <v>30</v>
      </c>
      <c r="AB1" s="4" t="s">
        <v>10</v>
      </c>
      <c r="AC1" s="20" t="s">
        <v>11</v>
      </c>
    </row>
  </sheetData>
  <pageMargins left="0.75" right="0.75" top="1" bottom="1" header="0.5" footer="0.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5"/>
  <dimension ref="A1:AC1"/>
  <sheetViews>
    <sheetView workbookViewId="0"/>
  </sheetViews>
  <sheetFormatPr baseColWidth="10" defaultColWidth="9.36328125" defaultRowHeight="23.1" customHeight="1" x14ac:dyDescent="0.2"/>
  <cols>
    <col min="1" max="1" width="28.7265625" style="32" customWidth="1"/>
    <col min="2" max="2" width="14.26953125" style="35" bestFit="1" customWidth="1"/>
    <col min="3" max="3" width="23.6328125" style="27" customWidth="1"/>
    <col min="4" max="4" width="13" style="28" customWidth="1"/>
    <col min="5" max="5" width="10.36328125" style="25" hidden="1" customWidth="1"/>
    <col min="6" max="6" width="9.36328125" style="21" customWidth="1"/>
    <col min="7" max="7" width="8.7265625" style="29" customWidth="1"/>
    <col min="8" max="9" width="9" style="2" customWidth="1"/>
    <col min="10" max="10" width="9.36328125" style="26" customWidth="1"/>
    <col min="11" max="11" width="9" style="26" customWidth="1"/>
    <col min="12" max="12" width="9.36328125" style="26" customWidth="1"/>
    <col min="13" max="14" width="9.36328125" style="30" customWidth="1"/>
    <col min="15" max="19" width="9.36328125" style="26" customWidth="1"/>
    <col min="20" max="20" width="9.36328125" style="3" customWidth="1"/>
    <col min="21" max="22" width="9.36328125" style="1" customWidth="1"/>
    <col min="23" max="23" width="9.6328125" style="1" customWidth="1"/>
    <col min="24" max="29" width="12.6328125" style="1" customWidth="1"/>
    <col min="30" max="16384" width="9.36328125" style="1"/>
  </cols>
  <sheetData>
    <row r="1" spans="1:29" ht="35.1" customHeight="1" thickBot="1" x14ac:dyDescent="0.25">
      <c r="A1" s="31" t="s">
        <v>12</v>
      </c>
      <c r="B1" s="33" t="s">
        <v>3</v>
      </c>
      <c r="C1" s="5" t="s">
        <v>29</v>
      </c>
      <c r="D1" s="6" t="s">
        <v>4</v>
      </c>
      <c r="E1" s="7"/>
      <c r="F1" s="36" t="s">
        <v>22</v>
      </c>
      <c r="G1" s="8" t="s">
        <v>23</v>
      </c>
      <c r="H1" s="9" t="s">
        <v>24</v>
      </c>
      <c r="I1" s="9" t="s">
        <v>13</v>
      </c>
      <c r="J1" s="10" t="s">
        <v>31</v>
      </c>
      <c r="K1" s="11" t="s">
        <v>5</v>
      </c>
      <c r="L1" s="12" t="s">
        <v>6</v>
      </c>
      <c r="M1" s="13" t="s">
        <v>7</v>
      </c>
      <c r="N1" s="13" t="s">
        <v>28</v>
      </c>
      <c r="O1" s="12" t="s">
        <v>8</v>
      </c>
      <c r="P1" s="12" t="s">
        <v>9</v>
      </c>
      <c r="Q1" s="12" t="s">
        <v>14</v>
      </c>
      <c r="R1" s="12" t="s">
        <v>15</v>
      </c>
      <c r="S1" s="14" t="s">
        <v>16</v>
      </c>
      <c r="T1" s="15" t="s">
        <v>26</v>
      </c>
      <c r="U1" s="15" t="s">
        <v>17</v>
      </c>
      <c r="V1" s="16" t="s">
        <v>25</v>
      </c>
      <c r="W1" s="17" t="s">
        <v>18</v>
      </c>
      <c r="X1" s="4" t="s">
        <v>19</v>
      </c>
      <c r="Y1" s="18" t="s">
        <v>20</v>
      </c>
      <c r="Z1" s="19" t="s">
        <v>21</v>
      </c>
      <c r="AA1" s="4" t="s">
        <v>30</v>
      </c>
      <c r="AB1" s="4" t="s">
        <v>10</v>
      </c>
      <c r="AC1" s="20" t="s">
        <v>11</v>
      </c>
    </row>
  </sheetData>
  <pageMargins left="0.75" right="0.75" top="1" bottom="1" header="0.5" footer="0.5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6"/>
  <dimension ref="A1:AC1"/>
  <sheetViews>
    <sheetView workbookViewId="0">
      <selection activeCell="C11" sqref="C11"/>
    </sheetView>
  </sheetViews>
  <sheetFormatPr baseColWidth="10" defaultColWidth="9.36328125" defaultRowHeight="23.1" customHeight="1" x14ac:dyDescent="0.2"/>
  <cols>
    <col min="1" max="1" width="28.7265625" style="32" customWidth="1"/>
    <col min="2" max="2" width="14.26953125" style="35" bestFit="1" customWidth="1"/>
    <col min="3" max="3" width="23.6328125" style="27" customWidth="1"/>
    <col min="4" max="4" width="13" style="28" customWidth="1"/>
    <col min="5" max="5" width="10.36328125" style="25" hidden="1" customWidth="1"/>
    <col min="6" max="6" width="9.36328125" style="21" customWidth="1"/>
    <col min="7" max="7" width="8.7265625" style="29" customWidth="1"/>
    <col min="8" max="9" width="9" style="2" customWidth="1"/>
    <col min="10" max="10" width="9.36328125" style="26" customWidth="1"/>
    <col min="11" max="11" width="9" style="26" customWidth="1"/>
    <col min="12" max="12" width="9.36328125" style="26" customWidth="1"/>
    <col min="13" max="14" width="9.36328125" style="30" customWidth="1"/>
    <col min="15" max="19" width="9.36328125" style="26" customWidth="1"/>
    <col min="20" max="20" width="9.36328125" style="3" customWidth="1"/>
    <col min="21" max="22" width="9.36328125" style="1" customWidth="1"/>
    <col min="23" max="23" width="9.6328125" style="1" customWidth="1"/>
    <col min="24" max="29" width="12.6328125" style="1" customWidth="1"/>
    <col min="30" max="16384" width="9.36328125" style="1"/>
  </cols>
  <sheetData>
    <row r="1" spans="1:29" ht="35.1" customHeight="1" thickBot="1" x14ac:dyDescent="0.25">
      <c r="A1" s="31" t="s">
        <v>12</v>
      </c>
      <c r="B1" s="33" t="s">
        <v>3</v>
      </c>
      <c r="C1" s="5" t="s">
        <v>29</v>
      </c>
      <c r="D1" s="6" t="s">
        <v>4</v>
      </c>
      <c r="E1" s="7"/>
      <c r="F1" s="36" t="s">
        <v>22</v>
      </c>
      <c r="G1" s="8" t="s">
        <v>23</v>
      </c>
      <c r="H1" s="9" t="s">
        <v>24</v>
      </c>
      <c r="I1" s="9" t="s">
        <v>13</v>
      </c>
      <c r="J1" s="10" t="s">
        <v>31</v>
      </c>
      <c r="K1" s="11" t="s">
        <v>5</v>
      </c>
      <c r="L1" s="12" t="s">
        <v>6</v>
      </c>
      <c r="M1" s="13" t="s">
        <v>7</v>
      </c>
      <c r="N1" s="13" t="s">
        <v>28</v>
      </c>
      <c r="O1" s="12" t="s">
        <v>8</v>
      </c>
      <c r="P1" s="12" t="s">
        <v>9</v>
      </c>
      <c r="Q1" s="12" t="s">
        <v>14</v>
      </c>
      <c r="R1" s="12" t="s">
        <v>15</v>
      </c>
      <c r="S1" s="14" t="s">
        <v>16</v>
      </c>
      <c r="T1" s="15" t="s">
        <v>26</v>
      </c>
      <c r="U1" s="15" t="s">
        <v>17</v>
      </c>
      <c r="V1" s="16" t="s">
        <v>25</v>
      </c>
      <c r="W1" s="17" t="s">
        <v>18</v>
      </c>
      <c r="X1" s="4" t="s">
        <v>19</v>
      </c>
      <c r="Y1" s="18" t="s">
        <v>20</v>
      </c>
      <c r="Z1" s="19" t="s">
        <v>21</v>
      </c>
      <c r="AA1" s="4" t="s">
        <v>30</v>
      </c>
      <c r="AB1" s="4" t="s">
        <v>10</v>
      </c>
      <c r="AC1" s="20" t="s">
        <v>11</v>
      </c>
    </row>
  </sheetData>
  <pageMargins left="0.75" right="0.75" top="1" bottom="1" header="0.5" footer="0.5"/>
  <pageSetup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0">
    <pageSetUpPr fitToPage="1"/>
  </sheetPr>
  <dimension ref="A1:F1"/>
  <sheetViews>
    <sheetView workbookViewId="0">
      <selection activeCell="A19" sqref="A19"/>
    </sheetView>
  </sheetViews>
  <sheetFormatPr baseColWidth="10" defaultColWidth="9.36328125" defaultRowHeight="23.1" customHeight="1" x14ac:dyDescent="0.2"/>
  <cols>
    <col min="1" max="1" width="24.6328125" style="61" customWidth="1"/>
    <col min="2" max="2" width="13.453125" style="62" customWidth="1"/>
    <col min="3" max="3" width="10.7265625" style="63" customWidth="1"/>
    <col min="4" max="4" width="9" style="77" customWidth="1"/>
    <col min="5" max="5" width="9.36328125" style="48" customWidth="1"/>
    <col min="6" max="6" width="12.6328125" style="86" customWidth="1"/>
    <col min="7" max="16384" width="9.36328125" style="1"/>
  </cols>
  <sheetData>
    <row r="1" spans="1:6" ht="31.2" x14ac:dyDescent="0.2">
      <c r="A1" s="57" t="s">
        <v>29</v>
      </c>
      <c r="B1" s="58" t="s">
        <v>12</v>
      </c>
      <c r="C1" s="51" t="s">
        <v>4</v>
      </c>
      <c r="D1" s="76" t="s">
        <v>52</v>
      </c>
      <c r="E1" s="45" t="s">
        <v>54</v>
      </c>
      <c r="F1" s="85" t="s">
        <v>55</v>
      </c>
    </row>
  </sheetData>
  <pageMargins left="0.25" right="0.25" top="0.75" bottom="0.75" header="0.3" footer="0.3"/>
  <pageSetup paperSize="8" scale="60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1">
    <pageSetUpPr fitToPage="1"/>
  </sheetPr>
  <dimension ref="A1:F1"/>
  <sheetViews>
    <sheetView workbookViewId="0">
      <selection activeCell="A19" sqref="A19"/>
    </sheetView>
  </sheetViews>
  <sheetFormatPr baseColWidth="10" defaultColWidth="9.36328125" defaultRowHeight="23.1" customHeight="1" x14ac:dyDescent="0.2"/>
  <cols>
    <col min="1" max="1" width="24.6328125" style="61" customWidth="1"/>
    <col min="2" max="2" width="13.453125" style="62" customWidth="1"/>
    <col min="3" max="3" width="10.7265625" style="63" customWidth="1"/>
    <col min="4" max="4" width="9" style="77" customWidth="1"/>
    <col min="5" max="5" width="9.36328125" style="48" customWidth="1"/>
    <col min="6" max="6" width="12.6328125" style="86" customWidth="1"/>
    <col min="7" max="16384" width="9.36328125" style="1"/>
  </cols>
  <sheetData>
    <row r="1" spans="1:6" ht="31.2" x14ac:dyDescent="0.2">
      <c r="A1" s="57" t="s">
        <v>29</v>
      </c>
      <c r="B1" s="58" t="s">
        <v>12</v>
      </c>
      <c r="C1" s="51" t="s">
        <v>4</v>
      </c>
      <c r="D1" s="76" t="s">
        <v>52</v>
      </c>
      <c r="E1" s="45" t="s">
        <v>54</v>
      </c>
      <c r="F1" s="85" t="s">
        <v>55</v>
      </c>
    </row>
  </sheetData>
  <pageMargins left="0.25" right="0.25" top="0.75" bottom="0.75" header="0.3" footer="0.3"/>
  <pageSetup paperSize="8" scale="60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2">
    <pageSetUpPr fitToPage="1"/>
  </sheetPr>
  <dimension ref="A1:F1"/>
  <sheetViews>
    <sheetView workbookViewId="0">
      <selection activeCell="A19" sqref="A19"/>
    </sheetView>
  </sheetViews>
  <sheetFormatPr baseColWidth="10" defaultColWidth="9.36328125" defaultRowHeight="23.1" customHeight="1" x14ac:dyDescent="0.2"/>
  <cols>
    <col min="1" max="1" width="24.6328125" style="61" customWidth="1"/>
    <col min="2" max="2" width="13.453125" style="62" customWidth="1"/>
    <col min="3" max="3" width="10.7265625" style="63" customWidth="1"/>
    <col min="4" max="4" width="9" style="77" customWidth="1"/>
    <col min="5" max="5" width="9.36328125" style="48" customWidth="1"/>
    <col min="6" max="6" width="12.6328125" style="86" customWidth="1"/>
    <col min="7" max="16384" width="9.36328125" style="1"/>
  </cols>
  <sheetData>
    <row r="1" spans="1:6" ht="31.2" x14ac:dyDescent="0.2">
      <c r="A1" s="57" t="s">
        <v>29</v>
      </c>
      <c r="B1" s="58" t="s">
        <v>12</v>
      </c>
      <c r="C1" s="51" t="s">
        <v>4</v>
      </c>
      <c r="D1" s="76" t="s">
        <v>52</v>
      </c>
      <c r="E1" s="45" t="s">
        <v>54</v>
      </c>
      <c r="F1" s="85" t="s">
        <v>55</v>
      </c>
    </row>
  </sheetData>
  <pageMargins left="0.25" right="0.25" top="0.75" bottom="0.75" header="0.3" footer="0.3"/>
  <pageSetup paperSize="8" scale="60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8"/>
  <dimension ref="A1:A5"/>
  <sheetViews>
    <sheetView workbookViewId="0">
      <selection activeCell="A6" sqref="A6"/>
    </sheetView>
  </sheetViews>
  <sheetFormatPr baseColWidth="10" defaultRowHeight="12.6" x14ac:dyDescent="0.2"/>
  <sheetData>
    <row r="1" spans="1:1" x14ac:dyDescent="0.2">
      <c r="A1" t="s">
        <v>20</v>
      </c>
    </row>
    <row r="2" spans="1:1" x14ac:dyDescent="0.2">
      <c r="A2" s="91">
        <v>0</v>
      </c>
    </row>
    <row r="3" spans="1:1" x14ac:dyDescent="0.2">
      <c r="A3" s="92">
        <v>5.5E-2</v>
      </c>
    </row>
    <row r="4" spans="1:1" x14ac:dyDescent="0.2">
      <c r="A4" s="91">
        <v>0.1</v>
      </c>
    </row>
    <row r="5" spans="1:1" x14ac:dyDescent="0.2">
      <c r="A5" s="91">
        <v>0.2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Gestion</vt:lpstr>
      <vt:lpstr>Fournisseur</vt:lpstr>
      <vt:lpstr>Anima</vt:lpstr>
      <vt:lpstr>Acti-Pub</vt:lpstr>
      <vt:lpstr>ArtBois</vt:lpstr>
      <vt:lpstr>Avomarks</vt:lpstr>
      <vt:lpstr>Ceka</vt:lpstr>
      <vt:lpstr>Inventaire-TVA20%</vt:lpstr>
      <vt:lpstr>Inventaire-TVA10%</vt:lpstr>
      <vt:lpstr>Inventaire-TVA5.5%</vt:lpstr>
      <vt:lpstr>Liste</vt:lpstr>
    </vt:vector>
  </TitlesOfParts>
  <Company>CRCL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R</dc:creator>
  <cp:lastModifiedBy>Chloe Rolli</cp:lastModifiedBy>
  <cp:lastPrinted>2014-09-25T13:58:55Z</cp:lastPrinted>
  <dcterms:created xsi:type="dcterms:W3CDTF">2012-05-14T13:00:13Z</dcterms:created>
  <dcterms:modified xsi:type="dcterms:W3CDTF">2014-09-26T10:29:51Z</dcterms:modified>
</cp:coreProperties>
</file>