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913"/>
  <workbookPr showInkAnnotation="0" codeName="ThisWorkbook" autoCompressPictures="0"/>
  <bookViews>
    <workbookView xWindow="14400" yWindow="0" windowWidth="14400" windowHeight="16120" tabRatio="500"/>
  </bookViews>
  <sheets>
    <sheet name="MENU" sheetId="3" r:id="rId1"/>
    <sheet name="PARCELLAIRE" sheetId="2" r:id="rId2"/>
  </sheets>
  <externalReferences>
    <externalReference r:id="rId3"/>
  </externalReferences>
  <definedNames>
    <definedName name="Col_Annee">OFFSET(PARCELLAIRE!$A$2,,,COUNT(PARCELLAIRE!$A:$A))</definedName>
    <definedName name="Col_Categorie">OFFSET(Col_Annee,,4)</definedName>
    <definedName name="Col_Culture">OFFSET(Col_Annee,,1)</definedName>
    <definedName name="Col_Parcelle">OFFSET(Col_Annee,,3)</definedName>
    <definedName name="Col_Prix">OFFSET(Col_Annee,,6)</definedName>
    <definedName name="Col_Quantite">OFFSET(Col_Annee,,5)</definedName>
    <definedName name="Col_Surface">OFFSET(Col_Annee,,3)</definedName>
    <definedName name="Liste_Annee">OFFSET(MENU!$N$5,,,COUNT(MENU!$N$5:$N$15))</definedName>
    <definedName name="Liste_Culture">OFFSET(MENU!$O$5,,,COUNTIF(MENU!$O$5:$O$15,"?*"))</definedName>
    <definedName name="Liste_Parcelle">OFFSET(MENU!$Q$5,,,COUNT(MENU!$Q$5:$Q$25))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13" i="2" l="1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6" i="3" a="1"/>
  <c r="I6" i="3"/>
  <c r="H6" i="3" a="1"/>
  <c r="H6" i="3"/>
  <c r="G6" i="3" a="1"/>
  <c r="G6" i="3"/>
  <c r="F6" i="3" a="1"/>
  <c r="F6" i="3"/>
  <c r="Q5" i="3" a="1"/>
  <c r="Q5" i="3"/>
  <c r="I21" i="3"/>
  <c r="I13" i="3"/>
  <c r="H25" i="3"/>
  <c r="H21" i="3"/>
  <c r="H17" i="3"/>
  <c r="H13" i="3"/>
  <c r="H9" i="3"/>
  <c r="H23" i="3"/>
  <c r="H19" i="3"/>
  <c r="H15" i="3"/>
  <c r="H11" i="3"/>
  <c r="H7" i="3"/>
  <c r="I25" i="3"/>
  <c r="I17" i="3"/>
  <c r="I9" i="3"/>
  <c r="I23" i="3"/>
  <c r="I19" i="3"/>
  <c r="I15" i="3"/>
  <c r="I11" i="3"/>
  <c r="I7" i="3"/>
  <c r="I24" i="3"/>
  <c r="I22" i="3"/>
  <c r="I20" i="3"/>
  <c r="I18" i="3"/>
  <c r="I16" i="3"/>
  <c r="I14" i="3"/>
  <c r="I12" i="3"/>
  <c r="I10" i="3"/>
  <c r="I8" i="3"/>
  <c r="F25" i="3"/>
  <c r="F21" i="3"/>
  <c r="F17" i="3"/>
  <c r="F13" i="3"/>
  <c r="F9" i="3"/>
  <c r="F23" i="3"/>
  <c r="F19" i="3"/>
  <c r="F15" i="3"/>
  <c r="F11" i="3"/>
  <c r="F7" i="3"/>
  <c r="H24" i="3"/>
  <c r="H22" i="3"/>
  <c r="H20" i="3"/>
  <c r="H18" i="3"/>
  <c r="H16" i="3"/>
  <c r="H14" i="3"/>
  <c r="H12" i="3"/>
  <c r="H10" i="3"/>
  <c r="H8" i="3"/>
  <c r="G25" i="3"/>
  <c r="G23" i="3"/>
  <c r="G21" i="3"/>
  <c r="G19" i="3"/>
  <c r="G17" i="3"/>
  <c r="G15" i="3"/>
  <c r="G13" i="3"/>
  <c r="G11" i="3"/>
  <c r="G9" i="3"/>
  <c r="G7" i="3"/>
  <c r="G24" i="3"/>
  <c r="G22" i="3"/>
  <c r="G20" i="3"/>
  <c r="G18" i="3"/>
  <c r="G16" i="3"/>
  <c r="G14" i="3"/>
  <c r="G12" i="3"/>
  <c r="G10" i="3"/>
  <c r="G8" i="3"/>
  <c r="F24" i="3"/>
  <c r="F22" i="3"/>
  <c r="F20" i="3"/>
  <c r="F18" i="3"/>
  <c r="F16" i="3"/>
  <c r="F14" i="3"/>
  <c r="F12" i="3"/>
  <c r="F10" i="3"/>
  <c r="F8" i="3"/>
  <c r="Q24" i="3"/>
  <c r="Q22" i="3"/>
  <c r="Q20" i="3"/>
  <c r="Q18" i="3"/>
  <c r="Q16" i="3"/>
  <c r="Q14" i="3"/>
  <c r="Q12" i="3"/>
  <c r="Q10" i="3"/>
  <c r="Q8" i="3"/>
  <c r="Q6" i="3"/>
  <c r="Q25" i="3"/>
  <c r="Q23" i="3"/>
  <c r="Q21" i="3"/>
  <c r="Q19" i="3"/>
  <c r="Q17" i="3"/>
  <c r="Q15" i="3"/>
  <c r="Q13" i="3"/>
  <c r="Q11" i="3"/>
  <c r="Q9" i="3"/>
  <c r="Q7" i="3"/>
  <c r="J6" i="3"/>
  <c r="O5" i="3" a="1"/>
  <c r="O14" i="3"/>
  <c r="N5" i="3" a="1"/>
  <c r="N5" i="3"/>
  <c r="N10" i="3"/>
  <c r="N13" i="3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2" i="2"/>
  <c r="N9" i="3"/>
  <c r="N6" i="3"/>
  <c r="N14" i="3"/>
  <c r="J12" i="3"/>
  <c r="J20" i="3"/>
  <c r="N7" i="3"/>
  <c r="N11" i="3"/>
  <c r="N15" i="3"/>
  <c r="N8" i="3"/>
  <c r="N12" i="3"/>
  <c r="O7" i="3"/>
  <c r="O11" i="3"/>
  <c r="O15" i="3"/>
  <c r="O8" i="3"/>
  <c r="O12" i="3"/>
  <c r="J8" i="3"/>
  <c r="J16" i="3"/>
  <c r="J24" i="3"/>
  <c r="J7" i="3"/>
  <c r="J23" i="3"/>
  <c r="J19" i="3"/>
  <c r="J21" i="3"/>
  <c r="J13" i="3"/>
  <c r="O5" i="3"/>
  <c r="O9" i="3"/>
  <c r="O13" i="3"/>
  <c r="O6" i="3"/>
  <c r="O10" i="3"/>
  <c r="J25" i="3"/>
  <c r="J17" i="3"/>
  <c r="J15" i="3"/>
  <c r="J18" i="3"/>
  <c r="J10" i="3"/>
  <c r="J22" i="3"/>
  <c r="J14" i="3"/>
  <c r="J9" i="3"/>
  <c r="J11" i="3"/>
</calcChain>
</file>

<file path=xl/sharedStrings.xml><?xml version="1.0" encoding="utf-8"?>
<sst xmlns="http://schemas.openxmlformats.org/spreadsheetml/2006/main" count="390" uniqueCount="81">
  <si>
    <t>BLE TENDRE</t>
  </si>
  <si>
    <t xml:space="preserve">BLE DUR </t>
  </si>
  <si>
    <t>TOURNESOL</t>
  </si>
  <si>
    <t>SORGHO</t>
  </si>
  <si>
    <t xml:space="preserve">SOJA </t>
  </si>
  <si>
    <t>GEL</t>
  </si>
  <si>
    <t>ANNEE</t>
  </si>
  <si>
    <t>PARCELLE</t>
  </si>
  <si>
    <t>SURFACE / HA</t>
  </si>
  <si>
    <t>CULTURE</t>
  </si>
  <si>
    <t xml:space="preserve">ENGRAIS </t>
  </si>
  <si>
    <t>CATÉGORIE</t>
  </si>
  <si>
    <t>PRIX UNITAIRE</t>
  </si>
  <si>
    <t>TOTAL</t>
  </si>
  <si>
    <t>FONGICIDE</t>
  </si>
  <si>
    <t>DESHERBANT</t>
  </si>
  <si>
    <t>QTE /HA</t>
  </si>
  <si>
    <t>MONTANT €</t>
  </si>
  <si>
    <t xml:space="preserve">CATEGORIE </t>
  </si>
  <si>
    <t>SURFACE</t>
  </si>
  <si>
    <t xml:space="preserve">QTE/HA </t>
  </si>
  <si>
    <t>Annees</t>
  </si>
  <si>
    <t>Culture</t>
  </si>
  <si>
    <t>Prix</t>
  </si>
  <si>
    <t>Parcelle</t>
  </si>
  <si>
    <t>Choisir d'abord l'annee</t>
  </si>
  <si>
    <t>Puis choisir la Culture</t>
  </si>
  <si>
    <t>Puis choisir la Parcelle</t>
  </si>
  <si>
    <t>LG5474</t>
  </si>
  <si>
    <t>PESCADOUX</t>
  </si>
  <si>
    <t>SY SAMIN</t>
  </si>
  <si>
    <t>-</t>
  </si>
  <si>
    <t>MIRADOUX</t>
  </si>
  <si>
    <t>SCULPTUR</t>
  </si>
  <si>
    <t>ARDITO</t>
  </si>
  <si>
    <t>ISIDOR</t>
  </si>
  <si>
    <t>MAS 95 OL</t>
  </si>
  <si>
    <t>SOLEIHO</t>
  </si>
  <si>
    <t>FABULIS - PESCADOUX</t>
  </si>
  <si>
    <t>ASCOTT</t>
  </si>
  <si>
    <t>DKF3333</t>
  </si>
  <si>
    <t>SY REVELIO</t>
  </si>
  <si>
    <t>ZEBRA</t>
  </si>
  <si>
    <t>PR64 LEV25</t>
  </si>
  <si>
    <t>MIRADOUX / FLORIDOU</t>
  </si>
  <si>
    <t>Variété</t>
  </si>
  <si>
    <t>VARIÉTÉ</t>
  </si>
  <si>
    <t>Andres</t>
  </si>
  <si>
    <t>Bousquet Château</t>
  </si>
  <si>
    <t>Bousquet Pourtanel</t>
  </si>
  <si>
    <t>Bousquet Prairie</t>
  </si>
  <si>
    <t>Bousquet Route</t>
  </si>
  <si>
    <t>Engleyse Bousquet</t>
  </si>
  <si>
    <t>Engleyse métairie</t>
  </si>
  <si>
    <t>Engleyse Route</t>
  </si>
  <si>
    <t>Escarcelou</t>
  </si>
  <si>
    <t>Escarcelou Jachère</t>
  </si>
  <si>
    <t>Escarcelou Pte</t>
  </si>
  <si>
    <t>Gel fixe #1</t>
  </si>
  <si>
    <t xml:space="preserve">Gel Fixe #2 </t>
  </si>
  <si>
    <t xml:space="preserve">Gel fixe #3 </t>
  </si>
  <si>
    <t>L'Aule métairie</t>
  </si>
  <si>
    <t>L'Aule Plaine</t>
  </si>
  <si>
    <t>Labaou Devant</t>
  </si>
  <si>
    <t>Labaou Plaine</t>
  </si>
  <si>
    <t>Laclos</t>
  </si>
  <si>
    <t>Lescandes</t>
  </si>
  <si>
    <t>Lescandes Côteau</t>
  </si>
  <si>
    <t>Moulin Barthes</t>
  </si>
  <si>
    <t>Moulin Côteau</t>
  </si>
  <si>
    <t>Moulin Jachêre</t>
  </si>
  <si>
    <t>Picotalène Midi</t>
  </si>
  <si>
    <t>Picotalène Nord</t>
  </si>
  <si>
    <t>Pourtanel</t>
  </si>
  <si>
    <t>Seillonne</t>
  </si>
  <si>
    <t xml:space="preserve">Bousquet Pourtanel </t>
  </si>
  <si>
    <t xml:space="preserve">Engleyse Bousquet </t>
  </si>
  <si>
    <t xml:space="preserve">Engleyse Route </t>
  </si>
  <si>
    <t xml:space="preserve">Labaou Devant </t>
  </si>
  <si>
    <t xml:space="preserve">Lescandes Côteau </t>
  </si>
  <si>
    <t xml:space="preserve">Picotalène Midi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</si>
</sst>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name val="Calibri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indexed="8"/>
      <name val="Calibri"/>
      <family val="2"/>
    </font>
    <font>
      <sz val="12"/>
      <color indexed="8"/>
      <name val="Myriad Set Text"/>
    </font>
  </fonts>
  <fills count="9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53">
    <xf numFmtId="0" fontId="0" fillId="0" borderId="0"/>
    <xf numFmtId="0" fontId="1" fillId="0" borderId="1" applyNumberFormat="0" applyFill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9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1" applyAlignment="1">
      <alignment horizontal="center" vertical="center"/>
    </xf>
    <xf numFmtId="0" fontId="0" fillId="0" borderId="0" xfId="0" applyAlignment="1">
      <alignment horizontal="center"/>
    </xf>
    <xf numFmtId="0" fontId="1" fillId="2" borderId="5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0" fillId="6" borderId="8" xfId="0" applyFill="1" applyBorder="1"/>
    <xf numFmtId="0" fontId="0" fillId="6" borderId="0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9" xfId="0" applyFill="1" applyBorder="1"/>
    <xf numFmtId="0" fontId="0" fillId="6" borderId="6" xfId="0" applyFill="1" applyBorder="1"/>
    <xf numFmtId="0" fontId="5" fillId="0" borderId="11" xfId="0" applyFont="1" applyBorder="1" applyAlignment="1">
      <alignment horizontal="center" vertical="center"/>
    </xf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5" borderId="6" xfId="0" applyFill="1" applyBorder="1" applyAlignment="1">
      <alignment horizontal="center" vertical="center"/>
    </xf>
    <xf numFmtId="0" fontId="0" fillId="6" borderId="7" xfId="0" applyFill="1" applyBorder="1"/>
    <xf numFmtId="0" fontId="0" fillId="6" borderId="10" xfId="0" applyFill="1" applyBorder="1"/>
    <xf numFmtId="0" fontId="0" fillId="6" borderId="3" xfId="0" applyFill="1" applyBorder="1"/>
    <xf numFmtId="0" fontId="0" fillId="7" borderId="6" xfId="0" applyFill="1" applyBorder="1" applyAlignment="1">
      <alignment horizontal="center"/>
    </xf>
    <xf numFmtId="0" fontId="5" fillId="7" borderId="12" xfId="0" applyFont="1" applyFill="1" applyBorder="1" applyAlignment="1">
      <alignment horizontal="center" vertical="center"/>
    </xf>
    <xf numFmtId="0" fontId="0" fillId="5" borderId="7" xfId="0" applyFill="1" applyBorder="1"/>
    <xf numFmtId="0" fontId="0" fillId="5" borderId="8" xfId="0" applyFill="1" applyBorder="1"/>
    <xf numFmtId="0" fontId="0" fillId="5" borderId="5" xfId="0" applyFill="1" applyBorder="1"/>
    <xf numFmtId="0" fontId="5" fillId="0" borderId="12" xfId="0" applyFont="1" applyBorder="1" applyAlignment="1">
      <alignment horizontal="center"/>
    </xf>
    <xf numFmtId="0" fontId="5" fillId="7" borderId="13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8" borderId="7" xfId="0" applyFill="1" applyBorder="1"/>
    <xf numFmtId="0" fontId="0" fillId="8" borderId="8" xfId="0" applyFill="1" applyBorder="1"/>
    <xf numFmtId="0" fontId="5" fillId="8" borderId="0" xfId="0" applyFont="1" applyFill="1"/>
    <xf numFmtId="0" fontId="5" fillId="8" borderId="0" xfId="0" applyFont="1" applyFill="1" applyAlignment="1">
      <alignment horizontal="center"/>
    </xf>
    <xf numFmtId="0" fontId="10" fillId="0" borderId="0" xfId="152" applyFont="1" applyAlignment="1">
      <alignment horizontal="center" vertical="center"/>
    </xf>
  </cellXfs>
  <cellStyles count="153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Heading 2" xfId="1" builtinId="17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Normal" xfId="0" builtinId="0"/>
    <cellStyle name="Normal_PARCELLAIRE" xfId="15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xL/Documents/SCEA/PLAN%20DE%20CAMPAGN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ESE"/>
      <sheetName val="FOCUS CULTURE"/>
      <sheetName val="FOCUS PARCELLE"/>
      <sheetName val="TEST"/>
      <sheetName val="UTILISATIONS"/>
      <sheetName val="ACHATS"/>
      <sheetName val="COUT MOYEN"/>
      <sheetName val="PARCELLAIRE"/>
      <sheetName val="VARIETE"/>
      <sheetName val="ANNEE"/>
      <sheetName val="SOURCE"/>
      <sheetName val="Sheet1"/>
    </sheetNames>
    <sheetDataSet>
      <sheetData sheetId="0"/>
      <sheetData sheetId="1"/>
      <sheetData sheetId="2">
        <row r="7">
          <cell r="F7">
            <v>2013</v>
          </cell>
        </row>
      </sheetData>
      <sheetData sheetId="3"/>
      <sheetData sheetId="4">
        <row r="1">
          <cell r="C1" t="str">
            <v>PARCELLE</v>
          </cell>
        </row>
      </sheetData>
      <sheetData sheetId="5"/>
      <sheetData sheetId="6"/>
      <sheetData sheetId="7"/>
      <sheetData sheetId="8">
        <row r="1">
          <cell r="A1" t="str">
            <v>BLE TENDRE</v>
          </cell>
        </row>
      </sheetData>
      <sheetData sheetId="9"/>
      <sheetData sheetId="10">
        <row r="1">
          <cell r="A1" t="str">
            <v>ANNEE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C4:Q25"/>
  <sheetViews>
    <sheetView tabSelected="1" topLeftCell="A2" workbookViewId="0">
      <selection activeCell="D18" sqref="D18"/>
    </sheetView>
  </sheetViews>
  <sheetFormatPr baseColWidth="10" defaultRowHeight="15" x14ac:dyDescent="0"/>
  <cols>
    <col min="1" max="2" width="2.6640625" customWidth="1"/>
    <col min="3" max="3" width="16.1640625" customWidth="1"/>
    <col min="4" max="4" width="14.6640625" customWidth="1"/>
    <col min="5" max="5" width="2.6640625" customWidth="1"/>
    <col min="6" max="6" width="15.5" bestFit="1" customWidth="1"/>
    <col min="8" max="9" width="12.5" customWidth="1"/>
    <col min="10" max="10" width="15.6640625" customWidth="1"/>
    <col min="11" max="13" width="2.6640625" customWidth="1"/>
  </cols>
  <sheetData>
    <row r="4" spans="3:17">
      <c r="N4" s="19" t="s">
        <v>21</v>
      </c>
      <c r="O4" s="19" t="s">
        <v>22</v>
      </c>
      <c r="P4" s="38" t="s">
        <v>45</v>
      </c>
      <c r="Q4" s="32" t="s">
        <v>24</v>
      </c>
    </row>
    <row r="5" spans="3:17" ht="18">
      <c r="C5" s="7" t="s">
        <v>6</v>
      </c>
      <c r="D5" s="11">
        <v>2013</v>
      </c>
      <c r="F5" s="8" t="s">
        <v>18</v>
      </c>
      <c r="G5" s="9" t="s">
        <v>19</v>
      </c>
      <c r="H5" s="9" t="s">
        <v>20</v>
      </c>
      <c r="I5" s="12" t="s">
        <v>23</v>
      </c>
      <c r="J5" s="10" t="s">
        <v>17</v>
      </c>
      <c r="N5" s="20">
        <f t="array" aca="1" ref="N5:N15" ca="1">IFERROR(SMALL(IF(MATCH(Col_Annee,Col_Annee,0)=ROW(Col_Annee)-1,Col_Annee),ROW(Col_Annee)-1),"")</f>
        <v>2013</v>
      </c>
      <c r="O5" s="29" t="str">
        <f t="array" aca="1" ref="O5:O15" ca="1">IFERROR(INDEX(Col_Culture,MATCH(SMALL(IF(MATCH(Col_Annee&amp;Col_Culture,Col_Annee&amp;Col_Culture,0)=ROW(Col_Annee)-1,IF(Col_Annee=D5,COUNTIF(Col_Culture,"&lt;"&amp;Col_Culture))),ROW(Col_Annee)-1),IF(Col_Annee=D5,COUNTIF(Col_Culture,"&lt;"&amp;Col_Culture)),0)),"")</f>
        <v xml:space="preserve">BLE DUR </v>
      </c>
      <c r="P5" s="39"/>
      <c r="Q5" s="28">
        <f t="array" aca="1" ref="Q5:Q25" ca="1">IFERROR(SMALL(IF((Col_Annee=D5)*(Col_Culture=D6),Col_Parcelle),ROW(Col_Annee)-1),"")</f>
        <v>2</v>
      </c>
    </row>
    <row r="6" spans="3:17" ht="16">
      <c r="C6" s="6" t="s">
        <v>9</v>
      </c>
      <c r="D6" s="23" t="s">
        <v>1</v>
      </c>
      <c r="F6" s="24" t="str">
        <f t="array" aca="1" ref="F6:F25" ca="1">IFERROR(INDEX(Col_Categorie,SMALL(IF((Col_Annee=D5)*(Col_Culture=D6)*(Col_Parcelle=D8),ROW(Col_Annee)-1),ROW(Col_Annee)-1)),"")</f>
        <v/>
      </c>
      <c r="G6" s="25" t="str">
        <f t="array" aca="1" ref="G6:G25" ca="1">IFERROR(INDEX(Col_Surface,SMALL(IF((Col_Annee=D5)*(Col_Culture=D6)*(Col_Parcelle=D8),ROW(Col_Annee)-1),ROW(Col_Annee)-1)),"")</f>
        <v/>
      </c>
      <c r="H6" s="25" t="str">
        <f t="array" aca="1" ref="H6:H25" ca="1">IFERROR(INDEX(Col_Quantite,SMALL(IF((Col_Annee=D5)*(Col_Culture=D6)*(Col_Parcelle=D8),ROW(Col_Annee)-1),ROW(Col_Annee)-1)),"")</f>
        <v/>
      </c>
      <c r="I6" s="25" t="str">
        <f t="array" aca="1" ref="I6:I25" ca="1">IFERROR(INDEX(Col_Prix,SMALL(IF((Col_Annee=D5)*(Col_Culture=D6)*(Col_Parcelle=D8),ROW(Col_Annee)-1),ROW(Col_Annee)-1)),"")</f>
        <v/>
      </c>
      <c r="J6" s="26" t="str">
        <f t="shared" ref="J6:J25" ca="1" si="0">IF(COUNT(G6:I6),PRODUCT(G6:I6),"")</f>
        <v/>
      </c>
      <c r="N6" s="21">
        <f ca="1"/>
        <v>2014</v>
      </c>
      <c r="O6" s="30" t="str">
        <f ca="1"/>
        <v>BLE TENDRE</v>
      </c>
      <c r="P6" s="40"/>
      <c r="Q6" s="33">
        <f ca="1"/>
        <v>5</v>
      </c>
    </row>
    <row r="7" spans="3:17">
      <c r="C7" s="42" t="s">
        <v>46</v>
      </c>
      <c r="D7" s="41"/>
      <c r="F7" s="13" t="str">
        <f ca="1"/>
        <v/>
      </c>
      <c r="G7" s="14" t="str">
        <f ca="1"/>
        <v/>
      </c>
      <c r="H7" s="14" t="str">
        <f ca="1"/>
        <v/>
      </c>
      <c r="I7" s="14" t="str">
        <f ca="1"/>
        <v/>
      </c>
      <c r="J7" s="15" t="str">
        <f t="shared" ca="1" si="0"/>
        <v/>
      </c>
      <c r="N7" s="21">
        <f ca="1"/>
        <v>2015</v>
      </c>
      <c r="O7" s="30" t="str">
        <f ca="1"/>
        <v>GEL</v>
      </c>
      <c r="P7" s="40"/>
      <c r="Q7" s="33">
        <f ca="1"/>
        <v>6</v>
      </c>
    </row>
    <row r="8" spans="3:17" ht="16">
      <c r="C8" s="6" t="s">
        <v>7</v>
      </c>
      <c r="D8" s="27">
        <v>18</v>
      </c>
      <c r="F8" s="13" t="str">
        <f ca="1"/>
        <v/>
      </c>
      <c r="G8" s="14" t="str">
        <f ca="1"/>
        <v/>
      </c>
      <c r="H8" s="14" t="str">
        <f ca="1"/>
        <v/>
      </c>
      <c r="I8" s="14" t="str">
        <f ca="1"/>
        <v/>
      </c>
      <c r="J8" s="15" t="str">
        <f t="shared" ca="1" si="0"/>
        <v/>
      </c>
      <c r="N8" s="21">
        <f ca="1"/>
        <v>2016</v>
      </c>
      <c r="O8" s="30" t="str">
        <f ca="1"/>
        <v xml:space="preserve">SOJA </v>
      </c>
      <c r="P8" s="40"/>
      <c r="Q8" s="33">
        <f ca="1"/>
        <v>9</v>
      </c>
    </row>
    <row r="9" spans="3:17">
      <c r="F9" s="13" t="str">
        <f ca="1"/>
        <v/>
      </c>
      <c r="G9" s="14" t="str">
        <f ca="1"/>
        <v/>
      </c>
      <c r="H9" s="14" t="str">
        <f ca="1"/>
        <v/>
      </c>
      <c r="I9" s="14" t="str">
        <f ca="1"/>
        <v/>
      </c>
      <c r="J9" s="15" t="str">
        <f t="shared" ca="1" si="0"/>
        <v/>
      </c>
      <c r="N9" s="21" t="str">
        <f ca="1"/>
        <v/>
      </c>
      <c r="O9" s="30" t="str">
        <f ca="1"/>
        <v>SORGHO</v>
      </c>
      <c r="P9" s="40"/>
      <c r="Q9" s="33">
        <f ca="1"/>
        <v>10</v>
      </c>
    </row>
    <row r="10" spans="3:17">
      <c r="C10" s="35" t="s">
        <v>25</v>
      </c>
      <c r="F10" s="13" t="str">
        <f ca="1"/>
        <v/>
      </c>
      <c r="G10" s="14" t="str">
        <f ca="1"/>
        <v/>
      </c>
      <c r="H10" s="14" t="str">
        <f ca="1"/>
        <v/>
      </c>
      <c r="I10" s="14" t="str">
        <f ca="1"/>
        <v/>
      </c>
      <c r="J10" s="15" t="str">
        <f t="shared" ca="1" si="0"/>
        <v/>
      </c>
      <c r="N10" s="21" t="str">
        <f ca="1"/>
        <v/>
      </c>
      <c r="O10" s="30" t="str">
        <f ca="1"/>
        <v>TOURNESOL</v>
      </c>
      <c r="P10" s="40"/>
      <c r="Q10" s="33">
        <f ca="1"/>
        <v>11</v>
      </c>
    </row>
    <row r="11" spans="3:17">
      <c r="C11" s="35" t="s">
        <v>26</v>
      </c>
      <c r="F11" s="13" t="str">
        <f ca="1"/>
        <v/>
      </c>
      <c r="G11" s="14" t="str">
        <f ca="1"/>
        <v/>
      </c>
      <c r="H11" s="14" t="str">
        <f ca="1"/>
        <v/>
      </c>
      <c r="I11" s="14" t="str">
        <f ca="1"/>
        <v/>
      </c>
      <c r="J11" s="15" t="str">
        <f t="shared" ca="1" si="0"/>
        <v/>
      </c>
      <c r="N11" s="21" t="str">
        <f ca="1"/>
        <v/>
      </c>
      <c r="O11" s="30" t="str">
        <f ca="1"/>
        <v/>
      </c>
      <c r="P11" s="40"/>
      <c r="Q11" s="33">
        <f ca="1"/>
        <v>17</v>
      </c>
    </row>
    <row r="12" spans="3:17">
      <c r="C12" s="35" t="s">
        <v>27</v>
      </c>
      <c r="F12" s="13" t="str">
        <f ca="1"/>
        <v/>
      </c>
      <c r="G12" s="14" t="str">
        <f ca="1"/>
        <v/>
      </c>
      <c r="H12" s="14" t="str">
        <f ca="1"/>
        <v/>
      </c>
      <c r="I12" s="14" t="str">
        <f ca="1"/>
        <v/>
      </c>
      <c r="J12" s="15" t="str">
        <f t="shared" ca="1" si="0"/>
        <v/>
      </c>
      <c r="N12" s="21" t="str">
        <f ca="1"/>
        <v/>
      </c>
      <c r="O12" s="30" t="str">
        <f ca="1"/>
        <v/>
      </c>
      <c r="P12" s="40"/>
      <c r="Q12" s="33">
        <f ca="1"/>
        <v>19</v>
      </c>
    </row>
    <row r="13" spans="3:17">
      <c r="F13" s="13" t="str">
        <f ca="1"/>
        <v/>
      </c>
      <c r="G13" s="14" t="str">
        <f ca="1"/>
        <v/>
      </c>
      <c r="H13" s="14" t="str">
        <f ca="1"/>
        <v/>
      </c>
      <c r="I13" s="14" t="str">
        <f ca="1"/>
        <v/>
      </c>
      <c r="J13" s="15" t="str">
        <f t="shared" ca="1" si="0"/>
        <v/>
      </c>
      <c r="N13" s="21" t="str">
        <f ca="1"/>
        <v/>
      </c>
      <c r="O13" s="30" t="str">
        <f ca="1"/>
        <v/>
      </c>
      <c r="P13" s="40"/>
      <c r="Q13" s="33">
        <f ca="1"/>
        <v>20</v>
      </c>
    </row>
    <row r="14" spans="3:17">
      <c r="F14" s="13" t="str">
        <f ca="1"/>
        <v/>
      </c>
      <c r="G14" s="14" t="str">
        <f ca="1"/>
        <v/>
      </c>
      <c r="H14" s="14" t="str">
        <f ca="1"/>
        <v/>
      </c>
      <c r="I14" s="14" t="str">
        <f ca="1"/>
        <v/>
      </c>
      <c r="J14" s="15" t="str">
        <f t="shared" ca="1" si="0"/>
        <v/>
      </c>
      <c r="N14" s="21" t="str">
        <f ca="1"/>
        <v/>
      </c>
      <c r="O14" s="30" t="str">
        <f ca="1"/>
        <v/>
      </c>
      <c r="P14" s="40"/>
      <c r="Q14" s="33">
        <f ca="1"/>
        <v>21</v>
      </c>
    </row>
    <row r="15" spans="3:17">
      <c r="F15" s="13" t="str">
        <f ca="1"/>
        <v/>
      </c>
      <c r="G15" s="14" t="str">
        <f ca="1"/>
        <v/>
      </c>
      <c r="H15" s="14" t="str">
        <f ca="1"/>
        <v/>
      </c>
      <c r="I15" s="14" t="str">
        <f ca="1"/>
        <v/>
      </c>
      <c r="J15" s="15" t="str">
        <f t="shared" ca="1" si="0"/>
        <v/>
      </c>
      <c r="N15" s="22" t="str">
        <f ca="1"/>
        <v/>
      </c>
      <c r="O15" s="31" t="str">
        <f ca="1"/>
        <v/>
      </c>
      <c r="P15" s="40"/>
      <c r="Q15" s="33">
        <f ca="1"/>
        <v>28</v>
      </c>
    </row>
    <row r="16" spans="3:17">
      <c r="F16" s="13" t="str">
        <f ca="1"/>
        <v/>
      </c>
      <c r="G16" s="14" t="str">
        <f ca="1"/>
        <v/>
      </c>
      <c r="H16" s="14" t="str">
        <f ca="1"/>
        <v/>
      </c>
      <c r="I16" s="14" t="str">
        <f ca="1"/>
        <v/>
      </c>
      <c r="J16" s="15" t="str">
        <f t="shared" ca="1" si="0"/>
        <v/>
      </c>
      <c r="Q16" s="33" t="str">
        <f ca="1"/>
        <v/>
      </c>
    </row>
    <row r="17" spans="6:17">
      <c r="F17" s="13" t="str">
        <f ca="1"/>
        <v/>
      </c>
      <c r="G17" s="14" t="str">
        <f ca="1"/>
        <v/>
      </c>
      <c r="H17" s="14" t="str">
        <f ca="1"/>
        <v/>
      </c>
      <c r="I17" s="14" t="str">
        <f ca="1"/>
        <v/>
      </c>
      <c r="J17" s="15" t="str">
        <f t="shared" ca="1" si="0"/>
        <v/>
      </c>
      <c r="Q17" s="33" t="str">
        <f ca="1"/>
        <v/>
      </c>
    </row>
    <row r="18" spans="6:17">
      <c r="F18" s="13" t="str">
        <f ca="1"/>
        <v/>
      </c>
      <c r="G18" s="14" t="str">
        <f ca="1"/>
        <v/>
      </c>
      <c r="H18" s="14" t="str">
        <f ca="1"/>
        <v/>
      </c>
      <c r="I18" s="14" t="str">
        <f ca="1"/>
        <v/>
      </c>
      <c r="J18" s="15" t="str">
        <f t="shared" ca="1" si="0"/>
        <v/>
      </c>
      <c r="Q18" s="33" t="str">
        <f ca="1"/>
        <v/>
      </c>
    </row>
    <row r="19" spans="6:17">
      <c r="F19" s="13" t="str">
        <f ca="1"/>
        <v/>
      </c>
      <c r="G19" s="14" t="str">
        <f ca="1"/>
        <v/>
      </c>
      <c r="H19" s="14" t="str">
        <f ca="1"/>
        <v/>
      </c>
      <c r="I19" s="14" t="str">
        <f ca="1"/>
        <v/>
      </c>
      <c r="J19" s="15" t="str">
        <f t="shared" ca="1" si="0"/>
        <v/>
      </c>
      <c r="Q19" s="33" t="str">
        <f ca="1"/>
        <v/>
      </c>
    </row>
    <row r="20" spans="6:17">
      <c r="F20" s="13" t="str">
        <f ca="1"/>
        <v/>
      </c>
      <c r="G20" s="14" t="str">
        <f ca="1"/>
        <v/>
      </c>
      <c r="H20" s="14" t="str">
        <f ca="1"/>
        <v/>
      </c>
      <c r="I20" s="14" t="str">
        <f ca="1"/>
        <v/>
      </c>
      <c r="J20" s="15" t="str">
        <f t="shared" ca="1" si="0"/>
        <v/>
      </c>
      <c r="Q20" s="33" t="str">
        <f ca="1"/>
        <v/>
      </c>
    </row>
    <row r="21" spans="6:17">
      <c r="F21" s="13" t="str">
        <f ca="1"/>
        <v/>
      </c>
      <c r="G21" s="14" t="str">
        <f ca="1"/>
        <v/>
      </c>
      <c r="H21" s="14" t="str">
        <f ca="1"/>
        <v/>
      </c>
      <c r="I21" s="14" t="str">
        <f ca="1"/>
        <v/>
      </c>
      <c r="J21" s="15" t="str">
        <f t="shared" ca="1" si="0"/>
        <v/>
      </c>
      <c r="Q21" s="33" t="str">
        <f ca="1"/>
        <v/>
      </c>
    </row>
    <row r="22" spans="6:17">
      <c r="F22" s="13" t="str">
        <f ca="1"/>
        <v/>
      </c>
      <c r="G22" s="14" t="str">
        <f ca="1"/>
        <v/>
      </c>
      <c r="H22" s="14" t="str">
        <f ca="1"/>
        <v/>
      </c>
      <c r="I22" s="14" t="str">
        <f ca="1"/>
        <v/>
      </c>
      <c r="J22" s="15" t="str">
        <f t="shared" ca="1" si="0"/>
        <v/>
      </c>
      <c r="Q22" s="33" t="str">
        <f ca="1"/>
        <v/>
      </c>
    </row>
    <row r="23" spans="6:17">
      <c r="F23" s="13" t="str">
        <f ca="1"/>
        <v/>
      </c>
      <c r="G23" s="14" t="str">
        <f ca="1"/>
        <v/>
      </c>
      <c r="H23" s="14" t="str">
        <f ca="1"/>
        <v/>
      </c>
      <c r="I23" s="14" t="str">
        <f ca="1"/>
        <v/>
      </c>
      <c r="J23" s="15" t="str">
        <f t="shared" ca="1" si="0"/>
        <v/>
      </c>
      <c r="Q23" s="33" t="str">
        <f ca="1"/>
        <v/>
      </c>
    </row>
    <row r="24" spans="6:17">
      <c r="F24" s="13" t="str">
        <f ca="1"/>
        <v/>
      </c>
      <c r="G24" s="14" t="str">
        <f ca="1"/>
        <v/>
      </c>
      <c r="H24" s="14" t="str">
        <f ca="1"/>
        <v/>
      </c>
      <c r="I24" s="14" t="str">
        <f ca="1"/>
        <v/>
      </c>
      <c r="J24" s="15" t="str">
        <f t="shared" ca="1" si="0"/>
        <v/>
      </c>
      <c r="Q24" s="33" t="str">
        <f ca="1"/>
        <v/>
      </c>
    </row>
    <row r="25" spans="6:17">
      <c r="F25" s="16" t="str">
        <f ca="1"/>
        <v/>
      </c>
      <c r="G25" s="17" t="str">
        <f ca="1"/>
        <v/>
      </c>
      <c r="H25" s="17" t="str">
        <f ca="1"/>
        <v/>
      </c>
      <c r="I25" s="17" t="str">
        <f ca="1"/>
        <v/>
      </c>
      <c r="J25" s="18" t="str">
        <f t="shared" ca="1" si="0"/>
        <v/>
      </c>
      <c r="Q25" s="34" t="str">
        <f ca="1"/>
        <v/>
      </c>
    </row>
  </sheetData>
  <dataValidations count="3">
    <dataValidation type="list" allowBlank="1" showInputMessage="1" showErrorMessage="1" sqref="D5">
      <formula1>Liste_Annee</formula1>
    </dataValidation>
    <dataValidation type="list" allowBlank="1" showInputMessage="1" showErrorMessage="1" sqref="D6">
      <formula1>Liste_Culture</formula1>
    </dataValidation>
    <dataValidation type="list" allowBlank="1" showInputMessage="1" showErrorMessage="1" sqref="D8">
      <formula1>Liste_Parcelle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I114"/>
  <sheetViews>
    <sheetView showGridLines="0" workbookViewId="0">
      <selection activeCell="D30" sqref="D30:D113"/>
    </sheetView>
  </sheetViews>
  <sheetFormatPr baseColWidth="10" defaultRowHeight="15" x14ac:dyDescent="0"/>
  <cols>
    <col min="1" max="1" width="10.83203125" style="5"/>
    <col min="2" max="3" width="20.6640625" style="5" customWidth="1"/>
    <col min="4" max="4" width="27.83203125" style="5" customWidth="1"/>
    <col min="5" max="5" width="20.33203125" style="5" customWidth="1"/>
    <col min="6" max="7" width="18.6640625" customWidth="1"/>
    <col min="8" max="8" width="14.1640625" customWidth="1"/>
  </cols>
  <sheetData>
    <row r="1" spans="1:9" ht="17" thickBot="1">
      <c r="A1" s="4" t="s">
        <v>6</v>
      </c>
      <c r="B1" s="4" t="s">
        <v>9</v>
      </c>
      <c r="C1" s="4" t="s">
        <v>45</v>
      </c>
      <c r="D1" s="4" t="s">
        <v>7</v>
      </c>
      <c r="E1" s="4" t="s">
        <v>8</v>
      </c>
      <c r="F1" s="4" t="s">
        <v>11</v>
      </c>
      <c r="G1" s="4" t="s">
        <v>16</v>
      </c>
      <c r="H1" s="4" t="s">
        <v>12</v>
      </c>
      <c r="I1" s="4" t="s">
        <v>13</v>
      </c>
    </row>
    <row r="2" spans="1:9" ht="16" thickTop="1">
      <c r="A2" s="1">
        <v>2013</v>
      </c>
      <c r="B2" s="1" t="s">
        <v>2</v>
      </c>
      <c r="C2" s="36" t="s">
        <v>28</v>
      </c>
      <c r="D2" s="1">
        <v>1</v>
      </c>
      <c r="E2" s="1">
        <v>5.17</v>
      </c>
      <c r="F2" t="s">
        <v>10</v>
      </c>
      <c r="G2" s="1">
        <v>150</v>
      </c>
      <c r="H2" s="1">
        <v>0.5</v>
      </c>
      <c r="I2">
        <f>G2*E2*H2</f>
        <v>387.75</v>
      </c>
    </row>
    <row r="3" spans="1:9">
      <c r="A3" s="1">
        <v>2013</v>
      </c>
      <c r="B3" s="1" t="s">
        <v>1</v>
      </c>
      <c r="C3" s="36" t="s">
        <v>29</v>
      </c>
      <c r="D3" s="1">
        <v>2</v>
      </c>
      <c r="E3" s="1">
        <v>5.27</v>
      </c>
      <c r="F3" t="s">
        <v>10</v>
      </c>
      <c r="G3" s="1">
        <v>150</v>
      </c>
      <c r="H3" s="1">
        <v>0.5</v>
      </c>
      <c r="I3">
        <f t="shared" ref="I3:I66" si="0">G3*E3*H3</f>
        <v>395.24999999999994</v>
      </c>
    </row>
    <row r="4" spans="1:9">
      <c r="A4" s="1">
        <v>2013</v>
      </c>
      <c r="B4" s="1" t="s">
        <v>2</v>
      </c>
      <c r="C4" s="36" t="s">
        <v>30</v>
      </c>
      <c r="D4" s="1">
        <v>3</v>
      </c>
      <c r="E4" s="1">
        <v>2.33</v>
      </c>
      <c r="F4" t="s">
        <v>14</v>
      </c>
      <c r="G4" s="1">
        <v>0.7</v>
      </c>
      <c r="H4" s="1">
        <v>9</v>
      </c>
      <c r="I4">
        <f t="shared" si="0"/>
        <v>14.679</v>
      </c>
    </row>
    <row r="5" spans="1:9">
      <c r="A5" s="1">
        <v>2013</v>
      </c>
      <c r="B5" s="1" t="s">
        <v>5</v>
      </c>
      <c r="C5" s="36" t="s">
        <v>31</v>
      </c>
      <c r="D5" s="1">
        <v>4</v>
      </c>
      <c r="E5" s="1">
        <v>4.41</v>
      </c>
      <c r="F5" t="s">
        <v>15</v>
      </c>
      <c r="G5" s="1">
        <v>1</v>
      </c>
      <c r="H5" s="1">
        <v>10</v>
      </c>
      <c r="I5">
        <f t="shared" si="0"/>
        <v>44.1</v>
      </c>
    </row>
    <row r="6" spans="1:9">
      <c r="A6" s="1">
        <v>2013</v>
      </c>
      <c r="B6" s="1" t="s">
        <v>1</v>
      </c>
      <c r="C6" s="36" t="s">
        <v>32</v>
      </c>
      <c r="D6" s="1">
        <v>5</v>
      </c>
      <c r="E6" s="1">
        <v>5.67</v>
      </c>
      <c r="F6" t="s">
        <v>10</v>
      </c>
      <c r="G6" s="1">
        <v>150</v>
      </c>
      <c r="H6" s="1">
        <v>0.5</v>
      </c>
      <c r="I6">
        <f t="shared" si="0"/>
        <v>425.25</v>
      </c>
    </row>
    <row r="7" spans="1:9">
      <c r="A7" s="1">
        <v>2013</v>
      </c>
      <c r="B7" s="1" t="s">
        <v>1</v>
      </c>
      <c r="C7" s="36" t="s">
        <v>33</v>
      </c>
      <c r="D7" s="1">
        <v>6</v>
      </c>
      <c r="E7" s="1">
        <v>12.49</v>
      </c>
      <c r="F7" t="s">
        <v>10</v>
      </c>
      <c r="G7" s="1">
        <v>150</v>
      </c>
      <c r="H7" s="1">
        <v>0.5</v>
      </c>
      <c r="I7">
        <f t="shared" si="0"/>
        <v>936.75</v>
      </c>
    </row>
    <row r="8" spans="1:9">
      <c r="A8" s="1">
        <v>2013</v>
      </c>
      <c r="B8" s="1" t="s">
        <v>3</v>
      </c>
      <c r="C8" s="36" t="s">
        <v>34</v>
      </c>
      <c r="D8" s="1">
        <v>7</v>
      </c>
      <c r="E8" s="1">
        <v>10.93</v>
      </c>
      <c r="F8" t="s">
        <v>14</v>
      </c>
      <c r="G8" s="1">
        <v>0.7</v>
      </c>
      <c r="H8" s="1">
        <v>9</v>
      </c>
      <c r="I8">
        <f t="shared" si="0"/>
        <v>68.858999999999995</v>
      </c>
    </row>
    <row r="9" spans="1:9">
      <c r="A9" s="1">
        <v>2013</v>
      </c>
      <c r="B9" s="1" t="s">
        <v>4</v>
      </c>
      <c r="C9" s="36" t="s">
        <v>35</v>
      </c>
      <c r="D9" s="1">
        <v>8</v>
      </c>
      <c r="E9" s="1">
        <v>8.58</v>
      </c>
      <c r="F9" t="s">
        <v>14</v>
      </c>
      <c r="G9" s="1">
        <v>0.7</v>
      </c>
      <c r="H9" s="1">
        <v>9</v>
      </c>
      <c r="I9">
        <f t="shared" si="0"/>
        <v>54.053999999999995</v>
      </c>
    </row>
    <row r="10" spans="1:9">
      <c r="A10" s="1">
        <v>2013</v>
      </c>
      <c r="B10" s="1" t="s">
        <v>1</v>
      </c>
      <c r="C10" s="36" t="s">
        <v>32</v>
      </c>
      <c r="D10" s="1">
        <v>9</v>
      </c>
      <c r="E10" s="1">
        <v>7.58</v>
      </c>
      <c r="F10" t="s">
        <v>10</v>
      </c>
      <c r="G10" s="1">
        <v>150</v>
      </c>
      <c r="H10" s="1">
        <v>0.5</v>
      </c>
      <c r="I10">
        <f t="shared" si="0"/>
        <v>568.5</v>
      </c>
    </row>
    <row r="11" spans="1:9">
      <c r="A11" s="1">
        <v>2013</v>
      </c>
      <c r="B11" s="1" t="s">
        <v>1</v>
      </c>
      <c r="C11" s="36" t="s">
        <v>32</v>
      </c>
      <c r="D11" s="1">
        <v>10</v>
      </c>
      <c r="E11" s="1">
        <v>1.34</v>
      </c>
      <c r="F11" t="s">
        <v>10</v>
      </c>
      <c r="G11" s="1">
        <v>150</v>
      </c>
      <c r="H11" s="1">
        <v>0.5</v>
      </c>
      <c r="I11">
        <f t="shared" si="0"/>
        <v>100.5</v>
      </c>
    </row>
    <row r="12" spans="1:9">
      <c r="A12" s="1">
        <v>2013</v>
      </c>
      <c r="B12" s="1" t="s">
        <v>1</v>
      </c>
      <c r="C12" s="36" t="s">
        <v>32</v>
      </c>
      <c r="D12" s="1">
        <v>11</v>
      </c>
      <c r="E12" s="1">
        <v>7.5</v>
      </c>
      <c r="F12" t="s">
        <v>10</v>
      </c>
      <c r="G12" s="1">
        <v>150</v>
      </c>
      <c r="H12" s="1">
        <v>0.5</v>
      </c>
      <c r="I12">
        <f t="shared" si="0"/>
        <v>562.5</v>
      </c>
    </row>
    <row r="13" spans="1:9">
      <c r="A13" s="1">
        <v>2013</v>
      </c>
      <c r="B13" s="1" t="s">
        <v>5</v>
      </c>
      <c r="C13" s="36" t="s">
        <v>31</v>
      </c>
      <c r="D13" s="1">
        <v>12</v>
      </c>
      <c r="E13" s="1">
        <v>0.09</v>
      </c>
      <c r="F13" t="s">
        <v>15</v>
      </c>
      <c r="G13" s="1">
        <v>1</v>
      </c>
      <c r="H13" s="1">
        <v>10</v>
      </c>
      <c r="I13">
        <f t="shared" si="0"/>
        <v>0.89999999999999991</v>
      </c>
    </row>
    <row r="14" spans="1:9">
      <c r="A14" s="1">
        <v>2013</v>
      </c>
      <c r="B14" s="1" t="s">
        <v>5</v>
      </c>
      <c r="C14" s="36" t="s">
        <v>31</v>
      </c>
      <c r="D14" s="1">
        <v>13</v>
      </c>
      <c r="E14" s="1">
        <v>1.1599999999999999</v>
      </c>
      <c r="F14" t="s">
        <v>15</v>
      </c>
      <c r="G14" s="1">
        <v>1</v>
      </c>
      <c r="H14" s="1">
        <v>10</v>
      </c>
      <c r="I14">
        <f t="shared" si="0"/>
        <v>11.6</v>
      </c>
    </row>
    <row r="15" spans="1:9">
      <c r="A15" s="1">
        <v>2013</v>
      </c>
      <c r="B15" s="1" t="s">
        <v>5</v>
      </c>
      <c r="C15" s="36" t="s">
        <v>31</v>
      </c>
      <c r="D15" s="1">
        <v>14</v>
      </c>
      <c r="E15" s="1">
        <v>0.53</v>
      </c>
      <c r="F15" t="s">
        <v>15</v>
      </c>
      <c r="G15" s="1">
        <v>1</v>
      </c>
      <c r="H15" s="1">
        <v>10</v>
      </c>
      <c r="I15">
        <f t="shared" si="0"/>
        <v>5.3000000000000007</v>
      </c>
    </row>
    <row r="16" spans="1:9">
      <c r="A16" s="2">
        <v>2013</v>
      </c>
      <c r="B16" s="2" t="s">
        <v>2</v>
      </c>
      <c r="C16" s="36" t="s">
        <v>36</v>
      </c>
      <c r="D16" s="1">
        <v>15</v>
      </c>
      <c r="E16" s="2">
        <v>5.26</v>
      </c>
      <c r="F16" t="s">
        <v>10</v>
      </c>
      <c r="G16" s="1">
        <v>150</v>
      </c>
      <c r="H16" s="1">
        <v>0.5</v>
      </c>
      <c r="I16">
        <f t="shared" si="0"/>
        <v>394.5</v>
      </c>
    </row>
    <row r="17" spans="1:9">
      <c r="A17" s="1">
        <v>2013</v>
      </c>
      <c r="B17" s="1" t="s">
        <v>2</v>
      </c>
      <c r="C17" s="36" t="s">
        <v>36</v>
      </c>
      <c r="D17" s="1">
        <v>16</v>
      </c>
      <c r="E17" s="1">
        <v>15.64</v>
      </c>
      <c r="F17" t="s">
        <v>10</v>
      </c>
      <c r="G17" s="1">
        <v>150</v>
      </c>
      <c r="H17" s="1">
        <v>0.5</v>
      </c>
      <c r="I17">
        <f t="shared" si="0"/>
        <v>1173</v>
      </c>
    </row>
    <row r="18" spans="1:9">
      <c r="A18" s="1">
        <v>2013</v>
      </c>
      <c r="B18" s="1" t="s">
        <v>1</v>
      </c>
      <c r="C18" s="36" t="s">
        <v>32</v>
      </c>
      <c r="D18" s="1">
        <v>17</v>
      </c>
      <c r="E18" s="1">
        <v>11.9</v>
      </c>
      <c r="F18" t="s">
        <v>10</v>
      </c>
      <c r="G18" s="1">
        <v>150</v>
      </c>
      <c r="H18" s="1">
        <v>0.5</v>
      </c>
      <c r="I18">
        <f t="shared" si="0"/>
        <v>892.5</v>
      </c>
    </row>
    <row r="19" spans="1:9">
      <c r="A19" s="1">
        <v>2013</v>
      </c>
      <c r="B19" s="1" t="s">
        <v>0</v>
      </c>
      <c r="C19" s="36" t="s">
        <v>37</v>
      </c>
      <c r="D19" s="1">
        <v>18</v>
      </c>
      <c r="E19" s="1">
        <v>17.55</v>
      </c>
      <c r="F19" t="s">
        <v>10</v>
      </c>
      <c r="G19" s="1">
        <v>150</v>
      </c>
      <c r="H19" s="1">
        <v>0.5</v>
      </c>
      <c r="I19">
        <f t="shared" si="0"/>
        <v>1316.25</v>
      </c>
    </row>
    <row r="20" spans="1:9">
      <c r="A20" s="1">
        <v>2013</v>
      </c>
      <c r="B20" s="1" t="s">
        <v>1</v>
      </c>
      <c r="C20" s="36" t="s">
        <v>38</v>
      </c>
      <c r="D20" s="1">
        <v>19</v>
      </c>
      <c r="E20" s="1">
        <v>5.07</v>
      </c>
      <c r="F20" t="s">
        <v>10</v>
      </c>
      <c r="G20" s="1">
        <v>150</v>
      </c>
      <c r="H20" s="1">
        <v>0.5</v>
      </c>
      <c r="I20">
        <f t="shared" si="0"/>
        <v>380.25</v>
      </c>
    </row>
    <row r="21" spans="1:9">
      <c r="A21" s="1">
        <v>2013</v>
      </c>
      <c r="B21" s="1" t="s">
        <v>1</v>
      </c>
      <c r="C21" s="36" t="s">
        <v>29</v>
      </c>
      <c r="D21" s="1">
        <v>20</v>
      </c>
      <c r="E21" s="1">
        <v>2.67</v>
      </c>
      <c r="F21" t="s">
        <v>10</v>
      </c>
      <c r="G21" s="1">
        <v>150</v>
      </c>
      <c r="H21" s="1">
        <v>0.5</v>
      </c>
      <c r="I21">
        <f t="shared" si="0"/>
        <v>200.25</v>
      </c>
    </row>
    <row r="22" spans="1:9">
      <c r="A22" s="1">
        <v>2013</v>
      </c>
      <c r="B22" s="1" t="s">
        <v>1</v>
      </c>
      <c r="C22" s="36" t="s">
        <v>29</v>
      </c>
      <c r="D22" s="1">
        <v>21</v>
      </c>
      <c r="E22" s="1">
        <v>16.440000000000001</v>
      </c>
      <c r="F22" t="s">
        <v>10</v>
      </c>
      <c r="G22" s="1">
        <v>150</v>
      </c>
      <c r="H22" s="1">
        <v>0.5</v>
      </c>
      <c r="I22">
        <f t="shared" si="0"/>
        <v>1233</v>
      </c>
    </row>
    <row r="23" spans="1:9">
      <c r="A23" s="1">
        <v>2013</v>
      </c>
      <c r="B23" s="1" t="s">
        <v>2</v>
      </c>
      <c r="C23" s="36" t="s">
        <v>28</v>
      </c>
      <c r="D23" s="1">
        <v>22</v>
      </c>
      <c r="E23" s="1">
        <v>21.88</v>
      </c>
      <c r="F23" t="s">
        <v>10</v>
      </c>
      <c r="G23" s="1">
        <v>150</v>
      </c>
      <c r="H23" s="1">
        <v>0.5</v>
      </c>
      <c r="I23">
        <f t="shared" si="0"/>
        <v>1641</v>
      </c>
    </row>
    <row r="24" spans="1:9">
      <c r="A24" s="1">
        <v>2013</v>
      </c>
      <c r="B24" s="1" t="s">
        <v>2</v>
      </c>
      <c r="C24" s="36" t="s">
        <v>28</v>
      </c>
      <c r="D24" s="1">
        <v>23</v>
      </c>
      <c r="E24" s="1">
        <v>5.67</v>
      </c>
      <c r="F24" t="s">
        <v>10</v>
      </c>
      <c r="G24" s="1">
        <v>150</v>
      </c>
      <c r="H24" s="1">
        <v>0.5</v>
      </c>
      <c r="I24">
        <f t="shared" si="0"/>
        <v>425.25</v>
      </c>
    </row>
    <row r="25" spans="1:9">
      <c r="A25" s="1">
        <v>2013</v>
      </c>
      <c r="B25" s="1" t="s">
        <v>5</v>
      </c>
      <c r="C25" s="36" t="s">
        <v>31</v>
      </c>
      <c r="D25" s="1">
        <v>24</v>
      </c>
      <c r="E25" s="1">
        <v>3.69</v>
      </c>
      <c r="F25" t="s">
        <v>15</v>
      </c>
      <c r="G25" s="1">
        <v>1</v>
      </c>
      <c r="H25" s="1">
        <v>10</v>
      </c>
      <c r="I25">
        <f t="shared" si="0"/>
        <v>36.9</v>
      </c>
    </row>
    <row r="26" spans="1:9">
      <c r="A26" s="1">
        <v>2013</v>
      </c>
      <c r="B26" s="1" t="s">
        <v>2</v>
      </c>
      <c r="C26" s="36" t="s">
        <v>30</v>
      </c>
      <c r="D26" s="1">
        <v>25</v>
      </c>
      <c r="E26" s="1">
        <v>4.12</v>
      </c>
      <c r="F26" t="s">
        <v>14</v>
      </c>
      <c r="G26" s="1">
        <v>0.7</v>
      </c>
      <c r="H26" s="1">
        <v>9</v>
      </c>
      <c r="I26">
        <f t="shared" si="0"/>
        <v>25.956</v>
      </c>
    </row>
    <row r="27" spans="1:9">
      <c r="A27" s="1">
        <v>2013</v>
      </c>
      <c r="B27" s="1" t="s">
        <v>2</v>
      </c>
      <c r="C27" s="36" t="s">
        <v>30</v>
      </c>
      <c r="D27" s="1">
        <v>26</v>
      </c>
      <c r="E27" s="1">
        <v>4.42</v>
      </c>
      <c r="F27" t="s">
        <v>14</v>
      </c>
      <c r="G27" s="1">
        <v>0.7</v>
      </c>
      <c r="H27" s="1">
        <v>9</v>
      </c>
      <c r="I27">
        <f t="shared" si="0"/>
        <v>27.846</v>
      </c>
    </row>
    <row r="28" spans="1:9">
      <c r="A28" s="1">
        <v>2013</v>
      </c>
      <c r="B28" s="1" t="s">
        <v>2</v>
      </c>
      <c r="C28" s="36" t="s">
        <v>30</v>
      </c>
      <c r="D28" s="1">
        <v>27</v>
      </c>
      <c r="E28" s="1">
        <v>12.06</v>
      </c>
      <c r="F28" t="s">
        <v>14</v>
      </c>
      <c r="G28" s="1">
        <v>0.7</v>
      </c>
      <c r="H28" s="1">
        <v>9</v>
      </c>
      <c r="I28">
        <f t="shared" si="0"/>
        <v>75.978000000000009</v>
      </c>
    </row>
    <row r="29" spans="1:9" ht="16" thickBot="1">
      <c r="A29" s="3">
        <v>2013</v>
      </c>
      <c r="B29" s="3" t="s">
        <v>1</v>
      </c>
      <c r="C29" s="37" t="s">
        <v>32</v>
      </c>
      <c r="D29" s="3">
        <v>28</v>
      </c>
      <c r="E29" s="3">
        <v>1.26</v>
      </c>
      <c r="F29" t="s">
        <v>14</v>
      </c>
      <c r="G29" s="1">
        <v>0.7</v>
      </c>
      <c r="H29" s="1">
        <v>9</v>
      </c>
      <c r="I29">
        <f t="shared" si="0"/>
        <v>7.9379999999999988</v>
      </c>
    </row>
    <row r="30" spans="1:9" ht="16" thickTop="1">
      <c r="A30" s="1">
        <v>2014</v>
      </c>
      <c r="B30" s="2" t="s">
        <v>2</v>
      </c>
      <c r="C30" s="36" t="s">
        <v>29</v>
      </c>
      <c r="D30" s="1" t="s">
        <v>47</v>
      </c>
      <c r="E30" s="1">
        <v>5.17</v>
      </c>
      <c r="F30" t="s">
        <v>14</v>
      </c>
      <c r="G30" s="1">
        <v>0.7</v>
      </c>
      <c r="H30" s="1">
        <v>9</v>
      </c>
      <c r="I30">
        <f t="shared" si="0"/>
        <v>32.570999999999998</v>
      </c>
    </row>
    <row r="31" spans="1:9">
      <c r="A31" s="1">
        <v>2014</v>
      </c>
      <c r="B31" s="2" t="s">
        <v>2</v>
      </c>
      <c r="C31" s="36" t="s">
        <v>31</v>
      </c>
      <c r="D31" s="1" t="s">
        <v>48</v>
      </c>
      <c r="E31" s="1">
        <v>5.27</v>
      </c>
      <c r="F31" t="s">
        <v>14</v>
      </c>
      <c r="G31" s="1">
        <v>0.7</v>
      </c>
      <c r="H31" s="1">
        <v>9</v>
      </c>
      <c r="I31">
        <f t="shared" si="0"/>
        <v>33.200999999999993</v>
      </c>
    </row>
    <row r="32" spans="1:9">
      <c r="A32" s="1">
        <v>2014</v>
      </c>
      <c r="B32" s="2" t="s">
        <v>2</v>
      </c>
      <c r="C32" s="36" t="s">
        <v>37</v>
      </c>
      <c r="D32" s="1" t="s">
        <v>49</v>
      </c>
      <c r="E32" s="1">
        <v>2.33</v>
      </c>
      <c r="F32" t="s">
        <v>14</v>
      </c>
      <c r="G32" s="1">
        <v>0.7</v>
      </c>
      <c r="H32" s="1">
        <v>9</v>
      </c>
      <c r="I32">
        <f t="shared" si="0"/>
        <v>14.679</v>
      </c>
    </row>
    <row r="33" spans="1:9">
      <c r="A33" s="1">
        <v>2014</v>
      </c>
      <c r="B33" s="2" t="s">
        <v>2</v>
      </c>
      <c r="C33" s="36" t="s">
        <v>31</v>
      </c>
      <c r="D33" s="1" t="s">
        <v>50</v>
      </c>
      <c r="E33" s="1">
        <v>4.41</v>
      </c>
      <c r="F33" t="s">
        <v>14</v>
      </c>
      <c r="G33" s="1">
        <v>0.7</v>
      </c>
      <c r="H33" s="1">
        <v>9</v>
      </c>
      <c r="I33">
        <f t="shared" si="0"/>
        <v>27.782999999999998</v>
      </c>
    </row>
    <row r="34" spans="1:9">
      <c r="A34" s="1">
        <v>2014</v>
      </c>
      <c r="B34" s="2" t="s">
        <v>2</v>
      </c>
      <c r="C34" s="36" t="s">
        <v>31</v>
      </c>
      <c r="D34" s="1" t="s">
        <v>51</v>
      </c>
      <c r="E34" s="1">
        <v>5.67</v>
      </c>
      <c r="F34" t="s">
        <v>14</v>
      </c>
      <c r="G34" s="1">
        <v>0.7</v>
      </c>
      <c r="H34" s="1">
        <v>9</v>
      </c>
      <c r="I34">
        <f t="shared" si="0"/>
        <v>35.720999999999997</v>
      </c>
    </row>
    <row r="35" spans="1:9">
      <c r="A35" s="1">
        <v>2014</v>
      </c>
      <c r="B35" s="2" t="s">
        <v>2</v>
      </c>
      <c r="C35" s="36" t="s">
        <v>35</v>
      </c>
      <c r="D35" s="1" t="s">
        <v>52</v>
      </c>
      <c r="E35" s="1">
        <v>12.49</v>
      </c>
      <c r="F35" t="s">
        <v>14</v>
      </c>
      <c r="G35" s="1">
        <v>0.7</v>
      </c>
      <c r="H35" s="1">
        <v>9</v>
      </c>
      <c r="I35">
        <f t="shared" si="0"/>
        <v>78.686999999999998</v>
      </c>
    </row>
    <row r="36" spans="1:9">
      <c r="A36" s="1">
        <v>2014</v>
      </c>
      <c r="B36" s="2" t="s">
        <v>2</v>
      </c>
      <c r="C36" s="36" t="s">
        <v>39</v>
      </c>
      <c r="D36" s="1" t="s">
        <v>53</v>
      </c>
      <c r="E36" s="1">
        <v>10.93</v>
      </c>
      <c r="F36" t="s">
        <v>14</v>
      </c>
      <c r="G36" s="1">
        <v>0.7</v>
      </c>
      <c r="H36" s="1">
        <v>9</v>
      </c>
      <c r="I36">
        <f t="shared" si="0"/>
        <v>68.858999999999995</v>
      </c>
    </row>
    <row r="37" spans="1:9">
      <c r="A37" s="1">
        <v>2014</v>
      </c>
      <c r="B37" s="2" t="s">
        <v>2</v>
      </c>
      <c r="C37" s="36" t="s">
        <v>39</v>
      </c>
      <c r="D37" s="1" t="s">
        <v>54</v>
      </c>
      <c r="E37" s="1">
        <v>8.58</v>
      </c>
      <c r="F37" t="s">
        <v>14</v>
      </c>
      <c r="G37" s="1">
        <v>0.7</v>
      </c>
      <c r="H37" s="1">
        <v>9</v>
      </c>
      <c r="I37">
        <f t="shared" si="0"/>
        <v>54.053999999999995</v>
      </c>
    </row>
    <row r="38" spans="1:9">
      <c r="A38" s="1">
        <v>2014</v>
      </c>
      <c r="B38" s="2" t="s">
        <v>2</v>
      </c>
      <c r="C38" s="36" t="s">
        <v>40</v>
      </c>
      <c r="D38" s="1" t="s">
        <v>55</v>
      </c>
      <c r="E38" s="1">
        <v>7.58</v>
      </c>
      <c r="F38" t="s">
        <v>14</v>
      </c>
      <c r="G38" s="1">
        <v>0.7</v>
      </c>
      <c r="H38" s="1">
        <v>9</v>
      </c>
      <c r="I38">
        <f t="shared" si="0"/>
        <v>47.753999999999998</v>
      </c>
    </row>
    <row r="39" spans="1:9">
      <c r="A39" s="1">
        <v>2014</v>
      </c>
      <c r="B39" s="1" t="s">
        <v>1</v>
      </c>
      <c r="C39" s="36" t="s">
        <v>40</v>
      </c>
      <c r="D39" s="1" t="s">
        <v>56</v>
      </c>
      <c r="E39" s="1">
        <v>1.34</v>
      </c>
      <c r="F39" t="s">
        <v>10</v>
      </c>
      <c r="G39" s="1">
        <v>150</v>
      </c>
      <c r="H39" s="1">
        <v>0.5</v>
      </c>
      <c r="I39">
        <f t="shared" si="0"/>
        <v>100.5</v>
      </c>
    </row>
    <row r="40" spans="1:9">
      <c r="A40" s="1">
        <v>2014</v>
      </c>
      <c r="B40" s="1" t="s">
        <v>1</v>
      </c>
      <c r="C40" s="36" t="s">
        <v>41</v>
      </c>
      <c r="D40" s="1" t="s">
        <v>57</v>
      </c>
      <c r="E40" s="1">
        <v>7.5</v>
      </c>
      <c r="F40" t="s">
        <v>10</v>
      </c>
      <c r="G40" s="1">
        <v>150</v>
      </c>
      <c r="H40" s="1">
        <v>0.5</v>
      </c>
      <c r="I40">
        <f t="shared" si="0"/>
        <v>562.5</v>
      </c>
    </row>
    <row r="41" spans="1:9">
      <c r="A41" s="1">
        <v>2014</v>
      </c>
      <c r="B41" s="1" t="s">
        <v>4</v>
      </c>
      <c r="C41" s="36" t="s">
        <v>31</v>
      </c>
      <c r="D41" s="1" t="s">
        <v>58</v>
      </c>
      <c r="E41" s="1">
        <v>0.09</v>
      </c>
      <c r="F41" t="s">
        <v>14</v>
      </c>
      <c r="G41" s="1">
        <v>0.7</v>
      </c>
      <c r="H41" s="1">
        <v>9</v>
      </c>
      <c r="I41">
        <f t="shared" si="0"/>
        <v>0.56699999999999995</v>
      </c>
    </row>
    <row r="42" spans="1:9">
      <c r="A42" s="1">
        <v>2014</v>
      </c>
      <c r="B42" s="1" t="s">
        <v>4</v>
      </c>
      <c r="C42" s="36" t="s">
        <v>31</v>
      </c>
      <c r="D42" s="1" t="s">
        <v>59</v>
      </c>
      <c r="E42" s="1">
        <v>1.1599999999999999</v>
      </c>
      <c r="F42" t="s">
        <v>14</v>
      </c>
      <c r="G42" s="1">
        <v>0.7</v>
      </c>
      <c r="H42" s="1">
        <v>9</v>
      </c>
      <c r="I42">
        <f t="shared" si="0"/>
        <v>7.3079999999999998</v>
      </c>
    </row>
    <row r="43" spans="1:9">
      <c r="A43" s="1">
        <v>2014</v>
      </c>
      <c r="B43" s="1" t="s">
        <v>4</v>
      </c>
      <c r="C43" s="36" t="s">
        <v>31</v>
      </c>
      <c r="D43" s="1" t="s">
        <v>60</v>
      </c>
      <c r="E43" s="1">
        <v>0.53</v>
      </c>
      <c r="F43" t="s">
        <v>14</v>
      </c>
      <c r="G43" s="1">
        <v>0.7</v>
      </c>
      <c r="H43" s="1">
        <v>9</v>
      </c>
      <c r="I43">
        <f t="shared" si="0"/>
        <v>3.339</v>
      </c>
    </row>
    <row r="44" spans="1:9">
      <c r="A44" s="2">
        <v>2014</v>
      </c>
      <c r="B44" s="1" t="s">
        <v>4</v>
      </c>
      <c r="C44" s="36" t="s">
        <v>37</v>
      </c>
      <c r="D44" s="2" t="s">
        <v>61</v>
      </c>
      <c r="E44" s="2">
        <v>5.26</v>
      </c>
      <c r="F44" t="s">
        <v>14</v>
      </c>
      <c r="G44" s="1">
        <v>0.7</v>
      </c>
      <c r="H44" s="1">
        <v>9</v>
      </c>
      <c r="I44">
        <f t="shared" si="0"/>
        <v>33.137999999999998</v>
      </c>
    </row>
    <row r="45" spans="1:9">
      <c r="A45" s="1">
        <v>2014</v>
      </c>
      <c r="B45" s="1" t="s">
        <v>4</v>
      </c>
      <c r="C45" s="36" t="s">
        <v>37</v>
      </c>
      <c r="D45" s="1" t="s">
        <v>62</v>
      </c>
      <c r="E45" s="1">
        <v>15.64</v>
      </c>
      <c r="F45" t="s">
        <v>14</v>
      </c>
      <c r="G45" s="1">
        <v>0.7</v>
      </c>
      <c r="H45" s="1">
        <v>9</v>
      </c>
      <c r="I45">
        <f t="shared" si="0"/>
        <v>98.532000000000011</v>
      </c>
    </row>
    <row r="46" spans="1:9">
      <c r="A46" s="1">
        <v>2014</v>
      </c>
      <c r="B46" s="1" t="s">
        <v>4</v>
      </c>
      <c r="C46" s="36" t="s">
        <v>42</v>
      </c>
      <c r="D46" s="43" t="s">
        <v>63</v>
      </c>
      <c r="E46" s="1">
        <v>11.9</v>
      </c>
      <c r="F46" t="s">
        <v>14</v>
      </c>
      <c r="G46" s="1">
        <v>0.7</v>
      </c>
      <c r="H46" s="1">
        <v>9</v>
      </c>
      <c r="I46">
        <f t="shared" si="0"/>
        <v>74.97</v>
      </c>
    </row>
    <row r="47" spans="1:9">
      <c r="A47" s="1">
        <v>2014</v>
      </c>
      <c r="B47" s="1" t="s">
        <v>4</v>
      </c>
      <c r="C47" s="36" t="s">
        <v>31</v>
      </c>
      <c r="D47" s="1" t="s">
        <v>64</v>
      </c>
      <c r="E47" s="1">
        <v>17.55</v>
      </c>
      <c r="F47" t="s">
        <v>14</v>
      </c>
      <c r="G47" s="1">
        <v>0.7</v>
      </c>
      <c r="H47" s="1">
        <v>9</v>
      </c>
      <c r="I47">
        <f t="shared" si="0"/>
        <v>110.565</v>
      </c>
    </row>
    <row r="48" spans="1:9">
      <c r="A48" s="1">
        <v>2014</v>
      </c>
      <c r="B48" s="1" t="s">
        <v>4</v>
      </c>
      <c r="C48" s="36" t="s">
        <v>43</v>
      </c>
      <c r="D48" s="1" t="s">
        <v>65</v>
      </c>
      <c r="E48" s="1">
        <v>5.07</v>
      </c>
      <c r="F48" t="s">
        <v>14</v>
      </c>
      <c r="G48" s="1">
        <v>0.7</v>
      </c>
      <c r="H48" s="1">
        <v>9</v>
      </c>
      <c r="I48">
        <f t="shared" si="0"/>
        <v>31.940999999999999</v>
      </c>
    </row>
    <row r="49" spans="1:9">
      <c r="A49" s="1">
        <v>2014</v>
      </c>
      <c r="B49" s="1" t="s">
        <v>4</v>
      </c>
      <c r="C49" s="36" t="s">
        <v>43</v>
      </c>
      <c r="D49" s="1" t="s">
        <v>66</v>
      </c>
      <c r="E49" s="1">
        <v>2.67</v>
      </c>
      <c r="F49" t="s">
        <v>14</v>
      </c>
      <c r="G49" s="1">
        <v>0.7</v>
      </c>
      <c r="H49" s="1">
        <v>9</v>
      </c>
      <c r="I49">
        <f t="shared" si="0"/>
        <v>16.820999999999998</v>
      </c>
    </row>
    <row r="50" spans="1:9">
      <c r="A50" s="1">
        <v>2014</v>
      </c>
      <c r="B50" s="1" t="s">
        <v>4</v>
      </c>
      <c r="C50" s="36" t="s">
        <v>43</v>
      </c>
      <c r="D50" s="1" t="s">
        <v>67</v>
      </c>
      <c r="E50" s="1">
        <v>16.440000000000001</v>
      </c>
      <c r="F50" t="s">
        <v>14</v>
      </c>
      <c r="G50" s="1">
        <v>0.7</v>
      </c>
      <c r="H50" s="1">
        <v>9</v>
      </c>
      <c r="I50">
        <f t="shared" si="0"/>
        <v>103.572</v>
      </c>
    </row>
    <row r="51" spans="1:9">
      <c r="A51" s="1">
        <v>2014</v>
      </c>
      <c r="B51" s="1" t="s">
        <v>3</v>
      </c>
      <c r="C51" s="36" t="s">
        <v>44</v>
      </c>
      <c r="D51" s="1" t="s">
        <v>68</v>
      </c>
      <c r="E51" s="1">
        <v>21.88</v>
      </c>
      <c r="F51" t="s">
        <v>10</v>
      </c>
      <c r="G51" s="1">
        <v>150</v>
      </c>
      <c r="H51" s="1">
        <v>0.5</v>
      </c>
      <c r="I51">
        <f t="shared" si="0"/>
        <v>1641</v>
      </c>
    </row>
    <row r="52" spans="1:9">
      <c r="A52" s="1">
        <v>2014</v>
      </c>
      <c r="B52" s="1" t="s">
        <v>3</v>
      </c>
      <c r="C52" s="36" t="s">
        <v>29</v>
      </c>
      <c r="D52" s="1" t="s">
        <v>69</v>
      </c>
      <c r="E52" s="1">
        <v>5.67</v>
      </c>
      <c r="F52" t="s">
        <v>10</v>
      </c>
      <c r="G52" s="1">
        <v>150</v>
      </c>
      <c r="H52" s="1">
        <v>0.5</v>
      </c>
      <c r="I52">
        <f t="shared" si="0"/>
        <v>425.25</v>
      </c>
    </row>
    <row r="53" spans="1:9">
      <c r="A53" s="1">
        <v>2014</v>
      </c>
      <c r="B53" s="1" t="s">
        <v>3</v>
      </c>
      <c r="C53" s="36" t="s">
        <v>31</v>
      </c>
      <c r="D53" s="1" t="s">
        <v>70</v>
      </c>
      <c r="E53" s="1">
        <v>3.69</v>
      </c>
      <c r="F53" t="s">
        <v>10</v>
      </c>
      <c r="G53" s="1">
        <v>150</v>
      </c>
      <c r="H53" s="1">
        <v>0.5</v>
      </c>
      <c r="I53">
        <f t="shared" si="0"/>
        <v>276.75</v>
      </c>
    </row>
    <row r="54" spans="1:9">
      <c r="A54" s="1">
        <v>2014</v>
      </c>
      <c r="B54" s="1" t="s">
        <v>3</v>
      </c>
      <c r="C54" s="36" t="s">
        <v>33</v>
      </c>
      <c r="D54" s="1" t="s">
        <v>71</v>
      </c>
      <c r="E54" s="1">
        <v>4.12</v>
      </c>
      <c r="F54" t="s">
        <v>10</v>
      </c>
      <c r="G54" s="1">
        <v>150</v>
      </c>
      <c r="H54" s="1">
        <v>0.5</v>
      </c>
      <c r="I54">
        <f t="shared" si="0"/>
        <v>309</v>
      </c>
    </row>
    <row r="55" spans="1:9">
      <c r="A55" s="1">
        <v>2014</v>
      </c>
      <c r="B55" s="1" t="s">
        <v>3</v>
      </c>
      <c r="C55" s="36" t="s">
        <v>33</v>
      </c>
      <c r="D55" s="1" t="s">
        <v>72</v>
      </c>
      <c r="E55" s="1">
        <v>4.42</v>
      </c>
      <c r="F55" t="s">
        <v>10</v>
      </c>
      <c r="G55" s="1">
        <v>150</v>
      </c>
      <c r="H55" s="1">
        <v>0.5</v>
      </c>
      <c r="I55">
        <f t="shared" si="0"/>
        <v>331.5</v>
      </c>
    </row>
    <row r="56" spans="1:9">
      <c r="A56" s="1">
        <v>2014</v>
      </c>
      <c r="B56" s="1" t="s">
        <v>3</v>
      </c>
      <c r="C56" s="36" t="s">
        <v>33</v>
      </c>
      <c r="D56" s="1" t="s">
        <v>73</v>
      </c>
      <c r="E56" s="1">
        <v>12.06</v>
      </c>
      <c r="F56" t="s">
        <v>10</v>
      </c>
      <c r="G56" s="1">
        <v>150</v>
      </c>
      <c r="H56" s="1">
        <v>0.5</v>
      </c>
      <c r="I56">
        <f t="shared" si="0"/>
        <v>904.5</v>
      </c>
    </row>
    <row r="57" spans="1:9" ht="16" thickBot="1">
      <c r="A57" s="3">
        <v>2014</v>
      </c>
      <c r="B57" s="3" t="s">
        <v>3</v>
      </c>
      <c r="C57" s="37" t="s">
        <v>43</v>
      </c>
      <c r="D57" s="3" t="s">
        <v>74</v>
      </c>
      <c r="E57" s="3">
        <v>1.26</v>
      </c>
      <c r="F57" t="s">
        <v>10</v>
      </c>
      <c r="G57" s="1">
        <v>150</v>
      </c>
      <c r="H57" s="1">
        <v>0.5</v>
      </c>
      <c r="I57">
        <f t="shared" si="0"/>
        <v>94.5</v>
      </c>
    </row>
    <row r="58" spans="1:9" ht="16" thickTop="1">
      <c r="A58" s="1">
        <v>2015</v>
      </c>
      <c r="B58" s="1" t="s">
        <v>3</v>
      </c>
      <c r="C58" s="1"/>
      <c r="D58" s="1" t="s">
        <v>47</v>
      </c>
      <c r="E58" s="1">
        <v>5.17</v>
      </c>
      <c r="F58" t="s">
        <v>15</v>
      </c>
      <c r="G58" s="1">
        <v>1</v>
      </c>
      <c r="H58" s="1">
        <v>10</v>
      </c>
      <c r="I58">
        <f t="shared" si="0"/>
        <v>51.7</v>
      </c>
    </row>
    <row r="59" spans="1:9">
      <c r="A59" s="1">
        <v>2015</v>
      </c>
      <c r="B59" s="1" t="s">
        <v>3</v>
      </c>
      <c r="C59" s="1"/>
      <c r="D59" s="1" t="s">
        <v>48</v>
      </c>
      <c r="E59" s="1">
        <v>5.27</v>
      </c>
      <c r="F59" t="s">
        <v>15</v>
      </c>
      <c r="G59" s="1">
        <v>1</v>
      </c>
      <c r="H59" s="1">
        <v>10</v>
      </c>
      <c r="I59">
        <f t="shared" si="0"/>
        <v>52.699999999999996</v>
      </c>
    </row>
    <row r="60" spans="1:9">
      <c r="A60" s="1">
        <v>2015</v>
      </c>
      <c r="B60" s="1" t="s">
        <v>3</v>
      </c>
      <c r="C60" s="1"/>
      <c r="D60" s="1" t="s">
        <v>49</v>
      </c>
      <c r="E60" s="1">
        <v>2.33</v>
      </c>
      <c r="F60" t="s">
        <v>15</v>
      </c>
      <c r="G60" s="1">
        <v>1</v>
      </c>
      <c r="H60" s="1">
        <v>10</v>
      </c>
      <c r="I60">
        <f t="shared" si="0"/>
        <v>23.3</v>
      </c>
    </row>
    <row r="61" spans="1:9">
      <c r="A61" s="1">
        <v>2015</v>
      </c>
      <c r="B61" s="1" t="s">
        <v>3</v>
      </c>
      <c r="C61" s="1"/>
      <c r="D61" s="1" t="s">
        <v>50</v>
      </c>
      <c r="E61" s="1">
        <v>4.41</v>
      </c>
      <c r="F61" t="s">
        <v>15</v>
      </c>
      <c r="G61" s="1">
        <v>1</v>
      </c>
      <c r="H61" s="1">
        <v>10</v>
      </c>
      <c r="I61">
        <f t="shared" si="0"/>
        <v>44.1</v>
      </c>
    </row>
    <row r="62" spans="1:9">
      <c r="A62" s="1">
        <v>2015</v>
      </c>
      <c r="B62" s="1" t="s">
        <v>3</v>
      </c>
      <c r="C62" s="1"/>
      <c r="D62" s="1" t="s">
        <v>51</v>
      </c>
      <c r="E62" s="1">
        <v>5.67</v>
      </c>
      <c r="F62" t="s">
        <v>15</v>
      </c>
      <c r="G62" s="1">
        <v>1</v>
      </c>
      <c r="H62" s="1">
        <v>10</v>
      </c>
      <c r="I62">
        <f t="shared" si="0"/>
        <v>56.7</v>
      </c>
    </row>
    <row r="63" spans="1:9">
      <c r="A63" s="1">
        <v>2015</v>
      </c>
      <c r="B63" s="1" t="s">
        <v>3</v>
      </c>
      <c r="C63" s="1"/>
      <c r="D63" s="1" t="s">
        <v>52</v>
      </c>
      <c r="E63" s="1">
        <v>12.49</v>
      </c>
      <c r="F63" t="s">
        <v>15</v>
      </c>
      <c r="G63" s="1">
        <v>1</v>
      </c>
      <c r="H63" s="1">
        <v>10</v>
      </c>
      <c r="I63">
        <f t="shared" si="0"/>
        <v>124.9</v>
      </c>
    </row>
    <row r="64" spans="1:9">
      <c r="A64" s="1">
        <v>2015</v>
      </c>
      <c r="B64" s="1" t="s">
        <v>4</v>
      </c>
      <c r="C64" s="1"/>
      <c r="D64" s="1" t="s">
        <v>53</v>
      </c>
      <c r="E64" s="1">
        <v>10.93</v>
      </c>
      <c r="F64" t="s">
        <v>15</v>
      </c>
      <c r="G64" s="1">
        <v>1</v>
      </c>
      <c r="H64" s="1">
        <v>10</v>
      </c>
      <c r="I64">
        <f t="shared" si="0"/>
        <v>109.3</v>
      </c>
    </row>
    <row r="65" spans="1:9">
      <c r="A65" s="1">
        <v>2015</v>
      </c>
      <c r="B65" s="1" t="s">
        <v>4</v>
      </c>
      <c r="C65" s="1"/>
      <c r="D65" s="1" t="s">
        <v>54</v>
      </c>
      <c r="E65" s="1">
        <v>8.58</v>
      </c>
      <c r="F65" t="s">
        <v>15</v>
      </c>
      <c r="G65" s="1">
        <v>1</v>
      </c>
      <c r="H65" s="1">
        <v>10</v>
      </c>
      <c r="I65">
        <f t="shared" si="0"/>
        <v>85.8</v>
      </c>
    </row>
    <row r="66" spans="1:9">
      <c r="A66" s="1">
        <v>2015</v>
      </c>
      <c r="B66" s="1" t="s">
        <v>4</v>
      </c>
      <c r="C66" s="1"/>
      <c r="D66" s="1" t="s">
        <v>55</v>
      </c>
      <c r="E66" s="1">
        <v>7.58</v>
      </c>
      <c r="F66" t="s">
        <v>15</v>
      </c>
      <c r="G66" s="1">
        <v>1</v>
      </c>
      <c r="H66" s="1">
        <v>10</v>
      </c>
      <c r="I66">
        <f t="shared" si="0"/>
        <v>75.8</v>
      </c>
    </row>
    <row r="67" spans="1:9">
      <c r="A67" s="1">
        <v>2015</v>
      </c>
      <c r="B67" s="1" t="s">
        <v>1</v>
      </c>
      <c r="C67" s="1"/>
      <c r="D67" s="1" t="s">
        <v>56</v>
      </c>
      <c r="E67" s="1">
        <v>1.34</v>
      </c>
      <c r="F67" t="s">
        <v>10</v>
      </c>
      <c r="G67" s="1">
        <v>150</v>
      </c>
      <c r="H67" s="1">
        <v>0.5</v>
      </c>
      <c r="I67">
        <f t="shared" ref="I67:I94" si="1">G67*E67*H67</f>
        <v>100.5</v>
      </c>
    </row>
    <row r="68" spans="1:9">
      <c r="A68" s="1">
        <v>2015</v>
      </c>
      <c r="B68" s="1" t="s">
        <v>1</v>
      </c>
      <c r="C68" s="1"/>
      <c r="D68" s="1" t="s">
        <v>57</v>
      </c>
      <c r="E68" s="1">
        <v>7.5</v>
      </c>
      <c r="F68" t="s">
        <v>10</v>
      </c>
      <c r="G68" s="1">
        <v>150</v>
      </c>
      <c r="H68" s="1">
        <v>0.5</v>
      </c>
      <c r="I68">
        <f t="shared" si="1"/>
        <v>562.5</v>
      </c>
    </row>
    <row r="69" spans="1:9">
      <c r="A69" s="1">
        <v>2015</v>
      </c>
      <c r="B69" s="1" t="s">
        <v>1</v>
      </c>
      <c r="C69" s="1"/>
      <c r="D69" s="1" t="s">
        <v>58</v>
      </c>
      <c r="E69" s="1">
        <v>0.09</v>
      </c>
      <c r="F69" t="s">
        <v>10</v>
      </c>
      <c r="G69" s="1">
        <v>150</v>
      </c>
      <c r="H69" s="1">
        <v>0.5</v>
      </c>
      <c r="I69">
        <f t="shared" si="1"/>
        <v>6.75</v>
      </c>
    </row>
    <row r="70" spans="1:9">
      <c r="A70" s="1">
        <v>2015</v>
      </c>
      <c r="B70" s="1" t="s">
        <v>1</v>
      </c>
      <c r="C70" s="1"/>
      <c r="D70" s="1" t="s">
        <v>59</v>
      </c>
      <c r="E70" s="1">
        <v>1.1599999999999999</v>
      </c>
      <c r="F70" t="s">
        <v>10</v>
      </c>
      <c r="G70" s="1">
        <v>150</v>
      </c>
      <c r="H70" s="1">
        <v>0.5</v>
      </c>
      <c r="I70">
        <f t="shared" si="1"/>
        <v>87</v>
      </c>
    </row>
    <row r="71" spans="1:9">
      <c r="A71" s="1">
        <v>2015</v>
      </c>
      <c r="B71" s="1" t="s">
        <v>1</v>
      </c>
      <c r="C71" s="1"/>
      <c r="D71" s="1" t="s">
        <v>60</v>
      </c>
      <c r="E71" s="1">
        <v>0.53</v>
      </c>
      <c r="F71" t="s">
        <v>10</v>
      </c>
      <c r="G71" s="1">
        <v>150</v>
      </c>
      <c r="H71" s="1">
        <v>0.5</v>
      </c>
      <c r="I71">
        <f t="shared" si="1"/>
        <v>39.75</v>
      </c>
    </row>
    <row r="72" spans="1:9">
      <c r="A72" s="2">
        <v>2015</v>
      </c>
      <c r="B72" s="1" t="s">
        <v>1</v>
      </c>
      <c r="C72" s="1"/>
      <c r="D72" s="2" t="s">
        <v>61</v>
      </c>
      <c r="E72" s="2">
        <v>5.26</v>
      </c>
      <c r="F72" t="s">
        <v>10</v>
      </c>
      <c r="G72" s="1">
        <v>150</v>
      </c>
      <c r="H72" s="1">
        <v>0.5</v>
      </c>
      <c r="I72">
        <f t="shared" si="1"/>
        <v>394.5</v>
      </c>
    </row>
    <row r="73" spans="1:9">
      <c r="A73" s="1">
        <v>2015</v>
      </c>
      <c r="B73" s="1" t="s">
        <v>1</v>
      </c>
      <c r="C73" s="1"/>
      <c r="D73" s="1" t="s">
        <v>62</v>
      </c>
      <c r="E73" s="1">
        <v>15.64</v>
      </c>
      <c r="F73" t="s">
        <v>10</v>
      </c>
      <c r="G73" s="1">
        <v>150</v>
      </c>
      <c r="H73" s="1">
        <v>0.5</v>
      </c>
      <c r="I73">
        <f t="shared" si="1"/>
        <v>1173</v>
      </c>
    </row>
    <row r="74" spans="1:9">
      <c r="A74" s="1">
        <v>2015</v>
      </c>
      <c r="B74" s="1" t="s">
        <v>1</v>
      </c>
      <c r="C74" s="1"/>
      <c r="D74" s="43" t="s">
        <v>63</v>
      </c>
      <c r="E74" s="1">
        <v>11.9</v>
      </c>
      <c r="F74" t="s">
        <v>10</v>
      </c>
      <c r="G74" s="1">
        <v>150</v>
      </c>
      <c r="H74" s="1">
        <v>0.5</v>
      </c>
      <c r="I74">
        <f t="shared" si="1"/>
        <v>892.5</v>
      </c>
    </row>
    <row r="75" spans="1:9">
      <c r="A75" s="1">
        <v>2015</v>
      </c>
      <c r="B75" s="1" t="s">
        <v>1</v>
      </c>
      <c r="C75" s="1"/>
      <c r="D75" s="1" t="s">
        <v>64</v>
      </c>
      <c r="E75" s="1">
        <v>17.55</v>
      </c>
      <c r="F75" t="s">
        <v>10</v>
      </c>
      <c r="G75" s="1">
        <v>150</v>
      </c>
      <c r="H75" s="1">
        <v>0.5</v>
      </c>
      <c r="I75">
        <f t="shared" si="1"/>
        <v>1316.25</v>
      </c>
    </row>
    <row r="76" spans="1:9">
      <c r="A76" s="1">
        <v>2015</v>
      </c>
      <c r="B76" s="1" t="s">
        <v>1</v>
      </c>
      <c r="C76" s="1"/>
      <c r="D76" s="1" t="s">
        <v>65</v>
      </c>
      <c r="E76" s="1">
        <v>5.07</v>
      </c>
      <c r="F76" t="s">
        <v>10</v>
      </c>
      <c r="G76" s="1">
        <v>150</v>
      </c>
      <c r="H76" s="1">
        <v>0.5</v>
      </c>
      <c r="I76">
        <f t="shared" si="1"/>
        <v>380.25</v>
      </c>
    </row>
    <row r="77" spans="1:9">
      <c r="A77" s="1">
        <v>2015</v>
      </c>
      <c r="B77" s="1" t="s">
        <v>1</v>
      </c>
      <c r="C77" s="1"/>
      <c r="D77" s="1" t="s">
        <v>66</v>
      </c>
      <c r="E77" s="1">
        <v>2.67</v>
      </c>
      <c r="F77" t="s">
        <v>10</v>
      </c>
      <c r="G77" s="1">
        <v>150</v>
      </c>
      <c r="H77" s="1">
        <v>0.5</v>
      </c>
      <c r="I77">
        <f t="shared" si="1"/>
        <v>200.25</v>
      </c>
    </row>
    <row r="78" spans="1:9">
      <c r="A78" s="1">
        <v>2015</v>
      </c>
      <c r="B78" s="1" t="s">
        <v>1</v>
      </c>
      <c r="C78" s="1"/>
      <c r="D78" s="1" t="s">
        <v>67</v>
      </c>
      <c r="E78" s="1">
        <v>16.440000000000001</v>
      </c>
      <c r="F78" t="s">
        <v>10</v>
      </c>
      <c r="G78" s="1">
        <v>150</v>
      </c>
      <c r="H78" s="1">
        <v>0.5</v>
      </c>
      <c r="I78">
        <f t="shared" si="1"/>
        <v>1233</v>
      </c>
    </row>
    <row r="79" spans="1:9">
      <c r="A79" s="1">
        <v>2015</v>
      </c>
      <c r="B79" s="1" t="s">
        <v>1</v>
      </c>
      <c r="C79" s="1"/>
      <c r="D79" s="1" t="s">
        <v>68</v>
      </c>
      <c r="E79" s="1">
        <v>21.88</v>
      </c>
      <c r="F79" t="s">
        <v>10</v>
      </c>
      <c r="G79" s="1">
        <v>150</v>
      </c>
      <c r="H79" s="1">
        <v>0.5</v>
      </c>
      <c r="I79">
        <f t="shared" si="1"/>
        <v>1641</v>
      </c>
    </row>
    <row r="80" spans="1:9">
      <c r="A80" s="1">
        <v>2015</v>
      </c>
      <c r="B80" s="1" t="s">
        <v>1</v>
      </c>
      <c r="C80" s="1"/>
      <c r="D80" s="1" t="s">
        <v>69</v>
      </c>
      <c r="E80" s="1">
        <v>5.67</v>
      </c>
      <c r="F80" t="s">
        <v>10</v>
      </c>
      <c r="G80" s="1">
        <v>150</v>
      </c>
      <c r="H80" s="1">
        <v>0.5</v>
      </c>
      <c r="I80">
        <f t="shared" si="1"/>
        <v>425.25</v>
      </c>
    </row>
    <row r="81" spans="1:9">
      <c r="A81" s="1">
        <v>2015</v>
      </c>
      <c r="B81" s="1" t="s">
        <v>1</v>
      </c>
      <c r="C81" s="1"/>
      <c r="D81" s="1" t="s">
        <v>70</v>
      </c>
      <c r="E81" s="1">
        <v>3.69</v>
      </c>
      <c r="F81" t="s">
        <v>10</v>
      </c>
      <c r="G81" s="1">
        <v>150</v>
      </c>
      <c r="H81" s="1">
        <v>0.5</v>
      </c>
      <c r="I81">
        <f t="shared" si="1"/>
        <v>276.75</v>
      </c>
    </row>
    <row r="82" spans="1:9">
      <c r="A82" s="1">
        <v>2015</v>
      </c>
      <c r="B82" s="1" t="s">
        <v>1</v>
      </c>
      <c r="C82" s="1"/>
      <c r="D82" s="1" t="s">
        <v>71</v>
      </c>
      <c r="E82" s="1">
        <v>4.12</v>
      </c>
      <c r="F82" t="s">
        <v>10</v>
      </c>
      <c r="G82" s="1">
        <v>150</v>
      </c>
      <c r="H82" s="1">
        <v>0.5</v>
      </c>
      <c r="I82">
        <f t="shared" si="1"/>
        <v>309</v>
      </c>
    </row>
    <row r="83" spans="1:9">
      <c r="A83" s="1">
        <v>2015</v>
      </c>
      <c r="B83" s="2" t="s">
        <v>2</v>
      </c>
      <c r="C83" s="2"/>
      <c r="D83" s="1" t="s">
        <v>72</v>
      </c>
      <c r="E83" s="1">
        <v>4.42</v>
      </c>
      <c r="F83" t="s">
        <v>14</v>
      </c>
      <c r="G83" s="1">
        <v>0.7</v>
      </c>
      <c r="H83" s="1">
        <v>9</v>
      </c>
      <c r="I83">
        <f t="shared" si="1"/>
        <v>27.846</v>
      </c>
    </row>
    <row r="84" spans="1:9">
      <c r="A84" s="1">
        <v>2015</v>
      </c>
      <c r="B84" s="2" t="s">
        <v>2</v>
      </c>
      <c r="C84" s="2"/>
      <c r="D84" s="1" t="s">
        <v>73</v>
      </c>
      <c r="E84" s="1">
        <v>12.06</v>
      </c>
      <c r="F84" t="s">
        <v>14</v>
      </c>
      <c r="G84" s="1">
        <v>0.7</v>
      </c>
      <c r="H84" s="1">
        <v>9</v>
      </c>
      <c r="I84">
        <f t="shared" si="1"/>
        <v>75.978000000000009</v>
      </c>
    </row>
    <row r="85" spans="1:9" ht="16" thickBot="1">
      <c r="A85" s="3">
        <v>2015</v>
      </c>
      <c r="B85" s="3" t="s">
        <v>2</v>
      </c>
      <c r="C85" s="3"/>
      <c r="D85" s="3" t="s">
        <v>74</v>
      </c>
      <c r="E85" s="3">
        <v>1.26</v>
      </c>
      <c r="F85" t="s">
        <v>14</v>
      </c>
      <c r="G85" s="1">
        <v>0.7</v>
      </c>
      <c r="H85" s="1">
        <v>9</v>
      </c>
      <c r="I85">
        <f t="shared" si="1"/>
        <v>7.9379999999999988</v>
      </c>
    </row>
    <row r="86" spans="1:9" ht="16" thickTop="1">
      <c r="A86" s="1">
        <v>2016</v>
      </c>
      <c r="B86" s="1" t="s">
        <v>3</v>
      </c>
      <c r="C86" s="1"/>
      <c r="D86" s="1" t="s">
        <v>47</v>
      </c>
      <c r="E86" s="1">
        <v>5.17</v>
      </c>
      <c r="F86" t="s">
        <v>15</v>
      </c>
      <c r="G86" s="1">
        <v>1</v>
      </c>
      <c r="H86" s="1">
        <v>10</v>
      </c>
      <c r="I86">
        <f t="shared" si="1"/>
        <v>51.7</v>
      </c>
    </row>
    <row r="87" spans="1:9">
      <c r="A87" s="1">
        <v>2016</v>
      </c>
      <c r="B87" s="1" t="s">
        <v>3</v>
      </c>
      <c r="C87" s="1"/>
      <c r="D87" s="1" t="s">
        <v>48</v>
      </c>
      <c r="E87" s="1">
        <v>5.27</v>
      </c>
      <c r="F87" t="s">
        <v>15</v>
      </c>
      <c r="G87" s="1">
        <v>1</v>
      </c>
      <c r="H87" s="1">
        <v>10</v>
      </c>
      <c r="I87">
        <f t="shared" si="1"/>
        <v>52.699999999999996</v>
      </c>
    </row>
    <row r="88" spans="1:9">
      <c r="A88" s="1">
        <v>2016</v>
      </c>
      <c r="B88" s="1" t="s">
        <v>3</v>
      </c>
      <c r="C88" s="1"/>
      <c r="D88" s="1" t="s">
        <v>75</v>
      </c>
      <c r="E88" s="1">
        <v>2.33</v>
      </c>
      <c r="F88" t="s">
        <v>15</v>
      </c>
      <c r="G88" s="1">
        <v>1</v>
      </c>
      <c r="H88" s="1">
        <v>10</v>
      </c>
      <c r="I88">
        <f t="shared" si="1"/>
        <v>23.3</v>
      </c>
    </row>
    <row r="89" spans="1:9">
      <c r="A89" s="1">
        <v>2016</v>
      </c>
      <c r="B89" s="1" t="s">
        <v>3</v>
      </c>
      <c r="C89" s="1"/>
      <c r="D89" s="1" t="s">
        <v>50</v>
      </c>
      <c r="E89" s="1">
        <v>4.41</v>
      </c>
      <c r="F89" t="s">
        <v>15</v>
      </c>
      <c r="G89" s="1">
        <v>1</v>
      </c>
      <c r="H89" s="1">
        <v>10</v>
      </c>
      <c r="I89">
        <f t="shared" si="1"/>
        <v>44.1</v>
      </c>
    </row>
    <row r="90" spans="1:9">
      <c r="A90" s="1">
        <v>2016</v>
      </c>
      <c r="B90" s="1" t="s">
        <v>3</v>
      </c>
      <c r="C90" s="1"/>
      <c r="D90" s="1" t="s">
        <v>51</v>
      </c>
      <c r="E90" s="1">
        <v>5.67</v>
      </c>
      <c r="F90" t="s">
        <v>15</v>
      </c>
      <c r="G90" s="1">
        <v>1</v>
      </c>
      <c r="H90" s="1">
        <v>10</v>
      </c>
      <c r="I90">
        <f t="shared" si="1"/>
        <v>56.7</v>
      </c>
    </row>
    <row r="91" spans="1:9">
      <c r="A91" s="1">
        <v>2016</v>
      </c>
      <c r="B91" s="1" t="s">
        <v>3</v>
      </c>
      <c r="C91" s="1"/>
      <c r="D91" s="1" t="s">
        <v>76</v>
      </c>
      <c r="E91" s="1">
        <v>12.49</v>
      </c>
      <c r="F91" t="s">
        <v>15</v>
      </c>
      <c r="G91" s="1">
        <v>1</v>
      </c>
      <c r="H91" s="1">
        <v>10</v>
      </c>
      <c r="I91">
        <f t="shared" si="1"/>
        <v>124.9</v>
      </c>
    </row>
    <row r="92" spans="1:9">
      <c r="A92" s="1">
        <v>2016</v>
      </c>
      <c r="B92" s="1" t="s">
        <v>4</v>
      </c>
      <c r="C92" s="1"/>
      <c r="D92" s="1" t="s">
        <v>53</v>
      </c>
      <c r="E92" s="1">
        <v>10.93</v>
      </c>
      <c r="F92" t="s">
        <v>15</v>
      </c>
      <c r="G92" s="1">
        <v>1</v>
      </c>
      <c r="H92" s="1">
        <v>10</v>
      </c>
      <c r="I92">
        <f t="shared" si="1"/>
        <v>109.3</v>
      </c>
    </row>
    <row r="93" spans="1:9">
      <c r="A93" s="1">
        <v>2016</v>
      </c>
      <c r="B93" s="1" t="s">
        <v>4</v>
      </c>
      <c r="C93" s="1"/>
      <c r="D93" s="1" t="s">
        <v>77</v>
      </c>
      <c r="E93" s="1">
        <v>8.58</v>
      </c>
      <c r="F93" t="s">
        <v>15</v>
      </c>
      <c r="G93" s="1">
        <v>1</v>
      </c>
      <c r="H93" s="1">
        <v>10</v>
      </c>
      <c r="I93">
        <f t="shared" si="1"/>
        <v>85.8</v>
      </c>
    </row>
    <row r="94" spans="1:9">
      <c r="A94" s="1">
        <v>2016</v>
      </c>
      <c r="B94" s="1" t="s">
        <v>4</v>
      </c>
      <c r="C94" s="1"/>
      <c r="D94" s="1" t="s">
        <v>55</v>
      </c>
      <c r="E94" s="1">
        <v>7.58</v>
      </c>
      <c r="F94" t="s">
        <v>15</v>
      </c>
      <c r="G94" s="1">
        <v>1</v>
      </c>
      <c r="H94" s="1">
        <v>10</v>
      </c>
      <c r="I94">
        <f t="shared" si="1"/>
        <v>75.8</v>
      </c>
    </row>
    <row r="95" spans="1:9">
      <c r="A95" s="1">
        <v>2016</v>
      </c>
      <c r="B95" s="1" t="s">
        <v>1</v>
      </c>
      <c r="C95" s="1"/>
      <c r="D95" s="1" t="s">
        <v>56</v>
      </c>
      <c r="E95" s="1">
        <v>1.34</v>
      </c>
      <c r="F95" t="s">
        <v>10</v>
      </c>
      <c r="G95" s="1">
        <v>150</v>
      </c>
      <c r="H95" s="1">
        <v>0.5</v>
      </c>
      <c r="I95">
        <f t="shared" ref="I95:I113" si="2">G95*E95*H95</f>
        <v>100.5</v>
      </c>
    </row>
    <row r="96" spans="1:9">
      <c r="A96" s="1">
        <v>2016</v>
      </c>
      <c r="B96" s="1" t="s">
        <v>1</v>
      </c>
      <c r="C96" s="1"/>
      <c r="D96" s="1" t="s">
        <v>57</v>
      </c>
      <c r="E96" s="1">
        <v>7.5</v>
      </c>
      <c r="F96" t="s">
        <v>10</v>
      </c>
      <c r="G96" s="1">
        <v>150</v>
      </c>
      <c r="H96" s="1">
        <v>0.5</v>
      </c>
      <c r="I96">
        <f t="shared" si="2"/>
        <v>562.5</v>
      </c>
    </row>
    <row r="97" spans="1:9">
      <c r="A97" s="1">
        <v>2016</v>
      </c>
      <c r="B97" s="1" t="s">
        <v>1</v>
      </c>
      <c r="C97" s="1"/>
      <c r="D97" s="1" t="s">
        <v>58</v>
      </c>
      <c r="E97" s="1">
        <v>0.09</v>
      </c>
      <c r="F97" t="s">
        <v>10</v>
      </c>
      <c r="G97" s="1">
        <v>150</v>
      </c>
      <c r="H97" s="1">
        <v>0.5</v>
      </c>
      <c r="I97">
        <f t="shared" si="2"/>
        <v>6.75</v>
      </c>
    </row>
    <row r="98" spans="1:9">
      <c r="A98" s="1">
        <v>2016</v>
      </c>
      <c r="B98" s="1" t="s">
        <v>1</v>
      </c>
      <c r="C98" s="1"/>
      <c r="D98" s="1" t="s">
        <v>59</v>
      </c>
      <c r="E98" s="1">
        <v>1.1599999999999999</v>
      </c>
      <c r="F98" t="s">
        <v>10</v>
      </c>
      <c r="G98" s="1">
        <v>150</v>
      </c>
      <c r="H98" s="1">
        <v>0.5</v>
      </c>
      <c r="I98">
        <f t="shared" si="2"/>
        <v>87</v>
      </c>
    </row>
    <row r="99" spans="1:9">
      <c r="A99" s="1">
        <v>2016</v>
      </c>
      <c r="B99" s="1" t="s">
        <v>1</v>
      </c>
      <c r="C99" s="1"/>
      <c r="D99" s="1" t="s">
        <v>60</v>
      </c>
      <c r="E99" s="1">
        <v>0.53</v>
      </c>
      <c r="F99" t="s">
        <v>10</v>
      </c>
      <c r="G99" s="1">
        <v>150</v>
      </c>
      <c r="H99" s="1">
        <v>0.5</v>
      </c>
      <c r="I99">
        <f t="shared" si="2"/>
        <v>39.75</v>
      </c>
    </row>
    <row r="100" spans="1:9">
      <c r="A100" s="2">
        <v>2016</v>
      </c>
      <c r="B100" s="1" t="s">
        <v>1</v>
      </c>
      <c r="C100" s="1"/>
      <c r="D100" s="2" t="s">
        <v>61</v>
      </c>
      <c r="E100" s="2">
        <v>5.26</v>
      </c>
      <c r="F100" t="s">
        <v>10</v>
      </c>
      <c r="G100" s="1">
        <v>150</v>
      </c>
      <c r="H100" s="1">
        <v>0.5</v>
      </c>
      <c r="I100">
        <f t="shared" si="2"/>
        <v>394.5</v>
      </c>
    </row>
    <row r="101" spans="1:9">
      <c r="A101" s="1">
        <v>2016</v>
      </c>
      <c r="B101" s="1" t="s">
        <v>1</v>
      </c>
      <c r="C101" s="1"/>
      <c r="D101" s="1" t="s">
        <v>62</v>
      </c>
      <c r="E101" s="1">
        <v>15.64</v>
      </c>
      <c r="F101" t="s">
        <v>10</v>
      </c>
      <c r="G101" s="1">
        <v>150</v>
      </c>
      <c r="H101" s="1">
        <v>0.5</v>
      </c>
      <c r="I101">
        <f t="shared" si="2"/>
        <v>1173</v>
      </c>
    </row>
    <row r="102" spans="1:9">
      <c r="A102" s="1">
        <v>2016</v>
      </c>
      <c r="B102" s="1" t="s">
        <v>1</v>
      </c>
      <c r="C102" s="1"/>
      <c r="D102" s="1" t="s">
        <v>78</v>
      </c>
      <c r="E102" s="1">
        <v>11.9</v>
      </c>
      <c r="F102" t="s">
        <v>10</v>
      </c>
      <c r="G102" s="1">
        <v>150</v>
      </c>
      <c r="H102" s="1">
        <v>0.5</v>
      </c>
      <c r="I102">
        <f t="shared" si="2"/>
        <v>892.5</v>
      </c>
    </row>
    <row r="103" spans="1:9">
      <c r="A103" s="1">
        <v>2016</v>
      </c>
      <c r="B103" s="1" t="s">
        <v>1</v>
      </c>
      <c r="C103" s="1"/>
      <c r="D103" s="1" t="s">
        <v>64</v>
      </c>
      <c r="E103" s="1">
        <v>17.55</v>
      </c>
      <c r="F103" t="s">
        <v>10</v>
      </c>
      <c r="G103" s="1">
        <v>150</v>
      </c>
      <c r="H103" s="1">
        <v>0.5</v>
      </c>
      <c r="I103">
        <f t="shared" si="2"/>
        <v>1316.25</v>
      </c>
    </row>
    <row r="104" spans="1:9">
      <c r="A104" s="1">
        <v>2016</v>
      </c>
      <c r="B104" s="1" t="s">
        <v>1</v>
      </c>
      <c r="C104" s="1"/>
      <c r="D104" s="1" t="s">
        <v>65</v>
      </c>
      <c r="E104" s="1">
        <v>5.07</v>
      </c>
      <c r="F104" t="s">
        <v>10</v>
      </c>
      <c r="G104" s="1">
        <v>150</v>
      </c>
      <c r="H104" s="1">
        <v>0.5</v>
      </c>
      <c r="I104">
        <f t="shared" si="2"/>
        <v>380.25</v>
      </c>
    </row>
    <row r="105" spans="1:9">
      <c r="A105" s="1">
        <v>2016</v>
      </c>
      <c r="B105" s="1" t="s">
        <v>1</v>
      </c>
      <c r="C105" s="1"/>
      <c r="D105" s="1" t="s">
        <v>66</v>
      </c>
      <c r="E105" s="1">
        <v>2.67</v>
      </c>
      <c r="F105" t="s">
        <v>10</v>
      </c>
      <c r="G105" s="1">
        <v>150</v>
      </c>
      <c r="H105" s="1">
        <v>0.5</v>
      </c>
      <c r="I105">
        <f t="shared" si="2"/>
        <v>200.25</v>
      </c>
    </row>
    <row r="106" spans="1:9">
      <c r="A106" s="1">
        <v>2016</v>
      </c>
      <c r="B106" s="1" t="s">
        <v>1</v>
      </c>
      <c r="C106" s="1"/>
      <c r="D106" s="1" t="s">
        <v>79</v>
      </c>
      <c r="E106" s="1">
        <v>16.440000000000001</v>
      </c>
      <c r="F106" t="s">
        <v>10</v>
      </c>
      <c r="G106" s="1">
        <v>150</v>
      </c>
      <c r="H106" s="1">
        <v>0.5</v>
      </c>
      <c r="I106">
        <f t="shared" si="2"/>
        <v>1233</v>
      </c>
    </row>
    <row r="107" spans="1:9">
      <c r="A107" s="1">
        <v>2016</v>
      </c>
      <c r="B107" s="1" t="s">
        <v>1</v>
      </c>
      <c r="C107" s="1"/>
      <c r="D107" s="1" t="s">
        <v>68</v>
      </c>
      <c r="E107" s="1">
        <v>21.88</v>
      </c>
      <c r="F107" t="s">
        <v>10</v>
      </c>
      <c r="G107" s="1">
        <v>150</v>
      </c>
      <c r="H107" s="1">
        <v>0.5</v>
      </c>
      <c r="I107">
        <f t="shared" si="2"/>
        <v>1641</v>
      </c>
    </row>
    <row r="108" spans="1:9">
      <c r="A108" s="1">
        <v>2016</v>
      </c>
      <c r="B108" s="1" t="s">
        <v>1</v>
      </c>
      <c r="C108" s="1"/>
      <c r="D108" s="1" t="s">
        <v>69</v>
      </c>
      <c r="E108" s="1">
        <v>5.67</v>
      </c>
      <c r="F108" t="s">
        <v>10</v>
      </c>
      <c r="G108" s="1">
        <v>150</v>
      </c>
      <c r="H108" s="1">
        <v>0.5</v>
      </c>
      <c r="I108">
        <f t="shared" si="2"/>
        <v>425.25</v>
      </c>
    </row>
    <row r="109" spans="1:9">
      <c r="A109" s="1">
        <v>2016</v>
      </c>
      <c r="B109" s="1" t="s">
        <v>1</v>
      </c>
      <c r="C109" s="1"/>
      <c r="D109" s="1" t="s">
        <v>70</v>
      </c>
      <c r="E109" s="1">
        <v>3.69</v>
      </c>
      <c r="F109" t="s">
        <v>10</v>
      </c>
      <c r="G109" s="1">
        <v>150</v>
      </c>
      <c r="H109" s="1">
        <v>0.5</v>
      </c>
      <c r="I109">
        <f t="shared" si="2"/>
        <v>276.75</v>
      </c>
    </row>
    <row r="110" spans="1:9">
      <c r="A110" s="1">
        <v>2016</v>
      </c>
      <c r="B110" s="1" t="s">
        <v>1</v>
      </c>
      <c r="C110" s="1"/>
      <c r="D110" s="1" t="s">
        <v>80</v>
      </c>
      <c r="E110" s="1">
        <v>4.12</v>
      </c>
      <c r="F110" t="s">
        <v>10</v>
      </c>
      <c r="G110" s="1">
        <v>150</v>
      </c>
      <c r="H110" s="1">
        <v>0.5</v>
      </c>
      <c r="I110">
        <f t="shared" si="2"/>
        <v>309</v>
      </c>
    </row>
    <row r="111" spans="1:9">
      <c r="A111" s="1">
        <v>2016</v>
      </c>
      <c r="B111" s="2" t="s">
        <v>2</v>
      </c>
      <c r="C111" s="2"/>
      <c r="D111" s="1" t="s">
        <v>72</v>
      </c>
      <c r="E111" s="1">
        <v>4.42</v>
      </c>
      <c r="F111" t="s">
        <v>14</v>
      </c>
      <c r="G111" s="1">
        <v>0.7</v>
      </c>
      <c r="H111" s="1">
        <v>9</v>
      </c>
      <c r="I111">
        <f t="shared" si="2"/>
        <v>27.846</v>
      </c>
    </row>
    <row r="112" spans="1:9">
      <c r="A112" s="1">
        <v>2016</v>
      </c>
      <c r="B112" s="2" t="s">
        <v>2</v>
      </c>
      <c r="C112" s="2"/>
      <c r="D112" s="1" t="s">
        <v>73</v>
      </c>
      <c r="E112" s="1">
        <v>12.06</v>
      </c>
      <c r="F112" t="s">
        <v>14</v>
      </c>
      <c r="G112" s="1">
        <v>0.7</v>
      </c>
      <c r="H112" s="1">
        <v>9</v>
      </c>
      <c r="I112">
        <f t="shared" si="2"/>
        <v>75.978000000000009</v>
      </c>
    </row>
    <row r="113" spans="1:9" ht="16" thickBot="1">
      <c r="A113" s="3">
        <v>2016</v>
      </c>
      <c r="B113" s="3" t="s">
        <v>2</v>
      </c>
      <c r="C113" s="3"/>
      <c r="D113" s="3" t="s">
        <v>74</v>
      </c>
      <c r="E113" s="3">
        <v>1.26</v>
      </c>
      <c r="F113" t="s">
        <v>14</v>
      </c>
      <c r="G113" s="1">
        <v>0.7</v>
      </c>
      <c r="H113" s="1">
        <v>9</v>
      </c>
      <c r="I113">
        <f t="shared" si="2"/>
        <v>7.9379999999999988</v>
      </c>
    </row>
    <row r="114" spans="1:9" ht="16" thickTop="1"/>
  </sheetData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OFFSET([1]VARIETE!#REF!,,,,COUNTA([1]VARIETE!#REF!))</xm:f>
          </x14:formula1>
          <xm:sqref>C58:C113 B2:B113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MENU</vt:lpstr>
      <vt:lpstr>PARCELLAIRE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</dc:creator>
  <cp:lastModifiedBy>AxL</cp:lastModifiedBy>
  <dcterms:created xsi:type="dcterms:W3CDTF">2013-08-26T09:32:46Z</dcterms:created>
  <dcterms:modified xsi:type="dcterms:W3CDTF">2014-03-24T21:26:39Z</dcterms:modified>
</cp:coreProperties>
</file>