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emy\Desktop\"/>
    </mc:Choice>
  </mc:AlternateContent>
  <xr:revisionPtr revIDLastSave="0" documentId="13_ncr:1_{EF4352D7-76DA-4F97-97EE-926436199B6A}" xr6:coauthVersionLast="46" xr6:coauthVersionMax="46" xr10:uidLastSave="{00000000-0000-0000-0000-000000000000}"/>
  <bookViews>
    <workbookView xWindow="-120" yWindow="-120" windowWidth="29040" windowHeight="15840" xr2:uid="{4BC4E2E0-BE86-463E-B6BD-620C42101CDB}"/>
  </bookViews>
  <sheets>
    <sheet name="Spot Waiver" sheetId="1" r:id="rId1"/>
    <sheet name="List" sheetId="2" r:id="rId2"/>
  </sheets>
  <definedNames>
    <definedName name="_xlnm._FilterDatabase" localSheetId="1" hidden="1">List!$A$1:$C$36</definedName>
    <definedName name="_xlnm.Print_Area" localSheetId="0">'Spot Waiver'!$A$1:$I$51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8" i="2" l="1"/>
  <c r="C26" i="2" l="1"/>
  <c r="C22" i="2"/>
  <c r="C30" i="2"/>
  <c r="F18" i="1" l="1"/>
  <c r="F35" i="1"/>
  <c r="I35" i="1" s="1"/>
  <c r="F34" i="1"/>
  <c r="I34" i="1" s="1"/>
  <c r="F33" i="1"/>
  <c r="I33" i="1" s="1"/>
  <c r="F32" i="1"/>
  <c r="I32" i="1" s="1"/>
  <c r="F31" i="1"/>
  <c r="I31" i="1" s="1"/>
  <c r="F30" i="1"/>
  <c r="I30" i="1" s="1"/>
  <c r="F29" i="1"/>
  <c r="I29" i="1" s="1"/>
  <c r="F28" i="1"/>
  <c r="I28" i="1" s="1"/>
  <c r="F27" i="1"/>
  <c r="I27" i="1" s="1"/>
  <c r="F26" i="1"/>
  <c r="I26" i="1" s="1"/>
  <c r="F25" i="1"/>
  <c r="I25" i="1" s="1"/>
  <c r="F24" i="1"/>
  <c r="I24" i="1" s="1"/>
  <c r="F23" i="1"/>
  <c r="I23" i="1" s="1"/>
  <c r="F22" i="1"/>
  <c r="I22" i="1" s="1"/>
  <c r="F21" i="1"/>
  <c r="I21" i="1" s="1"/>
  <c r="F20" i="1"/>
  <c r="I20" i="1" s="1"/>
  <c r="F19" i="1"/>
  <c r="I19" i="1" s="1"/>
  <c r="M28" i="1"/>
  <c r="C8" i="2" s="1"/>
  <c r="I18" i="1" l="1"/>
  <c r="G23" i="1"/>
  <c r="G22" i="1"/>
  <c r="G21" i="1"/>
  <c r="G20" i="1"/>
  <c r="G19" i="1"/>
  <c r="G35" i="1"/>
  <c r="G34" i="1"/>
  <c r="G33" i="1"/>
  <c r="G32" i="1"/>
  <c r="G31" i="1"/>
  <c r="G30" i="1"/>
  <c r="G29" i="1"/>
  <c r="G28" i="1"/>
  <c r="G27" i="1"/>
  <c r="G26" i="1"/>
  <c r="G25" i="1"/>
  <c r="G24" i="1"/>
  <c r="G18" i="1"/>
  <c r="I41" i="1" l="1"/>
  <c r="I36" i="1"/>
  <c r="I37" i="1"/>
  <c r="I42" i="1" l="1"/>
</calcChain>
</file>

<file path=xl/sharedStrings.xml><?xml version="1.0" encoding="utf-8"?>
<sst xmlns="http://schemas.openxmlformats.org/spreadsheetml/2006/main" count="161" uniqueCount="115">
  <si>
    <t xml:space="preserve"> </t>
  </si>
  <si>
    <t>Entity</t>
  </si>
  <si>
    <t xml:space="preserve">Company Name :                         </t>
  </si>
  <si>
    <t xml:space="preserve">Date of Request :          </t>
  </si>
  <si>
    <t xml:space="preserve">Email : </t>
  </si>
  <si>
    <t>Requester Info:</t>
  </si>
  <si>
    <t>Spot Waiver Application</t>
  </si>
  <si>
    <t>Requestor :</t>
  </si>
  <si>
    <t>Customer Info:</t>
  </si>
  <si>
    <t>PIC Name</t>
  </si>
  <si>
    <t>PIC Number :</t>
  </si>
  <si>
    <t>PIC Email :</t>
  </si>
  <si>
    <t xml:space="preserve">Office  :                         </t>
  </si>
  <si>
    <t>Main Trade Lane</t>
  </si>
  <si>
    <t>Request Party</t>
  </si>
  <si>
    <t>Approval Party</t>
  </si>
  <si>
    <t>BL / Booking Ref</t>
  </si>
  <si>
    <t>Rate</t>
  </si>
  <si>
    <t>Approval by and date</t>
  </si>
  <si>
    <t>(Immediate Supervisor)
Sales Manager / Branch Manager / Commercial Manager</t>
  </si>
  <si>
    <t>Charge Type</t>
  </si>
  <si>
    <t>Currency</t>
  </si>
  <si>
    <t>BL Fee</t>
  </si>
  <si>
    <t>EDI Fee</t>
  </si>
  <si>
    <t>SMA Fee</t>
  </si>
  <si>
    <t>EMC Fee</t>
  </si>
  <si>
    <t>Telex Release Fee</t>
  </si>
  <si>
    <t>Merged BL Fee</t>
  </si>
  <si>
    <t>Split BL Fee</t>
  </si>
  <si>
    <t>Swapping Fee</t>
  </si>
  <si>
    <t>Switch BL Fee</t>
  </si>
  <si>
    <t>Certificate Iss Fee</t>
  </si>
  <si>
    <t>Non Manipulation Cert Fee</t>
  </si>
  <si>
    <t>Manual SI Fee</t>
  </si>
  <si>
    <t>Late SI Fee</t>
  </si>
  <si>
    <t>Late BL Fee T1</t>
  </si>
  <si>
    <t>Late BL Fee T2</t>
  </si>
  <si>
    <t>Courrier Fee</t>
  </si>
  <si>
    <t>VIP Code Change Fee</t>
  </si>
  <si>
    <t>Elsewhere Adm Fee</t>
  </si>
  <si>
    <t>Late Pay SWB Fee T1</t>
  </si>
  <si>
    <t xml:space="preserve">Reason for the request : </t>
  </si>
  <si>
    <t>Late Pay SWB Fee T2</t>
  </si>
  <si>
    <t>DO Fee</t>
  </si>
  <si>
    <t>Re-Export Fee</t>
  </si>
  <si>
    <t>Bounce Cheque Fee</t>
  </si>
  <si>
    <t>Local Admin Fee</t>
  </si>
  <si>
    <t>Amendment Fee</t>
  </si>
  <si>
    <t>Manual VGM Fee</t>
  </si>
  <si>
    <t>Booking Cancellation Fee T1</t>
  </si>
  <si>
    <t>Booking Cancellation Fee T2</t>
  </si>
  <si>
    <t>Late DO Fee T1</t>
  </si>
  <si>
    <t>Late DO Fee T2</t>
  </si>
  <si>
    <t>Late Pay ELSE Fee T1</t>
  </si>
  <si>
    <t>Late Pay ELSE Fee T2</t>
  </si>
  <si>
    <t>Seal Fee</t>
  </si>
  <si>
    <t>Late Payment Interest</t>
  </si>
  <si>
    <t>Other</t>
  </si>
  <si>
    <t>Total Amount Waived</t>
  </si>
  <si>
    <t>Waiver % Proposal</t>
  </si>
  <si>
    <t>Waiver % Approved</t>
  </si>
  <si>
    <t>Managing Director / Deputy Managing Director</t>
  </si>
  <si>
    <t>Total Volumes YTD :</t>
  </si>
  <si>
    <t xml:space="preserve">Trade Lane </t>
  </si>
  <si>
    <t>Attachment(s) :</t>
  </si>
  <si>
    <t>TP/Canada</t>
  </si>
  <si>
    <t>Oceania</t>
  </si>
  <si>
    <t>IA</t>
  </si>
  <si>
    <t>Red Sea</t>
  </si>
  <si>
    <t>East Med/BSEA</t>
  </si>
  <si>
    <t>West Med</t>
  </si>
  <si>
    <t>NWC / Scan</t>
  </si>
  <si>
    <t>SAEC</t>
  </si>
  <si>
    <t>SAWC</t>
  </si>
  <si>
    <t>East Africa</t>
  </si>
  <si>
    <t>WAF</t>
  </si>
  <si>
    <t>IOA &amp; SAF</t>
  </si>
  <si>
    <t>Total Amount to be waived in MYR</t>
  </si>
  <si>
    <t>Total Amount to be waived in USD</t>
  </si>
  <si>
    <t xml:space="preserve">Instructions </t>
  </si>
  <si>
    <t>Select your office</t>
  </si>
  <si>
    <t>Insert the company name (paying party) you are requesting the waiver for</t>
  </si>
  <si>
    <t>Insert your MSC email address</t>
  </si>
  <si>
    <t>Insert your name</t>
  </si>
  <si>
    <t xml:space="preserve">Select the main two trade lanes </t>
  </si>
  <si>
    <t>Insert YTD volume</t>
  </si>
  <si>
    <t>Client's PIC name</t>
  </si>
  <si>
    <t>Client's PIC phone number</t>
  </si>
  <si>
    <t>Client's PIC email</t>
  </si>
  <si>
    <t>Detail the reason of your request</t>
  </si>
  <si>
    <t>Attach all supporting documents if required</t>
  </si>
  <si>
    <t>Local Management to click once approved</t>
  </si>
  <si>
    <t>Request Party to click once filled</t>
  </si>
  <si>
    <t>Number of Container</t>
  </si>
  <si>
    <t>Number of 20'</t>
  </si>
  <si>
    <t xml:space="preserve">Number of 40' </t>
  </si>
  <si>
    <t>Number of TEUs</t>
  </si>
  <si>
    <t>Container Swap Fee</t>
  </si>
  <si>
    <t xml:space="preserve">Supervisor &amp; Local Management needs to date and sign each request
</t>
  </si>
  <si>
    <t>Only fill below cells for Seal Fee, Container Swap Fee, Manual VGM Fee, Late Payment Interests, Other</t>
  </si>
  <si>
    <t>VGM Misdecl Fee</t>
  </si>
  <si>
    <r>
      <t xml:space="preserve">Insert request date =&gt; </t>
    </r>
    <r>
      <rPr>
        <b/>
        <sz val="11"/>
        <color rgb="FFFF0000"/>
        <rFont val="Calibri"/>
        <family val="2"/>
        <scheme val="minor"/>
      </rPr>
      <t>CTRL</t>
    </r>
    <r>
      <rPr>
        <sz val="11"/>
        <color theme="1"/>
        <rFont val="Calibri"/>
        <family val="2"/>
        <scheme val="minor"/>
      </rPr>
      <t xml:space="preserve"> + </t>
    </r>
    <r>
      <rPr>
        <b/>
        <sz val="11"/>
        <color rgb="FFFF0000"/>
        <rFont val="Calibri"/>
        <family val="2"/>
        <scheme val="minor"/>
      </rPr>
      <t xml:space="preserve">; </t>
    </r>
    <r>
      <rPr>
        <sz val="11"/>
        <rFont val="Calibri"/>
        <family val="2"/>
        <scheme val="minor"/>
      </rPr>
      <t>- US date format 3/11/2021 = 11 March 2021</t>
    </r>
  </si>
  <si>
    <t>2nd Trade Lane :</t>
  </si>
  <si>
    <r>
      <t xml:space="preserve">Select the charge type you request a waive for
Insert the BL # or Booking # as reference, </t>
    </r>
    <r>
      <rPr>
        <b/>
        <u/>
        <sz val="11"/>
        <color theme="1"/>
        <rFont val="Calibri"/>
        <family val="2"/>
        <scheme val="minor"/>
      </rPr>
      <t xml:space="preserve">only one reference without any additionnal character
</t>
    </r>
    <r>
      <rPr>
        <sz val="11"/>
        <color theme="1"/>
        <rFont val="Calibri"/>
        <family val="2"/>
        <scheme val="minor"/>
      </rPr>
      <t xml:space="preserve">Insert your % proposal
</t>
    </r>
  </si>
  <si>
    <t>No show Fee</t>
  </si>
  <si>
    <t>XXXX</t>
  </si>
  <si>
    <t>A</t>
  </si>
  <si>
    <t>B</t>
  </si>
  <si>
    <t>C</t>
  </si>
  <si>
    <t>A@A.A</t>
  </si>
  <si>
    <t>1</t>
  </si>
  <si>
    <t>1@1</t>
  </si>
  <si>
    <t>MEDU12345678</t>
  </si>
  <si>
    <t>Extra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</si>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</sst>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[$MYR]\ #,##0.00"/>
    <numFmt numFmtId="165" formatCode="[$-409]d\-mmm\-yy;@"/>
    <numFmt numFmtId="166" formatCode="[$USD]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5"/>
      <color rgb="FF000000"/>
      <name val="Arial"/>
      <family val="2"/>
    </font>
    <font>
      <b/>
      <sz val="8.5"/>
      <color rgb="FF000000"/>
      <name val="Arial"/>
      <family val="2"/>
    </font>
    <font>
      <sz val="11"/>
      <color rgb="FF000000"/>
      <name val="Arial"/>
      <family val="2"/>
    </font>
    <font>
      <b/>
      <u/>
      <sz val="8"/>
      <color rgb="FF000000"/>
      <name val="Arial"/>
      <family val="2"/>
    </font>
    <font>
      <b/>
      <u/>
      <sz val="12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u/>
      <sz val="9.5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i/>
      <sz val="8.5"/>
      <color rgb="FF000000"/>
      <name val="Arial"/>
      <family val="2"/>
    </font>
    <font>
      <b/>
      <i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ECB00"/>
        <bgColor indexed="64"/>
      </patternFill>
    </fill>
    <fill>
      <patternFill patternType="darkGray"/>
    </fill>
    <fill>
      <patternFill patternType="darkGray">
        <bgColor rgb="FFFECB00"/>
      </patternFill>
    </fill>
    <fill>
      <patternFill patternType="solid">
        <fgColor rgb="FFFFFF00"/>
        <bgColor indexed="64"/>
      </patternFill>
    </fill>
    <fill>
      <patternFill patternType="solid">
        <fgColor rgb="FFFFF9E2"/>
        <bgColor indexed="64"/>
      </patternFill>
    </fill>
    <fill>
      <patternFill patternType="mediumGray"/>
    </fill>
  </fills>
  <borders count="7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ck">
        <color rgb="FF000000"/>
      </top>
      <bottom style="thin">
        <color indexed="64"/>
      </bottom>
      <diagonal/>
    </border>
    <border>
      <left/>
      <right/>
      <top style="thick">
        <color rgb="FF000000"/>
      </top>
      <bottom style="thin">
        <color indexed="64"/>
      </bottom>
      <diagonal/>
    </border>
    <border>
      <left/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rgb="FF000000"/>
      </bottom>
      <diagonal/>
    </border>
    <border>
      <left/>
      <right style="thin">
        <color rgb="FF000000"/>
      </right>
      <top style="thin">
        <color indexed="64"/>
      </top>
      <bottom style="thick">
        <color rgb="FF000000"/>
      </bottom>
      <diagonal/>
    </border>
    <border>
      <left/>
      <right/>
      <top style="thick">
        <color indexed="64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indexed="64"/>
      </bottom>
      <diagonal/>
    </border>
    <border>
      <left style="thick">
        <color rgb="FF000000"/>
      </left>
      <right/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n">
        <color indexed="64"/>
      </top>
      <bottom style="thick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5" fillId="0" borderId="9" xfId="0" applyFont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Border="1" applyAlignment="1">
      <alignment vertical="top" wrapText="1"/>
    </xf>
    <xf numFmtId="0" fontId="5" fillId="0" borderId="41" xfId="0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5" borderId="0" xfId="0" applyFill="1"/>
    <xf numFmtId="49" fontId="7" fillId="3" borderId="22" xfId="0" applyNumberFormat="1" applyFont="1" applyFill="1" applyBorder="1" applyAlignment="1">
      <alignment vertical="center" wrapText="1"/>
    </xf>
    <xf numFmtId="0" fontId="2" fillId="0" borderId="45" xfId="0" applyNumberFormat="1" applyFont="1" applyBorder="1" applyAlignment="1">
      <alignment horizontal="center" vertical="center" wrapText="1"/>
    </xf>
    <xf numFmtId="166" fontId="3" fillId="2" borderId="47" xfId="0" applyNumberFormat="1" applyFont="1" applyFill="1" applyBorder="1" applyAlignment="1">
      <alignment horizontal="center" vertical="center" wrapText="1"/>
    </xf>
    <xf numFmtId="166" fontId="13" fillId="2" borderId="13" xfId="0" applyNumberFormat="1" applyFont="1" applyFill="1" applyBorder="1" applyAlignment="1">
      <alignment horizontal="center" vertical="center" wrapText="1"/>
    </xf>
    <xf numFmtId="164" fontId="13" fillId="2" borderId="5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7" fillId="6" borderId="7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vertical="center" wrapText="1"/>
    </xf>
    <xf numFmtId="0" fontId="7" fillId="6" borderId="15" xfId="0" applyFont="1" applyFill="1" applyBorder="1" applyAlignment="1">
      <alignment vertical="center" wrapText="1"/>
    </xf>
    <xf numFmtId="0" fontId="8" fillId="6" borderId="8" xfId="0" applyFont="1" applyFill="1" applyBorder="1" applyAlignment="1">
      <alignment vertical="top" wrapText="1"/>
    </xf>
    <xf numFmtId="49" fontId="7" fillId="6" borderId="21" xfId="0" applyNumberFormat="1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left"/>
    </xf>
    <xf numFmtId="0" fontId="5" fillId="6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42" xfId="0" applyFont="1" applyBorder="1" applyAlignment="1" applyProtection="1">
      <alignment horizontal="center" vertical="center" wrapText="1"/>
    </xf>
    <xf numFmtId="0" fontId="2" fillId="0" borderId="42" xfId="0" applyNumberFormat="1" applyFont="1" applyBorder="1" applyAlignment="1" applyProtection="1">
      <alignment horizontal="center" vertical="center" wrapText="1"/>
    </xf>
    <xf numFmtId="0" fontId="2" fillId="0" borderId="44" xfId="0" applyFont="1" applyBorder="1" applyAlignment="1" applyProtection="1">
      <alignment horizontal="center" vertical="center" wrapText="1"/>
    </xf>
    <xf numFmtId="9" fontId="2" fillId="0" borderId="27" xfId="3" applyFont="1" applyBorder="1" applyAlignment="1" applyProtection="1">
      <alignment horizontal="center" vertical="center" wrapText="1"/>
      <protection locked="0"/>
    </xf>
    <xf numFmtId="9" fontId="4" fillId="0" borderId="3" xfId="3" applyFont="1" applyBorder="1" applyAlignment="1" applyProtection="1">
      <alignment horizontal="center" vertical="center" wrapText="1"/>
      <protection locked="0"/>
    </xf>
    <xf numFmtId="0" fontId="0" fillId="0" borderId="55" xfId="0" applyBorder="1" applyAlignment="1">
      <alignment vertical="top"/>
    </xf>
    <xf numFmtId="0" fontId="0" fillId="0" borderId="55" xfId="0" applyBorder="1" applyAlignment="1" applyProtection="1">
      <alignment vertical="top"/>
      <protection locked="0"/>
    </xf>
    <xf numFmtId="0" fontId="0" fillId="0" borderId="55" xfId="0" applyBorder="1" applyProtection="1">
      <protection locked="0"/>
    </xf>
    <xf numFmtId="0" fontId="0" fillId="0" borderId="57" xfId="0" applyBorder="1" applyAlignment="1" applyProtection="1">
      <alignment vertical="top"/>
      <protection locked="0"/>
    </xf>
    <xf numFmtId="0" fontId="0" fillId="0" borderId="66" xfId="0" applyBorder="1" applyAlignment="1" applyProtection="1">
      <alignment vertical="top"/>
      <protection locked="0"/>
    </xf>
    <xf numFmtId="0" fontId="0" fillId="0" borderId="0" xfId="0" applyFont="1" applyAlignment="1">
      <alignment horizontal="left"/>
    </xf>
    <xf numFmtId="0" fontId="0" fillId="0" borderId="4" xfId="0" applyBorder="1" applyAlignment="1" applyProtection="1">
      <alignment horizontal="center" vertical="top" wrapText="1"/>
      <protection locked="0"/>
    </xf>
    <xf numFmtId="0" fontId="0" fillId="0" borderId="0" xfId="0" applyBorder="1" applyAlignment="1" applyProtection="1">
      <alignment horizontal="center" vertical="top" wrapText="1"/>
      <protection locked="0"/>
    </xf>
    <xf numFmtId="0" fontId="0" fillId="0" borderId="50" xfId="0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center" vertical="top" wrapText="1"/>
      <protection locked="0"/>
    </xf>
    <xf numFmtId="0" fontId="0" fillId="0" borderId="48" xfId="0" applyBorder="1" applyAlignment="1" applyProtection="1">
      <alignment horizontal="center" vertical="top" wrapText="1"/>
      <protection locked="0"/>
    </xf>
    <xf numFmtId="0" fontId="0" fillId="0" borderId="49" xfId="0" applyBorder="1" applyAlignment="1" applyProtection="1">
      <alignment horizontal="center" vertical="top" wrapText="1"/>
      <protection locked="0"/>
    </xf>
    <xf numFmtId="14" fontId="0" fillId="0" borderId="11" xfId="0" applyNumberForma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43" fontId="2" fillId="0" borderId="38" xfId="1" applyFont="1" applyBorder="1" applyAlignment="1" applyProtection="1">
      <alignment horizontal="center" vertical="center" wrapText="1"/>
      <protection locked="0"/>
    </xf>
    <xf numFmtId="43" fontId="2" fillId="0" borderId="27" xfId="1" applyFont="1" applyBorder="1" applyAlignment="1" applyProtection="1">
      <alignment horizontal="center" vertical="center" wrapText="1"/>
      <protection locked="0"/>
    </xf>
    <xf numFmtId="43" fontId="3" fillId="4" borderId="39" xfId="1" applyFont="1" applyFill="1" applyBorder="1" applyAlignment="1">
      <alignment horizontal="center" vertical="center" wrapText="1"/>
    </xf>
    <xf numFmtId="43" fontId="3" fillId="4" borderId="28" xfId="1" applyFont="1" applyFill="1" applyBorder="1" applyAlignment="1">
      <alignment horizontal="center" vertical="center" wrapText="1"/>
    </xf>
    <xf numFmtId="43" fontId="3" fillId="4" borderId="29" xfId="1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14" fontId="7" fillId="0" borderId="19" xfId="0" applyNumberFormat="1" applyFont="1" applyBorder="1" applyAlignment="1" applyProtection="1">
      <alignment horizontal="left" vertical="center" wrapText="1"/>
      <protection locked="0"/>
    </xf>
    <xf numFmtId="14" fontId="7" fillId="0" borderId="2" xfId="0" applyNumberFormat="1" applyFont="1" applyBorder="1" applyAlignment="1" applyProtection="1">
      <alignment horizontal="left" vertical="center" wrapText="1"/>
      <protection locked="0"/>
    </xf>
    <xf numFmtId="165" fontId="7" fillId="3" borderId="2" xfId="0" applyNumberFormat="1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 wrapText="1"/>
    </xf>
    <xf numFmtId="49" fontId="7" fillId="3" borderId="21" xfId="0" applyNumberFormat="1" applyFont="1" applyFill="1" applyBorder="1" applyAlignment="1">
      <alignment horizontal="center" vertical="center" wrapText="1"/>
    </xf>
    <xf numFmtId="49" fontId="7" fillId="3" borderId="22" xfId="0" applyNumberFormat="1" applyFont="1" applyFill="1" applyBorder="1" applyAlignment="1">
      <alignment horizontal="center" vertical="center" wrapText="1"/>
    </xf>
    <xf numFmtId="49" fontId="11" fillId="0" borderId="20" xfId="2" applyNumberFormat="1" applyBorder="1" applyAlignment="1" applyProtection="1">
      <alignment horizontal="left" vertical="center" wrapText="1"/>
      <protection locked="0"/>
    </xf>
    <xf numFmtId="49" fontId="7" fillId="0" borderId="21" xfId="0" applyNumberFormat="1" applyFont="1" applyBorder="1" applyAlignment="1" applyProtection="1">
      <alignment horizontal="left" vertical="center" wrapText="1"/>
      <protection locked="0"/>
    </xf>
    <xf numFmtId="0" fontId="2" fillId="0" borderId="30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49" fontId="7" fillId="0" borderId="2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7" fillId="0" borderId="11" xfId="0" quotePrefix="1" applyFont="1" applyBorder="1" applyAlignment="1" applyProtection="1">
      <alignment horizontal="left" vertical="top" wrapText="1"/>
      <protection locked="0"/>
    </xf>
    <xf numFmtId="0" fontId="7" fillId="0" borderId="12" xfId="0" applyFont="1" applyBorder="1" applyAlignment="1" applyProtection="1">
      <alignment horizontal="left" vertical="top" wrapText="1"/>
      <protection locked="0"/>
    </xf>
    <xf numFmtId="0" fontId="7" fillId="0" borderId="13" xfId="0" applyFont="1" applyBorder="1" applyAlignment="1" applyProtection="1">
      <alignment horizontal="left" vertical="top" wrapText="1"/>
      <protection locked="0"/>
    </xf>
    <xf numFmtId="49" fontId="7" fillId="3" borderId="31" xfId="0" applyNumberFormat="1" applyFont="1" applyFill="1" applyBorder="1" applyAlignment="1">
      <alignment horizontal="center" vertical="center" wrapText="1"/>
    </xf>
    <xf numFmtId="49" fontId="7" fillId="3" borderId="36" xfId="0" applyNumberFormat="1" applyFont="1" applyFill="1" applyBorder="1" applyAlignment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40" xfId="0" applyFont="1" applyBorder="1" applyAlignment="1" applyProtection="1">
      <alignment horizontal="center" vertical="center" wrapText="1"/>
      <protection locked="0"/>
    </xf>
    <xf numFmtId="43" fontId="3" fillId="4" borderId="11" xfId="1" applyFont="1" applyFill="1" applyBorder="1" applyAlignment="1">
      <alignment horizontal="center" vertical="center" wrapText="1"/>
    </xf>
    <xf numFmtId="43" fontId="3" fillId="4" borderId="12" xfId="1" applyFont="1" applyFill="1" applyBorder="1" applyAlignment="1">
      <alignment horizontal="center" vertical="center" wrapText="1"/>
    </xf>
    <xf numFmtId="43" fontId="3" fillId="4" borderId="46" xfId="1" applyFont="1" applyFill="1" applyBorder="1" applyAlignment="1">
      <alignment horizontal="center" vertical="center" wrapText="1"/>
    </xf>
    <xf numFmtId="49" fontId="7" fillId="3" borderId="34" xfId="0" applyNumberFormat="1" applyFont="1" applyFill="1" applyBorder="1" applyAlignment="1">
      <alignment horizontal="center" vertical="center" wrapText="1"/>
    </xf>
    <xf numFmtId="49" fontId="7" fillId="3" borderId="35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Border="1" applyAlignment="1" applyProtection="1">
      <alignment horizontal="center" vertical="center" wrapText="1"/>
      <protection locked="0"/>
    </xf>
    <xf numFmtId="49" fontId="7" fillId="0" borderId="21" xfId="0" applyNumberFormat="1" applyFont="1" applyBorder="1" applyAlignment="1" applyProtection="1">
      <alignment horizontal="center" vertical="center" wrapText="1"/>
      <protection locked="0"/>
    </xf>
    <xf numFmtId="0" fontId="11" fillId="0" borderId="52" xfId="2" applyBorder="1" applyAlignment="1" applyProtection="1">
      <alignment horizontal="center" vertical="center" wrapText="1"/>
      <protection locked="0"/>
    </xf>
    <xf numFmtId="0" fontId="11" fillId="0" borderId="31" xfId="2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49" fontId="7" fillId="0" borderId="22" xfId="0" applyNumberFormat="1" applyFont="1" applyBorder="1" applyAlignment="1" applyProtection="1">
      <alignment horizontal="left" vertical="center" wrapText="1"/>
      <protection locked="0"/>
    </xf>
    <xf numFmtId="0" fontId="11" fillId="0" borderId="11" xfId="2" applyBorder="1" applyAlignment="1" applyProtection="1">
      <alignment horizontal="center" vertical="center" wrapText="1"/>
      <protection locked="0"/>
    </xf>
    <xf numFmtId="0" fontId="11" fillId="0" borderId="12" xfId="2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7" fillId="0" borderId="20" xfId="1" applyNumberFormat="1" applyFont="1" applyBorder="1" applyAlignment="1" applyProtection="1">
      <alignment horizontal="left" vertical="center" wrapText="1"/>
      <protection locked="0"/>
    </xf>
    <xf numFmtId="43" fontId="7" fillId="0" borderId="21" xfId="1" applyFont="1" applyBorder="1" applyAlignment="1" applyProtection="1">
      <alignment horizontal="left" vertical="center" wrapText="1"/>
      <protection locked="0"/>
    </xf>
    <xf numFmtId="49" fontId="7" fillId="3" borderId="21" xfId="0" applyNumberFormat="1" applyFont="1" applyFill="1" applyBorder="1" applyAlignment="1">
      <alignment horizontal="center" vertical="center"/>
    </xf>
    <xf numFmtId="49" fontId="7" fillId="3" borderId="22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0" fillId="0" borderId="43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32" xfId="0" applyFont="1" applyBorder="1" applyAlignment="1">
      <alignment horizontal="center" vertical="top" wrapText="1"/>
    </xf>
    <xf numFmtId="0" fontId="0" fillId="0" borderId="43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 wrapText="1"/>
    </xf>
    <xf numFmtId="0" fontId="0" fillId="3" borderId="32" xfId="0" applyFill="1" applyBorder="1" applyAlignment="1">
      <alignment horizontal="center" vertical="top" wrapText="1"/>
    </xf>
    <xf numFmtId="0" fontId="0" fillId="3" borderId="43" xfId="0" applyFill="1" applyBorder="1" applyAlignment="1">
      <alignment horizontal="center" vertical="top" wrapText="1"/>
    </xf>
    <xf numFmtId="0" fontId="0" fillId="3" borderId="33" xfId="0" applyFill="1" applyBorder="1" applyAlignment="1">
      <alignment horizontal="center" vertical="top" wrapTex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65" xfId="0" applyBorder="1" applyAlignment="1">
      <alignment horizontal="left" vertical="top"/>
    </xf>
    <xf numFmtId="0" fontId="0" fillId="0" borderId="66" xfId="0" applyBorder="1" applyAlignment="1">
      <alignment horizontal="left" vertical="top"/>
    </xf>
    <xf numFmtId="0" fontId="0" fillId="0" borderId="54" xfId="0" applyBorder="1" applyAlignment="1">
      <alignment horizontal="left" vertical="top"/>
    </xf>
    <xf numFmtId="0" fontId="0" fillId="0" borderId="55" xfId="0" applyBorder="1" applyAlignment="1">
      <alignment horizontal="left" vertical="top"/>
    </xf>
    <xf numFmtId="0" fontId="0" fillId="0" borderId="0" xfId="0" applyFont="1" applyAlignment="1">
      <alignment horizontal="left" vertical="top" wrapText="1"/>
    </xf>
    <xf numFmtId="0" fontId="0" fillId="0" borderId="56" xfId="0" applyBorder="1" applyAlignment="1">
      <alignment horizontal="left" vertical="top"/>
    </xf>
    <xf numFmtId="0" fontId="0" fillId="0" borderId="57" xfId="0" applyBorder="1" applyAlignment="1">
      <alignment horizontal="left" vertical="top"/>
    </xf>
    <xf numFmtId="0" fontId="0" fillId="0" borderId="58" xfId="0" applyBorder="1" applyAlignment="1" applyProtection="1">
      <alignment horizontal="center" vertical="top"/>
      <protection locked="0"/>
    </xf>
    <xf numFmtId="0" fontId="0" fillId="0" borderId="59" xfId="0" applyBorder="1" applyAlignment="1" applyProtection="1">
      <alignment horizontal="center" vertical="top"/>
      <protection locked="0"/>
    </xf>
    <xf numFmtId="0" fontId="0" fillId="0" borderId="60" xfId="0" applyBorder="1" applyAlignment="1" applyProtection="1">
      <alignment horizontal="center" vertical="top"/>
      <protection locked="0"/>
    </xf>
    <xf numFmtId="0" fontId="0" fillId="7" borderId="61" xfId="0" applyFill="1" applyBorder="1" applyAlignment="1">
      <alignment horizontal="center" vertical="top"/>
    </xf>
    <xf numFmtId="0" fontId="0" fillId="7" borderId="0" xfId="0" applyFill="1" applyBorder="1" applyAlignment="1">
      <alignment horizontal="center" vertical="top"/>
    </xf>
    <xf numFmtId="0" fontId="0" fillId="7" borderId="53" xfId="0" applyFill="1" applyBorder="1" applyAlignment="1">
      <alignment horizontal="center" vertical="top"/>
    </xf>
    <xf numFmtId="0" fontId="0" fillId="7" borderId="62" xfId="0" applyFill="1" applyBorder="1" applyAlignment="1">
      <alignment horizontal="center" vertical="top"/>
    </xf>
    <xf numFmtId="0" fontId="0" fillId="7" borderId="63" xfId="0" applyFill="1" applyBorder="1" applyAlignment="1">
      <alignment horizontal="center" vertical="top"/>
    </xf>
    <xf numFmtId="0" fontId="0" fillId="7" borderId="64" xfId="0" applyFill="1" applyBorder="1" applyAlignment="1">
      <alignment horizontal="center" vertical="top"/>
    </xf>
    <xf numFmtId="0" fontId="14" fillId="0" borderId="67" xfId="0" applyFont="1" applyBorder="1" applyAlignment="1">
      <alignment horizontal="center" vertical="top" wrapText="1"/>
    </xf>
    <xf numFmtId="0" fontId="14" fillId="0" borderId="68" xfId="0" applyFont="1" applyBorder="1" applyAlignment="1">
      <alignment horizontal="center" vertical="top" wrapText="1"/>
    </xf>
    <xf numFmtId="0" fontId="14" fillId="0" borderId="69" xfId="0" applyFont="1" applyBorder="1" applyAlignment="1">
      <alignment horizontal="center" vertical="top" wrapText="1"/>
    </xf>
    <xf numFmtId="0" fontId="14" fillId="0" borderId="70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1" xfId="0" applyFont="1" applyBorder="1" applyAlignment="1">
      <alignment horizontal="center" vertical="top" wrapText="1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6">
    <dxf>
      <numFmt numFmtId="166" formatCode="[$USD]\ #,##0.00"/>
    </dxf>
    <dxf>
      <numFmt numFmtId="164" formatCode="[$MYR]\ #,##0.00"/>
    </dxf>
    <dxf>
      <numFmt numFmtId="166" formatCode="[$USD]\ #,##0.00"/>
    </dxf>
    <dxf>
      <numFmt numFmtId="164" formatCode="[$MYR]\ #,##0.00"/>
    </dxf>
    <dxf>
      <numFmt numFmtId="166" formatCode="[$USD]\ #,##0.00"/>
    </dxf>
    <dxf>
      <numFmt numFmtId="164" formatCode="[$MYR]\ #,##0.00"/>
    </dxf>
  </dxfs>
  <tableStyles count="0" defaultTableStyle="TableStyleMedium2" defaultPivotStyle="PivotStyleLight16"/>
  <colors>
    <mruColors>
      <color rgb="FFFFF9E2"/>
      <color rgb="FFFEC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52</xdr:row>
          <xdr:rowOff>28575</xdr:rowOff>
        </xdr:from>
        <xdr:to>
          <xdr:col>5</xdr:col>
          <xdr:colOff>714375</xdr:colOff>
          <xdr:row>53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 and Send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53</xdr:row>
          <xdr:rowOff>180975</xdr:rowOff>
        </xdr:from>
        <xdr:to>
          <xdr:col>5</xdr:col>
          <xdr:colOff>714375</xdr:colOff>
          <xdr:row>55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 and Send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313764</xdr:colOff>
      <xdr:row>38</xdr:row>
      <xdr:rowOff>616323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454588" y="1058395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38</xdr:row>
          <xdr:rowOff>257175</xdr:rowOff>
        </xdr:from>
        <xdr:to>
          <xdr:col>3</xdr:col>
          <xdr:colOff>114300</xdr:colOff>
          <xdr:row>38</xdr:row>
          <xdr:rowOff>942975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1@1" TargetMode="External"/><Relationship Id="rId1" Type="http://schemas.openxmlformats.org/officeDocument/2006/relationships/hyperlink" Target="mailto:A@A.A" TargetMode="External"/><Relationship Id="rId6" Type="http://schemas.openxmlformats.org/officeDocument/2006/relationships/package" Target="../embeddings/Microsoft_Word_Document.docx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94C6E-40D1-42AB-8340-675A143DB240}">
  <sheetPr codeName="Sheet1">
    <tabColor rgb="FFFECB00"/>
    <pageSetUpPr fitToPage="1"/>
  </sheetPr>
  <dimension ref="A1:Q55"/>
  <sheetViews>
    <sheetView showGridLines="0" tabSelected="1" zoomScale="85" zoomScaleNormal="85" workbookViewId="0">
      <selection activeCell="B38" sqref="B38:I38"/>
    </sheetView>
  </sheetViews>
  <sheetFormatPr defaultRowHeight="15" x14ac:dyDescent="0.25"/>
  <cols>
    <col min="1" max="1" width="23.140625" customWidth="1"/>
    <col min="2" max="4" width="9.85546875" customWidth="1"/>
    <col min="5" max="5" width="23.140625" customWidth="1"/>
    <col min="6" max="8" width="9.85546875" customWidth="1"/>
    <col min="9" max="9" width="26.140625" customWidth="1"/>
    <col min="11" max="11" width="10.85546875" bestFit="1" customWidth="1"/>
    <col min="14" max="17" width="9.140625" customWidth="1"/>
  </cols>
  <sheetData>
    <row r="1" spans="1:17" x14ac:dyDescent="0.25">
      <c r="A1" s="59" t="s">
        <v>105</v>
      </c>
      <c r="B1" s="59"/>
      <c r="C1" s="59"/>
      <c r="D1" s="59"/>
      <c r="E1" s="59"/>
      <c r="F1" s="59"/>
      <c r="G1" s="59"/>
      <c r="H1" s="59"/>
      <c r="I1" s="59"/>
    </row>
    <row r="2" spans="1:17" ht="31.5" customHeight="1" thickBot="1" x14ac:dyDescent="0.3">
      <c r="A2" s="60"/>
      <c r="B2" s="60"/>
      <c r="C2" s="60"/>
      <c r="D2" s="60"/>
      <c r="E2" s="60"/>
      <c r="F2" s="60"/>
      <c r="G2" s="60"/>
      <c r="H2" s="60"/>
      <c r="I2" s="60"/>
    </row>
    <row r="3" spans="1:17" ht="24.75" customHeight="1" thickTop="1" thickBot="1" x14ac:dyDescent="0.3">
      <c r="A3" s="73" t="s">
        <v>6</v>
      </c>
      <c r="B3" s="74"/>
      <c r="C3" s="74"/>
      <c r="D3" s="74"/>
      <c r="E3" s="74"/>
      <c r="F3" s="74"/>
      <c r="G3" s="74"/>
      <c r="H3" s="74"/>
      <c r="I3" s="75"/>
      <c r="K3" s="59" t="s">
        <v>79</v>
      </c>
      <c r="L3" s="59"/>
      <c r="M3" s="59"/>
      <c r="N3" s="59"/>
      <c r="O3" s="59"/>
      <c r="P3" s="59"/>
      <c r="Q3" s="59"/>
    </row>
    <row r="4" spans="1:17" ht="16.5" thickTop="1" thickBot="1" x14ac:dyDescent="0.3">
      <c r="A4" s="72" t="s">
        <v>0</v>
      </c>
      <c r="B4" s="72"/>
      <c r="C4" s="72"/>
      <c r="D4" s="72"/>
      <c r="E4" s="72"/>
      <c r="F4" s="72"/>
      <c r="G4" s="72"/>
      <c r="H4" s="72"/>
      <c r="I4" s="72"/>
    </row>
    <row r="5" spans="1:17" ht="14.25" customHeight="1" thickTop="1" thickBot="1" x14ac:dyDescent="0.3">
      <c r="A5" s="61" t="s">
        <v>5</v>
      </c>
      <c r="B5" s="62"/>
      <c r="C5" s="62"/>
      <c r="D5" s="62"/>
      <c r="E5" s="62"/>
      <c r="F5" s="62"/>
      <c r="G5" s="62"/>
      <c r="H5" s="62"/>
      <c r="I5" s="63"/>
    </row>
    <row r="6" spans="1:17" ht="15.75" thickTop="1" x14ac:dyDescent="0.25">
      <c r="A6" s="16" t="s">
        <v>3</v>
      </c>
      <c r="B6" s="64">
        <v>44337</v>
      </c>
      <c r="C6" s="65"/>
      <c r="D6" s="66"/>
      <c r="E6" s="66"/>
      <c r="F6" s="66"/>
      <c r="G6" s="66"/>
      <c r="H6" s="66"/>
      <c r="I6" s="67"/>
      <c r="K6" s="36" t="s">
        <v>101</v>
      </c>
      <c r="L6" s="23"/>
      <c r="M6" s="23"/>
      <c r="N6" s="23"/>
      <c r="O6" s="23"/>
      <c r="P6" s="23"/>
      <c r="Q6" s="23"/>
    </row>
    <row r="7" spans="1:17" x14ac:dyDescent="0.25">
      <c r="A7" s="17" t="s">
        <v>7</v>
      </c>
      <c r="B7" s="76" t="s">
        <v>106</v>
      </c>
      <c r="C7" s="71"/>
      <c r="D7" s="71"/>
      <c r="E7" s="68"/>
      <c r="F7" s="68"/>
      <c r="G7" s="68"/>
      <c r="H7" s="68"/>
      <c r="I7" s="69"/>
      <c r="K7" s="23" t="s">
        <v>83</v>
      </c>
      <c r="L7" s="23"/>
      <c r="M7" s="23"/>
      <c r="N7" s="23"/>
      <c r="O7" s="23"/>
      <c r="P7" s="23"/>
      <c r="Q7" s="23"/>
    </row>
    <row r="8" spans="1:17" ht="14.25" customHeight="1" x14ac:dyDescent="0.25">
      <c r="A8" s="17" t="s">
        <v>4</v>
      </c>
      <c r="B8" s="70" t="s">
        <v>109</v>
      </c>
      <c r="C8" s="71"/>
      <c r="D8" s="71"/>
      <c r="E8" s="68"/>
      <c r="F8" s="68"/>
      <c r="G8" s="68"/>
      <c r="H8" s="68"/>
      <c r="I8" s="69"/>
      <c r="K8" s="23" t="s">
        <v>82</v>
      </c>
      <c r="L8" s="23"/>
      <c r="M8" s="23"/>
      <c r="N8" s="23"/>
      <c r="O8" s="23"/>
      <c r="P8" s="23"/>
      <c r="Q8" s="23"/>
    </row>
    <row r="9" spans="1:17" ht="15.75" thickBot="1" x14ac:dyDescent="0.3">
      <c r="A9" s="17" t="s">
        <v>12</v>
      </c>
      <c r="B9" s="76" t="s">
        <v>106</v>
      </c>
      <c r="C9" s="71"/>
      <c r="D9" s="71"/>
      <c r="E9" s="68"/>
      <c r="F9" s="68"/>
      <c r="G9" s="68"/>
      <c r="H9" s="68"/>
      <c r="I9" s="69"/>
      <c r="K9" s="23" t="s">
        <v>80</v>
      </c>
      <c r="L9" s="23"/>
      <c r="M9" s="23"/>
      <c r="N9" s="23"/>
      <c r="O9" s="23"/>
      <c r="P9" s="23"/>
      <c r="Q9" s="23"/>
    </row>
    <row r="10" spans="1:17" ht="14.25" customHeight="1" thickTop="1" thickBot="1" x14ac:dyDescent="0.3">
      <c r="A10" s="61" t="s">
        <v>8</v>
      </c>
      <c r="B10" s="62"/>
      <c r="C10" s="62"/>
      <c r="D10" s="62"/>
      <c r="E10" s="62"/>
      <c r="F10" s="62"/>
      <c r="G10" s="62"/>
      <c r="H10" s="62"/>
      <c r="I10" s="63"/>
    </row>
    <row r="11" spans="1:17" ht="15.75" thickTop="1" x14ac:dyDescent="0.25">
      <c r="A11" s="18" t="s">
        <v>2</v>
      </c>
      <c r="B11" s="76" t="s">
        <v>106</v>
      </c>
      <c r="C11" s="71"/>
      <c r="D11" s="71"/>
      <c r="E11" s="71"/>
      <c r="F11" s="71"/>
      <c r="G11" s="71"/>
      <c r="H11" s="71"/>
      <c r="I11" s="96"/>
      <c r="K11" s="94" t="s">
        <v>81</v>
      </c>
      <c r="L11" s="94"/>
      <c r="M11" s="94"/>
      <c r="N11" s="94"/>
      <c r="O11" s="94"/>
      <c r="P11" s="94"/>
      <c r="Q11" s="94"/>
    </row>
    <row r="12" spans="1:17" ht="14.25" customHeight="1" x14ac:dyDescent="0.25">
      <c r="A12" s="19" t="s">
        <v>13</v>
      </c>
      <c r="B12" s="90" t="s">
        <v>66</v>
      </c>
      <c r="C12" s="91"/>
      <c r="D12" s="91"/>
      <c r="E12" s="20" t="s">
        <v>102</v>
      </c>
      <c r="F12" s="90" t="s">
        <v>66</v>
      </c>
      <c r="G12" s="91"/>
      <c r="H12" s="91"/>
      <c r="I12" s="9"/>
      <c r="K12" s="94" t="s">
        <v>84</v>
      </c>
      <c r="L12" s="94"/>
      <c r="M12" s="94"/>
      <c r="N12" s="94"/>
      <c r="O12" s="94"/>
      <c r="P12" s="94"/>
      <c r="Q12" s="94"/>
    </row>
    <row r="13" spans="1:17" x14ac:dyDescent="0.25">
      <c r="A13" s="19" t="s">
        <v>62</v>
      </c>
      <c r="B13" s="101">
        <v>12</v>
      </c>
      <c r="C13" s="102"/>
      <c r="D13" s="102"/>
      <c r="E13" s="103"/>
      <c r="F13" s="103"/>
      <c r="G13" s="103"/>
      <c r="H13" s="103"/>
      <c r="I13" s="104"/>
      <c r="K13" s="94" t="s">
        <v>85</v>
      </c>
      <c r="L13" s="94"/>
      <c r="M13" s="94"/>
      <c r="N13" s="94"/>
      <c r="O13" s="94"/>
      <c r="P13" s="94"/>
      <c r="Q13" s="94"/>
    </row>
    <row r="14" spans="1:17" x14ac:dyDescent="0.25">
      <c r="A14" s="19" t="s">
        <v>9</v>
      </c>
      <c r="B14" s="76" t="s">
        <v>110</v>
      </c>
      <c r="C14" s="71"/>
      <c r="D14" s="71"/>
      <c r="E14" s="68"/>
      <c r="F14" s="68"/>
      <c r="G14" s="68"/>
      <c r="H14" s="68"/>
      <c r="I14" s="69"/>
      <c r="K14" s="94" t="s">
        <v>86</v>
      </c>
      <c r="L14" s="94"/>
      <c r="M14" s="94"/>
      <c r="N14" s="94"/>
      <c r="O14" s="94"/>
      <c r="P14" s="94"/>
      <c r="Q14" s="94"/>
    </row>
    <row r="15" spans="1:17" ht="14.65" customHeight="1" x14ac:dyDescent="0.25">
      <c r="A15" s="19" t="s">
        <v>10</v>
      </c>
      <c r="B15" s="76" t="s">
        <v>110</v>
      </c>
      <c r="C15" s="71"/>
      <c r="D15" s="71"/>
      <c r="E15" s="88"/>
      <c r="F15" s="88"/>
      <c r="G15" s="88"/>
      <c r="H15" s="88"/>
      <c r="I15" s="89"/>
      <c r="K15" s="94" t="s">
        <v>87</v>
      </c>
      <c r="L15" s="94"/>
      <c r="M15" s="94"/>
      <c r="N15" s="94"/>
      <c r="O15" s="94"/>
      <c r="P15" s="94"/>
      <c r="Q15" s="94"/>
    </row>
    <row r="16" spans="1:17" ht="15" customHeight="1" thickBot="1" x14ac:dyDescent="0.3">
      <c r="A16" s="19" t="s">
        <v>11</v>
      </c>
      <c r="B16" s="92" t="s">
        <v>111</v>
      </c>
      <c r="C16" s="93"/>
      <c r="D16" s="93"/>
      <c r="E16" s="81"/>
      <c r="F16" s="81"/>
      <c r="G16" s="81"/>
      <c r="H16" s="81"/>
      <c r="I16" s="82"/>
      <c r="K16" s="94" t="s">
        <v>88</v>
      </c>
      <c r="L16" s="94"/>
      <c r="M16" s="94"/>
      <c r="N16" s="94"/>
      <c r="O16" s="94"/>
      <c r="P16" s="94"/>
      <c r="Q16" s="94"/>
    </row>
    <row r="17" spans="1:17" ht="28.5" customHeight="1" thickTop="1" x14ac:dyDescent="0.25">
      <c r="A17" s="49"/>
      <c r="B17" s="116" t="s">
        <v>20</v>
      </c>
      <c r="C17" s="117"/>
      <c r="D17" s="57" t="s">
        <v>16</v>
      </c>
      <c r="E17" s="58"/>
      <c r="F17" s="6" t="s">
        <v>17</v>
      </c>
      <c r="G17" s="6" t="s">
        <v>21</v>
      </c>
      <c r="H17" s="24" t="s">
        <v>59</v>
      </c>
      <c r="I17" s="1" t="s">
        <v>58</v>
      </c>
    </row>
    <row r="18" spans="1:17" ht="22.5" customHeight="1" x14ac:dyDescent="0.25">
      <c r="A18" s="50"/>
      <c r="B18" s="52" t="s">
        <v>47</v>
      </c>
      <c r="C18" s="53"/>
      <c r="D18" s="83" t="s">
        <v>112</v>
      </c>
      <c r="E18" s="84"/>
      <c r="F18" s="26">
        <f>VLOOKUP(B18,List!$B$2:$C$38,2,FALSE)</f>
        <v>50</v>
      </c>
      <c r="G18" s="27" t="str">
        <f>IF(OR(B18="EMC Fee",B18="SMA Fee",B18="Switch BL Fee",B18="Seal Fee",B18="VIP Code Change Fee",B18="Non Manipulation Cert Fee"),"USD",IF(B18="","","MYR"))</f>
        <v>MYR</v>
      </c>
      <c r="H18" s="29">
        <v>0.1</v>
      </c>
      <c r="I18" s="7">
        <f>H18*F18</f>
        <v>5</v>
      </c>
      <c r="K18" s="124" t="s">
        <v>103</v>
      </c>
      <c r="L18" s="124"/>
      <c r="M18" s="124"/>
      <c r="N18" s="124"/>
      <c r="O18" s="124"/>
      <c r="P18" s="124"/>
      <c r="Q18" s="124"/>
    </row>
    <row r="19" spans="1:17" ht="22.5" customHeight="1" x14ac:dyDescent="0.25">
      <c r="A19" s="50"/>
      <c r="B19" s="52" t="s">
        <v>47</v>
      </c>
      <c r="C19" s="53"/>
      <c r="D19" s="83" t="s">
        <v>112</v>
      </c>
      <c r="E19" s="84"/>
      <c r="F19" s="26">
        <f>VLOOKUP(B19,List!$B$2:$C$38,2,FALSE)</f>
        <v>50</v>
      </c>
      <c r="G19" s="26" t="str">
        <f t="shared" ref="G19:G23" si="0">IF(OR(B19="EMC Fee",B19="SMA Fee",B19="Switch BL Fee",B19="Seal Fee",B19="VIP Code Change Fee",B19="Non Manipulation Cert Fee"),"USD",IF(B19="","","MYR"))</f>
        <v>MYR</v>
      </c>
      <c r="H19" s="29">
        <v>0.1</v>
      </c>
      <c r="I19" s="7">
        <f t="shared" ref="I19:I35" si="1">H19*F19</f>
        <v>5</v>
      </c>
      <c r="K19" s="124"/>
      <c r="L19" s="124"/>
      <c r="M19" s="124"/>
      <c r="N19" s="124"/>
      <c r="O19" s="124"/>
      <c r="P19" s="124"/>
      <c r="Q19" s="124"/>
    </row>
    <row r="20" spans="1:17" ht="22.5" customHeight="1" x14ac:dyDescent="0.25">
      <c r="A20" s="50"/>
      <c r="B20" s="52" t="s">
        <v>47</v>
      </c>
      <c r="C20" s="53"/>
      <c r="D20" s="83" t="s">
        <v>112</v>
      </c>
      <c r="E20" s="84"/>
      <c r="F20" s="26">
        <f>VLOOKUP(B20,List!$B$2:$C$38,2,FALSE)</f>
        <v>50</v>
      </c>
      <c r="G20" s="26" t="str">
        <f t="shared" si="0"/>
        <v>MYR</v>
      </c>
      <c r="H20" s="29">
        <v>0.1</v>
      </c>
      <c r="I20" s="7">
        <f t="shared" si="1"/>
        <v>5</v>
      </c>
    </row>
    <row r="21" spans="1:17" ht="22.5" customHeight="1" x14ac:dyDescent="0.25">
      <c r="A21" s="50"/>
      <c r="B21" s="52" t="s">
        <v>47</v>
      </c>
      <c r="C21" s="53"/>
      <c r="D21" s="83" t="s">
        <v>112</v>
      </c>
      <c r="E21" s="84"/>
      <c r="F21" s="26">
        <f>VLOOKUP(B21,List!$B$2:$C$38,2,FALSE)</f>
        <v>50</v>
      </c>
      <c r="G21" s="26" t="str">
        <f t="shared" si="0"/>
        <v>MYR</v>
      </c>
      <c r="H21" s="29">
        <v>0.1</v>
      </c>
      <c r="I21" s="7">
        <f t="shared" si="1"/>
        <v>5</v>
      </c>
      <c r="K21" s="118"/>
      <c r="L21" s="118"/>
      <c r="M21" s="15"/>
      <c r="N21" s="14"/>
      <c r="O21" s="14"/>
      <c r="P21" s="14"/>
      <c r="Q21" s="14"/>
    </row>
    <row r="22" spans="1:17" ht="22.5" customHeight="1" thickBot="1" x14ac:dyDescent="0.3">
      <c r="A22" s="50"/>
      <c r="B22" s="52" t="s">
        <v>47</v>
      </c>
      <c r="C22" s="53"/>
      <c r="D22" s="83" t="s">
        <v>112</v>
      </c>
      <c r="E22" s="84"/>
      <c r="F22" s="26">
        <f>VLOOKUP(B22,List!$B$2:$C$38,2,FALSE)</f>
        <v>50</v>
      </c>
      <c r="G22" s="26" t="str">
        <f t="shared" si="0"/>
        <v>MYR</v>
      </c>
      <c r="H22" s="29">
        <v>0.1</v>
      </c>
      <c r="I22" s="7">
        <f t="shared" si="1"/>
        <v>5</v>
      </c>
      <c r="K22" s="118"/>
      <c r="L22" s="118"/>
      <c r="M22" s="15"/>
      <c r="N22" s="14"/>
      <c r="O22" s="14"/>
      <c r="P22" s="14"/>
      <c r="Q22" s="14"/>
    </row>
    <row r="23" spans="1:17" ht="22.5" customHeight="1" thickTop="1" x14ac:dyDescent="0.25">
      <c r="A23" s="50"/>
      <c r="B23" s="52" t="s">
        <v>47</v>
      </c>
      <c r="C23" s="53"/>
      <c r="D23" s="83" t="s">
        <v>112</v>
      </c>
      <c r="E23" s="84"/>
      <c r="F23" s="26">
        <f>VLOOKUP(B23,List!$B$2:$C$38,2,FALSE)</f>
        <v>50</v>
      </c>
      <c r="G23" s="26" t="str">
        <f t="shared" si="0"/>
        <v>MYR</v>
      </c>
      <c r="H23" s="29">
        <v>0.1</v>
      </c>
      <c r="I23" s="7">
        <f t="shared" si="1"/>
        <v>5</v>
      </c>
      <c r="K23" s="136" t="s">
        <v>99</v>
      </c>
      <c r="L23" s="137"/>
      <c r="M23" s="137"/>
      <c r="N23" s="137"/>
      <c r="O23" s="137"/>
      <c r="P23" s="137"/>
      <c r="Q23" s="138"/>
    </row>
    <row r="24" spans="1:17" ht="22.5" customHeight="1" thickBot="1" x14ac:dyDescent="0.3">
      <c r="A24" s="50"/>
      <c r="B24" s="52" t="s">
        <v>47</v>
      </c>
      <c r="C24" s="53"/>
      <c r="D24" s="83" t="s">
        <v>112</v>
      </c>
      <c r="E24" s="84"/>
      <c r="F24" s="26">
        <f>VLOOKUP(B24,List!$B$2:$C$38,2,FALSE)</f>
        <v>50</v>
      </c>
      <c r="G24" s="26" t="str">
        <f t="shared" ref="G24:G35" si="2">IF(OR(B24="EMC Fee",B24="SMA Fee",B24="Switch BL Fee",B24="Seal Fee",B24="VIP Code Change Fee",B24="Non Manipulation Cert Fee"),"USD",IF(B24="","","MYR"))</f>
        <v>MYR</v>
      </c>
      <c r="H24" s="29">
        <v>0.1</v>
      </c>
      <c r="I24" s="7">
        <f t="shared" si="1"/>
        <v>5</v>
      </c>
      <c r="K24" s="139"/>
      <c r="L24" s="140"/>
      <c r="M24" s="140"/>
      <c r="N24" s="140"/>
      <c r="O24" s="140"/>
      <c r="P24" s="140"/>
      <c r="Q24" s="141"/>
    </row>
    <row r="25" spans="1:17" ht="22.5" customHeight="1" thickTop="1" thickBot="1" x14ac:dyDescent="0.3">
      <c r="A25" s="50"/>
      <c r="B25" s="52" t="s">
        <v>47</v>
      </c>
      <c r="C25" s="53"/>
      <c r="D25" s="83" t="s">
        <v>112</v>
      </c>
      <c r="E25" s="84"/>
      <c r="F25" s="26">
        <f>VLOOKUP(B25,List!$B$2:$C$38,2,FALSE)</f>
        <v>50</v>
      </c>
      <c r="G25" s="26" t="str">
        <f t="shared" si="2"/>
        <v>MYR</v>
      </c>
      <c r="H25" s="29">
        <v>0.1</v>
      </c>
      <c r="I25" s="7">
        <f t="shared" si="1"/>
        <v>5</v>
      </c>
      <c r="K25" s="120" t="s">
        <v>93</v>
      </c>
      <c r="L25" s="121"/>
      <c r="M25" s="35">
        <v>2</v>
      </c>
      <c r="N25" s="130"/>
      <c r="O25" s="131"/>
      <c r="P25" s="131"/>
      <c r="Q25" s="132"/>
    </row>
    <row r="26" spans="1:17" ht="22.5" customHeight="1" thickBot="1" x14ac:dyDescent="0.3">
      <c r="A26" s="50"/>
      <c r="B26" s="52" t="s">
        <v>47</v>
      </c>
      <c r="C26" s="53"/>
      <c r="D26" s="83" t="s">
        <v>112</v>
      </c>
      <c r="E26" s="84"/>
      <c r="F26" s="26">
        <f>VLOOKUP(B26,List!$B$2:$C$38,2,FALSE)</f>
        <v>50</v>
      </c>
      <c r="G26" s="26" t="str">
        <f t="shared" si="2"/>
        <v>MYR</v>
      </c>
      <c r="H26" s="29">
        <v>0.1</v>
      </c>
      <c r="I26" s="7">
        <f t="shared" si="1"/>
        <v>5</v>
      </c>
      <c r="K26" s="122" t="s">
        <v>94</v>
      </c>
      <c r="L26" s="123"/>
      <c r="M26" s="32">
        <v>1</v>
      </c>
      <c r="N26" s="130"/>
      <c r="O26" s="131"/>
      <c r="P26" s="131"/>
      <c r="Q26" s="132"/>
    </row>
    <row r="27" spans="1:17" ht="22.5" customHeight="1" thickBot="1" x14ac:dyDescent="0.3">
      <c r="A27" s="50"/>
      <c r="B27" s="52" t="s">
        <v>47</v>
      </c>
      <c r="C27" s="53"/>
      <c r="D27" s="83" t="s">
        <v>112</v>
      </c>
      <c r="E27" s="84"/>
      <c r="F27" s="26">
        <f>VLOOKUP(B27,List!$B$2:$C$38,2,FALSE)</f>
        <v>50</v>
      </c>
      <c r="G27" s="26" t="str">
        <f t="shared" si="2"/>
        <v>MYR</v>
      </c>
      <c r="H27" s="29">
        <v>0.1</v>
      </c>
      <c r="I27" s="7">
        <f t="shared" si="1"/>
        <v>5</v>
      </c>
      <c r="K27" s="122" t="s">
        <v>95</v>
      </c>
      <c r="L27" s="123"/>
      <c r="M27" s="32">
        <v>1</v>
      </c>
      <c r="N27" s="130"/>
      <c r="O27" s="131"/>
      <c r="P27" s="131"/>
      <c r="Q27" s="132"/>
    </row>
    <row r="28" spans="1:17" ht="22.5" customHeight="1" thickBot="1" x14ac:dyDescent="0.3">
      <c r="A28" s="50"/>
      <c r="B28" s="52" t="s">
        <v>47</v>
      </c>
      <c r="C28" s="53"/>
      <c r="D28" s="83" t="s">
        <v>112</v>
      </c>
      <c r="E28" s="84"/>
      <c r="F28" s="26">
        <f>VLOOKUP(B28,List!$B$2:$C$38,2,FALSE)</f>
        <v>50</v>
      </c>
      <c r="G28" s="26" t="str">
        <f t="shared" si="2"/>
        <v>MYR</v>
      </c>
      <c r="H28" s="29">
        <v>0.1</v>
      </c>
      <c r="I28" s="7">
        <f t="shared" si="1"/>
        <v>5</v>
      </c>
      <c r="K28" s="122" t="s">
        <v>96</v>
      </c>
      <c r="L28" s="123"/>
      <c r="M28" s="31">
        <f>M26+M27*2</f>
        <v>3</v>
      </c>
      <c r="N28" s="130"/>
      <c r="O28" s="131"/>
      <c r="P28" s="131"/>
      <c r="Q28" s="132"/>
    </row>
    <row r="29" spans="1:17" ht="22.5" customHeight="1" thickBot="1" x14ac:dyDescent="0.3">
      <c r="A29" s="50"/>
      <c r="B29" s="52" t="s">
        <v>47</v>
      </c>
      <c r="C29" s="53"/>
      <c r="D29" s="83" t="s">
        <v>112</v>
      </c>
      <c r="E29" s="84"/>
      <c r="F29" s="26">
        <f>VLOOKUP(B29,List!$B$2:$C$38,2,FALSE)</f>
        <v>50</v>
      </c>
      <c r="G29" s="26" t="str">
        <f t="shared" si="2"/>
        <v>MYR</v>
      </c>
      <c r="H29" s="29">
        <v>0.1</v>
      </c>
      <c r="I29" s="7">
        <f t="shared" si="1"/>
        <v>5</v>
      </c>
      <c r="K29" s="122" t="s">
        <v>56</v>
      </c>
      <c r="L29" s="123"/>
      <c r="M29" s="33">
        <v>150</v>
      </c>
      <c r="N29" s="133"/>
      <c r="O29" s="134"/>
      <c r="P29" s="134"/>
      <c r="Q29" s="135"/>
    </row>
    <row r="30" spans="1:17" ht="22.5" customHeight="1" thickBot="1" x14ac:dyDescent="0.3">
      <c r="A30" s="50"/>
      <c r="B30" s="52" t="s">
        <v>47</v>
      </c>
      <c r="C30" s="53"/>
      <c r="D30" s="83" t="s">
        <v>112</v>
      </c>
      <c r="E30" s="84"/>
      <c r="F30" s="26">
        <f>VLOOKUP(B30,List!$B$2:$C$38,2,FALSE)</f>
        <v>50</v>
      </c>
      <c r="G30" s="26" t="str">
        <f t="shared" si="2"/>
        <v>MYR</v>
      </c>
      <c r="H30" s="29">
        <v>0.1</v>
      </c>
      <c r="I30" s="7">
        <f t="shared" si="1"/>
        <v>5</v>
      </c>
      <c r="K30" s="125" t="s">
        <v>57</v>
      </c>
      <c r="L30" s="126"/>
      <c r="M30" s="34">
        <v>25</v>
      </c>
      <c r="N30" s="127" t="s">
        <v>113</v>
      </c>
      <c r="O30" s="128"/>
      <c r="P30" s="128"/>
      <c r="Q30" s="129"/>
    </row>
    <row r="31" spans="1:17" ht="22.5" customHeight="1" thickTop="1" x14ac:dyDescent="0.25">
      <c r="A31" s="50"/>
      <c r="B31" s="52" t="s">
        <v>47</v>
      </c>
      <c r="C31" s="53"/>
      <c r="D31" s="83" t="s">
        <v>112</v>
      </c>
      <c r="E31" s="84"/>
      <c r="F31" s="26">
        <f>VLOOKUP(B31,List!$B$2:$C$38,2,FALSE)</f>
        <v>50</v>
      </c>
      <c r="G31" s="26" t="str">
        <f t="shared" si="2"/>
        <v>MYR</v>
      </c>
      <c r="H31" s="29">
        <v>0.1</v>
      </c>
      <c r="I31" s="7">
        <f t="shared" si="1"/>
        <v>5</v>
      </c>
      <c r="K31" s="15"/>
      <c r="L31" s="15"/>
      <c r="M31" s="15"/>
      <c r="N31" s="15"/>
      <c r="O31" s="15"/>
      <c r="P31" s="15"/>
    </row>
    <row r="32" spans="1:17" ht="22.5" customHeight="1" x14ac:dyDescent="0.25">
      <c r="A32" s="50"/>
      <c r="B32" s="52" t="s">
        <v>47</v>
      </c>
      <c r="C32" s="53"/>
      <c r="D32" s="83" t="s">
        <v>112</v>
      </c>
      <c r="E32" s="84"/>
      <c r="F32" s="26">
        <f>VLOOKUP(B32,List!$B$2:$C$38,2,FALSE)</f>
        <v>50</v>
      </c>
      <c r="G32" s="26" t="str">
        <f t="shared" si="2"/>
        <v>MYR</v>
      </c>
      <c r="H32" s="29">
        <v>0.1</v>
      </c>
      <c r="I32" s="7">
        <f t="shared" si="1"/>
        <v>5</v>
      </c>
      <c r="K32" s="15"/>
      <c r="L32" s="15"/>
      <c r="M32" s="15"/>
      <c r="N32" s="15"/>
      <c r="O32" s="15"/>
      <c r="P32" s="15"/>
    </row>
    <row r="33" spans="1:17" ht="22.5" customHeight="1" x14ac:dyDescent="0.25">
      <c r="A33" s="50"/>
      <c r="B33" s="52" t="s">
        <v>47</v>
      </c>
      <c r="C33" s="53"/>
      <c r="D33" s="83" t="s">
        <v>112</v>
      </c>
      <c r="E33" s="84"/>
      <c r="F33" s="26">
        <f>VLOOKUP(B33,List!$B$2:$C$38,2,FALSE)</f>
        <v>50</v>
      </c>
      <c r="G33" s="26" t="str">
        <f t="shared" si="2"/>
        <v>MYR</v>
      </c>
      <c r="H33" s="29">
        <v>0.1</v>
      </c>
      <c r="I33" s="7">
        <f t="shared" si="1"/>
        <v>5</v>
      </c>
      <c r="K33" s="15"/>
      <c r="L33" s="15"/>
      <c r="M33" s="15"/>
      <c r="N33" s="15"/>
      <c r="O33" s="15"/>
      <c r="P33" s="15"/>
    </row>
    <row r="34" spans="1:17" ht="22.5" customHeight="1" x14ac:dyDescent="0.25">
      <c r="A34" s="50"/>
      <c r="B34" s="52" t="s">
        <v>47</v>
      </c>
      <c r="C34" s="53"/>
      <c r="D34" s="83" t="s">
        <v>112</v>
      </c>
      <c r="E34" s="84"/>
      <c r="F34" s="26">
        <f>VLOOKUP(B34,List!$B$2:$C$38,2,FALSE)</f>
        <v>50</v>
      </c>
      <c r="G34" s="26" t="str">
        <f t="shared" si="2"/>
        <v>MYR</v>
      </c>
      <c r="H34" s="29">
        <v>0.1</v>
      </c>
      <c r="I34" s="7">
        <f t="shared" si="1"/>
        <v>5</v>
      </c>
      <c r="K34" s="15"/>
      <c r="L34" s="15"/>
      <c r="M34" s="15"/>
      <c r="N34" s="15"/>
      <c r="O34" s="15"/>
      <c r="P34" s="15"/>
    </row>
    <row r="35" spans="1:17" ht="22.5" customHeight="1" thickBot="1" x14ac:dyDescent="0.3">
      <c r="A35" s="50"/>
      <c r="B35" s="52" t="s">
        <v>47</v>
      </c>
      <c r="C35" s="53"/>
      <c r="D35" s="83" t="s">
        <v>112</v>
      </c>
      <c r="E35" s="84"/>
      <c r="F35" s="28">
        <f>VLOOKUP(B35,List!$B$2:$C$38,2,FALSE)</f>
        <v>50</v>
      </c>
      <c r="G35" s="28" t="str">
        <f t="shared" si="2"/>
        <v>MYR</v>
      </c>
      <c r="H35" s="29">
        <v>0.1</v>
      </c>
      <c r="I35" s="10">
        <f t="shared" si="1"/>
        <v>5</v>
      </c>
      <c r="K35" s="15"/>
      <c r="L35" s="15"/>
      <c r="M35" s="15"/>
      <c r="N35" s="15"/>
      <c r="O35" s="15"/>
      <c r="P35" s="15"/>
    </row>
    <row r="36" spans="1:17" ht="16.5" thickTop="1" thickBot="1" x14ac:dyDescent="0.3">
      <c r="A36" s="50"/>
      <c r="B36" s="85"/>
      <c r="C36" s="86"/>
      <c r="D36" s="86"/>
      <c r="E36" s="86"/>
      <c r="F36" s="86"/>
      <c r="G36" s="86"/>
      <c r="H36" s="87"/>
      <c r="I36" s="11">
        <f>SUMIF(G18:G35,"USD",I18:I35)</f>
        <v>0</v>
      </c>
    </row>
    <row r="37" spans="1:17" ht="16.5" thickTop="1" thickBot="1" x14ac:dyDescent="0.3">
      <c r="A37" s="51"/>
      <c r="B37" s="54"/>
      <c r="C37" s="55"/>
      <c r="D37" s="55"/>
      <c r="E37" s="55"/>
      <c r="F37" s="55"/>
      <c r="G37" s="55"/>
      <c r="H37" s="56"/>
      <c r="I37" s="2">
        <f>SUMIF(G18:G35,"MYR",I18:I35)</f>
        <v>90</v>
      </c>
    </row>
    <row r="38" spans="1:17" ht="81.75" customHeight="1" thickTop="1" thickBot="1" x14ac:dyDescent="0.3">
      <c r="A38" s="21" t="s">
        <v>41</v>
      </c>
      <c r="B38" s="78" t="s">
        <v>114</v>
      </c>
      <c r="C38" s="79"/>
      <c r="D38" s="79"/>
      <c r="E38" s="79"/>
      <c r="F38" s="79"/>
      <c r="G38" s="79"/>
      <c r="H38" s="79"/>
      <c r="I38" s="80"/>
      <c r="K38" s="118" t="s">
        <v>89</v>
      </c>
      <c r="L38" s="118"/>
      <c r="M38" s="118"/>
      <c r="N38" s="118"/>
      <c r="O38" s="118"/>
      <c r="P38" s="118"/>
      <c r="Q38" s="118"/>
    </row>
    <row r="39" spans="1:17" ht="81.75" customHeight="1" thickTop="1" thickBot="1" x14ac:dyDescent="0.3">
      <c r="A39" s="21" t="s">
        <v>64</v>
      </c>
      <c r="B39" s="97"/>
      <c r="C39" s="98"/>
      <c r="D39" s="98"/>
      <c r="E39" s="98"/>
      <c r="F39" s="98"/>
      <c r="G39" s="99"/>
      <c r="H39" s="99"/>
      <c r="I39" s="100"/>
      <c r="K39" s="118" t="s">
        <v>90</v>
      </c>
      <c r="L39" s="118"/>
      <c r="M39" s="118"/>
      <c r="N39" s="118"/>
      <c r="O39" s="118"/>
      <c r="P39" s="118"/>
      <c r="Q39" s="118"/>
    </row>
    <row r="40" spans="1:17" ht="16.5" thickTop="1" thickBot="1" x14ac:dyDescent="0.3">
      <c r="A40" s="46" t="s">
        <v>60</v>
      </c>
      <c r="B40" s="47"/>
      <c r="C40" s="47"/>
      <c r="D40" s="47"/>
      <c r="E40" s="47"/>
      <c r="F40" s="47"/>
      <c r="G40" s="47"/>
      <c r="H40" s="48"/>
      <c r="I40" s="30"/>
    </row>
    <row r="41" spans="1:17" ht="16.5" thickTop="1" thickBot="1" x14ac:dyDescent="0.3">
      <c r="A41" s="46" t="s">
        <v>78</v>
      </c>
      <c r="B41" s="47"/>
      <c r="C41" s="47"/>
      <c r="D41" s="47"/>
      <c r="E41" s="47"/>
      <c r="F41" s="47"/>
      <c r="G41" s="47"/>
      <c r="H41" s="48"/>
      <c r="I41" s="12">
        <f>(SUMIF(G18:G35,"USD",I18:I35)/H18)*I40</f>
        <v>0</v>
      </c>
    </row>
    <row r="42" spans="1:17" ht="15" customHeight="1" thickTop="1" thickBot="1" x14ac:dyDescent="0.3">
      <c r="A42" s="46" t="s">
        <v>77</v>
      </c>
      <c r="B42" s="47"/>
      <c r="C42" s="47"/>
      <c r="D42" s="47"/>
      <c r="E42" s="47"/>
      <c r="F42" s="47"/>
      <c r="G42" s="47"/>
      <c r="H42" s="48"/>
      <c r="I42" s="13">
        <f>(SUMIF(G18:G35,"MYR",I18:I35)/H18)*I40</f>
        <v>0</v>
      </c>
    </row>
    <row r="43" spans="1:17" ht="16.5" thickTop="1" thickBot="1" x14ac:dyDescent="0.3">
      <c r="A43" s="105" t="s">
        <v>18</v>
      </c>
      <c r="B43" s="106"/>
      <c r="C43" s="106"/>
      <c r="D43" s="106"/>
      <c r="E43" s="105" t="s">
        <v>18</v>
      </c>
      <c r="F43" s="106"/>
      <c r="G43" s="106"/>
      <c r="H43" s="106"/>
      <c r="I43" s="113"/>
      <c r="K43" s="119" t="s">
        <v>98</v>
      </c>
      <c r="L43" s="118"/>
      <c r="M43" s="118"/>
      <c r="N43" s="118"/>
      <c r="O43" s="118"/>
      <c r="P43" s="118"/>
    </row>
    <row r="44" spans="1:17" ht="32.25" customHeight="1" thickTop="1" thickBot="1" x14ac:dyDescent="0.3">
      <c r="A44" s="43"/>
      <c r="B44" s="44"/>
      <c r="C44" s="44"/>
      <c r="D44" s="45"/>
      <c r="E44" s="43"/>
      <c r="F44" s="44"/>
      <c r="G44" s="44"/>
      <c r="H44" s="45"/>
      <c r="I44" s="114"/>
      <c r="K44" s="118"/>
      <c r="L44" s="118"/>
      <c r="M44" s="118"/>
      <c r="N44" s="118"/>
      <c r="O44" s="118"/>
      <c r="P44" s="118"/>
    </row>
    <row r="45" spans="1:17" ht="32.25" customHeight="1" thickTop="1" x14ac:dyDescent="0.25">
      <c r="A45" s="37"/>
      <c r="B45" s="38"/>
      <c r="C45" s="38"/>
      <c r="D45" s="39"/>
      <c r="E45" s="37"/>
      <c r="F45" s="38"/>
      <c r="G45" s="38"/>
      <c r="H45" s="39"/>
      <c r="I45" s="114"/>
      <c r="K45" s="118"/>
      <c r="L45" s="118"/>
      <c r="M45" s="118"/>
      <c r="N45" s="118"/>
      <c r="O45" s="118"/>
      <c r="P45" s="118"/>
    </row>
    <row r="46" spans="1:17" ht="38.25" customHeight="1" x14ac:dyDescent="0.25">
      <c r="A46" s="37"/>
      <c r="B46" s="38"/>
      <c r="C46" s="38"/>
      <c r="D46" s="39"/>
      <c r="E46" s="37"/>
      <c r="F46" s="38"/>
      <c r="G46" s="38"/>
      <c r="H46" s="39"/>
      <c r="I46" s="114"/>
      <c r="K46" s="118"/>
      <c r="L46" s="118"/>
      <c r="M46" s="118"/>
      <c r="N46" s="118"/>
      <c r="O46" s="118"/>
      <c r="P46" s="118"/>
    </row>
    <row r="47" spans="1:17" ht="42.75" customHeight="1" thickBot="1" x14ac:dyDescent="0.3">
      <c r="A47" s="40"/>
      <c r="B47" s="41"/>
      <c r="C47" s="41"/>
      <c r="D47" s="42"/>
      <c r="E47" s="40"/>
      <c r="F47" s="41"/>
      <c r="G47" s="41"/>
      <c r="H47" s="42"/>
      <c r="I47" s="114"/>
      <c r="K47" s="118"/>
      <c r="L47" s="118"/>
      <c r="M47" s="118"/>
      <c r="N47" s="118"/>
      <c r="O47" s="118"/>
      <c r="P47" s="118"/>
    </row>
    <row r="48" spans="1:17" ht="15.75" thickTop="1" x14ac:dyDescent="0.25">
      <c r="A48" s="107" t="s">
        <v>19</v>
      </c>
      <c r="B48" s="107"/>
      <c r="C48" s="107"/>
      <c r="D48" s="107"/>
      <c r="E48" s="110" t="s">
        <v>61</v>
      </c>
      <c r="F48" s="110"/>
      <c r="G48" s="110"/>
      <c r="H48" s="110"/>
      <c r="I48" s="114"/>
      <c r="K48" s="118"/>
      <c r="L48" s="118"/>
      <c r="M48" s="118"/>
      <c r="N48" s="118"/>
      <c r="O48" s="118"/>
      <c r="P48" s="118"/>
    </row>
    <row r="49" spans="1:16" x14ac:dyDescent="0.25">
      <c r="A49" s="108"/>
      <c r="B49" s="108"/>
      <c r="C49" s="108"/>
      <c r="D49" s="108"/>
      <c r="E49" s="111"/>
      <c r="F49" s="111"/>
      <c r="G49" s="111"/>
      <c r="H49" s="111"/>
      <c r="I49" s="114"/>
      <c r="K49" s="118"/>
      <c r="L49" s="118"/>
      <c r="M49" s="118"/>
      <c r="N49" s="118"/>
      <c r="O49" s="118"/>
      <c r="P49" s="118"/>
    </row>
    <row r="50" spans="1:16" ht="15.75" thickBot="1" x14ac:dyDescent="0.3">
      <c r="A50" s="109"/>
      <c r="B50" s="109"/>
      <c r="C50" s="109"/>
      <c r="D50" s="109"/>
      <c r="E50" s="112"/>
      <c r="F50" s="112"/>
      <c r="G50" s="112"/>
      <c r="H50" s="112"/>
      <c r="I50" s="115"/>
      <c r="K50" s="118"/>
      <c r="L50" s="118"/>
      <c r="M50" s="118"/>
      <c r="N50" s="118"/>
      <c r="O50" s="118"/>
      <c r="P50" s="118"/>
    </row>
    <row r="51" spans="1:16" ht="15.75" thickTop="1" x14ac:dyDescent="0.25">
      <c r="A51" s="22"/>
      <c r="B51" s="22"/>
      <c r="C51" s="22"/>
      <c r="D51" s="22"/>
      <c r="E51" s="22"/>
      <c r="F51" s="22"/>
      <c r="G51" s="22"/>
      <c r="H51" s="22"/>
      <c r="I51" s="5"/>
    </row>
    <row r="52" spans="1:16" x14ac:dyDescent="0.25">
      <c r="A52" s="4"/>
      <c r="C52" s="77"/>
      <c r="D52" s="77"/>
      <c r="E52" s="77"/>
      <c r="F52" s="77"/>
      <c r="G52" s="77"/>
      <c r="H52" s="77"/>
      <c r="I52" s="4"/>
    </row>
    <row r="53" spans="1:16" ht="14.25" customHeight="1" x14ac:dyDescent="0.25">
      <c r="A53" s="3"/>
      <c r="B53" s="3"/>
      <c r="C53" s="3"/>
      <c r="D53" s="3"/>
      <c r="E53" s="3"/>
      <c r="F53" s="3"/>
      <c r="G53" s="3"/>
      <c r="H53" s="95" t="s">
        <v>15</v>
      </c>
      <c r="I53" s="95"/>
      <c r="K53" s="77" t="s">
        <v>91</v>
      </c>
      <c r="L53" s="77"/>
      <c r="M53" s="77"/>
      <c r="N53" s="77"/>
      <c r="O53" s="77"/>
      <c r="P53" s="77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16" x14ac:dyDescent="0.25">
      <c r="A55" s="3"/>
      <c r="B55" s="3"/>
      <c r="C55" s="3"/>
      <c r="D55" s="3"/>
      <c r="E55" s="3"/>
      <c r="F55" s="3"/>
      <c r="G55" s="3"/>
      <c r="H55" s="95" t="s">
        <v>14</v>
      </c>
      <c r="I55" s="95"/>
      <c r="K55" s="77" t="s">
        <v>92</v>
      </c>
      <c r="L55" s="77"/>
      <c r="M55" s="77"/>
      <c r="N55" s="77"/>
      <c r="O55" s="77"/>
      <c r="P55" s="77"/>
    </row>
  </sheetData>
  <mergeCells count="107">
    <mergeCell ref="K22:L22"/>
    <mergeCell ref="K38:Q38"/>
    <mergeCell ref="K39:Q39"/>
    <mergeCell ref="K43:P50"/>
    <mergeCell ref="K53:P53"/>
    <mergeCell ref="K55:P55"/>
    <mergeCell ref="K13:Q13"/>
    <mergeCell ref="K14:Q14"/>
    <mergeCell ref="K15:Q15"/>
    <mergeCell ref="K16:Q16"/>
    <mergeCell ref="K25:L25"/>
    <mergeCell ref="K26:L26"/>
    <mergeCell ref="K27:L27"/>
    <mergeCell ref="K28:L28"/>
    <mergeCell ref="K18:Q19"/>
    <mergeCell ref="K21:L21"/>
    <mergeCell ref="K30:L30"/>
    <mergeCell ref="K29:L29"/>
    <mergeCell ref="N30:Q30"/>
    <mergeCell ref="N25:Q29"/>
    <mergeCell ref="K23:Q24"/>
    <mergeCell ref="K3:Q3"/>
    <mergeCell ref="K11:Q11"/>
    <mergeCell ref="K12:Q12"/>
    <mergeCell ref="H53:I53"/>
    <mergeCell ref="H55:I55"/>
    <mergeCell ref="B11:I11"/>
    <mergeCell ref="E14:I14"/>
    <mergeCell ref="A40:H40"/>
    <mergeCell ref="B39:F39"/>
    <mergeCell ref="G39:I39"/>
    <mergeCell ref="D31:E31"/>
    <mergeCell ref="D32:E32"/>
    <mergeCell ref="D33:E33"/>
    <mergeCell ref="D34:E34"/>
    <mergeCell ref="B30:C30"/>
    <mergeCell ref="B31:C31"/>
    <mergeCell ref="B13:D13"/>
    <mergeCell ref="E13:I13"/>
    <mergeCell ref="E43:H43"/>
    <mergeCell ref="A43:D43"/>
    <mergeCell ref="A48:D50"/>
    <mergeCell ref="E48:H50"/>
    <mergeCell ref="I43:I50"/>
    <mergeCell ref="B17:C17"/>
    <mergeCell ref="B15:D15"/>
    <mergeCell ref="D35:E35"/>
    <mergeCell ref="B36:H36"/>
    <mergeCell ref="E15:I15"/>
    <mergeCell ref="B14:D14"/>
    <mergeCell ref="B12:D12"/>
    <mergeCell ref="F12:H12"/>
    <mergeCell ref="B33:C33"/>
    <mergeCell ref="B34:C34"/>
    <mergeCell ref="B16:D16"/>
    <mergeCell ref="C52:H52"/>
    <mergeCell ref="B38:I38"/>
    <mergeCell ref="B35:C35"/>
    <mergeCell ref="E16:I16"/>
    <mergeCell ref="D29:E29"/>
    <mergeCell ref="B19:C19"/>
    <mergeCell ref="D19:E19"/>
    <mergeCell ref="B20:C20"/>
    <mergeCell ref="D20:E20"/>
    <mergeCell ref="B21:C21"/>
    <mergeCell ref="D21:E21"/>
    <mergeCell ref="B22:C22"/>
    <mergeCell ref="D30:E30"/>
    <mergeCell ref="B23:C23"/>
    <mergeCell ref="D23:E23"/>
    <mergeCell ref="D28:E28"/>
    <mergeCell ref="D18:E18"/>
    <mergeCell ref="D24:E24"/>
    <mergeCell ref="D25:E25"/>
    <mergeCell ref="D26:E26"/>
    <mergeCell ref="D27:E27"/>
    <mergeCell ref="D22:E22"/>
    <mergeCell ref="B32:C32"/>
    <mergeCell ref="A41:H41"/>
    <mergeCell ref="A1:I2"/>
    <mergeCell ref="A5:I5"/>
    <mergeCell ref="A10:I10"/>
    <mergeCell ref="B6:C6"/>
    <mergeCell ref="D6:I6"/>
    <mergeCell ref="E7:I7"/>
    <mergeCell ref="E9:I9"/>
    <mergeCell ref="B8:D8"/>
    <mergeCell ref="A4:I4"/>
    <mergeCell ref="E8:I8"/>
    <mergeCell ref="A3:I3"/>
    <mergeCell ref="B7:D7"/>
    <mergeCell ref="B9:D9"/>
    <mergeCell ref="A45:D47"/>
    <mergeCell ref="E45:H47"/>
    <mergeCell ref="E44:H44"/>
    <mergeCell ref="A44:D44"/>
    <mergeCell ref="A42:H42"/>
    <mergeCell ref="A17:A37"/>
    <mergeCell ref="B25:C25"/>
    <mergeCell ref="B26:C26"/>
    <mergeCell ref="B27:C27"/>
    <mergeCell ref="B28:C28"/>
    <mergeCell ref="B29:C29"/>
    <mergeCell ref="B37:H37"/>
    <mergeCell ref="D17:E17"/>
    <mergeCell ref="B18:C18"/>
    <mergeCell ref="B24:C24"/>
  </mergeCells>
  <conditionalFormatting sqref="I18">
    <cfRule type="expression" dxfId="5" priority="5">
      <formula>$G18="MYR"</formula>
    </cfRule>
    <cfRule type="expression" dxfId="4" priority="10">
      <formula>$G18="USD"</formula>
    </cfRule>
  </conditionalFormatting>
  <conditionalFormatting sqref="I24:I35">
    <cfRule type="expression" dxfId="3" priority="3">
      <formula>$G24="MYR"</formula>
    </cfRule>
    <cfRule type="expression" dxfId="2" priority="4">
      <formula>$G24="USD"</formula>
    </cfRule>
  </conditionalFormatting>
  <conditionalFormatting sqref="I19:I23">
    <cfRule type="expression" dxfId="1" priority="1">
      <formula>$G19="MYR"</formula>
    </cfRule>
    <cfRule type="expression" dxfId="0" priority="2">
      <formula>$G19="USD"</formula>
    </cfRule>
  </conditionalFormatting>
  <dataValidations count="2">
    <dataValidation type="custom" allowBlank="1" showInputMessage="1" showErrorMessage="1" errorTitle="Date Format Incorrect" error="Please fill the date as per instructions on the right_x000a_" sqref="B6:C6" xr:uid="{2878D1C6-34A7-437B-A988-A2C366AB0710}">
      <formula1>AND(ISNUMBER(B6),LEFT(CELL("format",B6),1)="D")</formula1>
    </dataValidation>
    <dataValidation type="textLength" allowBlank="1" showInputMessage="1" showErrorMessage="1" errorTitle="Reference not correct" error="Please inster only BL or Booking reference - 12-digits format. _x000a_If multiple BL/Booking for the same waiver request please select next line. " sqref="D18:E35" xr:uid="{3FBDB025-6396-41CB-B41D-28EECB4B19DF}">
      <formula1>12</formula1>
      <formula2>13</formula2>
    </dataValidation>
  </dataValidations>
  <hyperlinks>
    <hyperlink ref="B8" r:id="rId1" xr:uid="{1688157A-5DCE-4FE5-80EF-F1EB31C3FC74}"/>
    <hyperlink ref="B16" r:id="rId2" xr:uid="{84FFB97D-8665-44F5-93D6-69E341255A29}"/>
  </hyperlinks>
  <pageMargins left="0.7" right="0.7" top="0.75" bottom="0.75" header="0.3" footer="0.3"/>
  <pageSetup paperSize="9" scale="62" orientation="portrait" r:id="rId3"/>
  <headerFooter alignWithMargins="0">
    <oddFooter>&amp;CRevision No. :  7
&amp;N&amp;REffective Date : 15 Sept 2020&amp;L&amp;"Calibri"&amp;11&amp;K000000Form No. : MSIA-Form-DOC-7-09-007
Approved &amp;
reviewed by: Fabienne Lerda_x000D_&amp;1#&amp;"Calibri"&amp;10&amp;K000000Sensitivity: Internal</oddFooter>
  </headerFooter>
  <drawing r:id="rId4"/>
  <legacyDrawing r:id="rId5"/>
  <oleObjects>
    <mc:AlternateContent xmlns:mc="http://schemas.openxmlformats.org/markup-compatibility/2006">
      <mc:Choice Requires="x14">
        <oleObject progId="Document" dvAspect="DVASPECT_ICON" shapeId="1031" r:id="rId6">
          <objectPr defaultSize="0" r:id="rId7">
            <anchor moveWithCells="1">
              <from>
                <xdr:col>1</xdr:col>
                <xdr:colOff>514350</xdr:colOff>
                <xdr:row>38</xdr:row>
                <xdr:rowOff>257175</xdr:rowOff>
              </from>
              <to>
                <xdr:col>3</xdr:col>
                <xdr:colOff>114300</xdr:colOff>
                <xdr:row>38</xdr:row>
                <xdr:rowOff>942975</xdr:rowOff>
              </to>
            </anchor>
          </objectPr>
        </oleObject>
      </mc:Choice>
      <mc:Fallback>
        <oleObject progId="Document" dvAspect="DVASPECT_ICON" shapeId="1031" r:id="rId6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Saveaspdfandsend">
                <anchor moveWithCells="1" sizeWithCells="1">
                  <from>
                    <xdr:col>4</xdr:col>
                    <xdr:colOff>180975</xdr:colOff>
                    <xdr:row>52</xdr:row>
                    <xdr:rowOff>28575</xdr:rowOff>
                  </from>
                  <to>
                    <xdr:col>5</xdr:col>
                    <xdr:colOff>714375</xdr:colOff>
                    <xdr:row>53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Saveasxlsmandsend2">
                <anchor moveWithCells="1" sizeWithCells="1">
                  <from>
                    <xdr:col>4</xdr:col>
                    <xdr:colOff>180975</xdr:colOff>
                    <xdr:row>53</xdr:row>
                    <xdr:rowOff>180975</xdr:rowOff>
                  </from>
                  <to>
                    <xdr:col>5</xdr:col>
                    <xdr:colOff>714375</xdr:colOff>
                    <xdr:row>55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E97DDF9-B58F-4AA3-8ADB-9C97363F3558}">
          <x14:formula1>
            <xm:f>List!$B$2:$B$38</xm:f>
          </x14:formula1>
          <xm:sqref>B18:C35</xm:sqref>
        </x14:dataValidation>
        <x14:dataValidation type="list" allowBlank="1" showInputMessage="1" showErrorMessage="1" xr:uid="{79FD7028-DE92-43A8-B486-7504F41007A3}">
          <x14:formula1>
            <xm:f>List!$A$2:$A$4</xm:f>
          </x14:formula1>
          <xm:sqref>B9:D9</xm:sqref>
        </x14:dataValidation>
        <x14:dataValidation type="list" allowBlank="1" showInputMessage="1" showErrorMessage="1" xr:uid="{CE48AD77-D30B-4FFB-958D-21479554C284}">
          <x14:formula1>
            <xm:f>List!$D$2:$D$13</xm:f>
          </x14:formula1>
          <xm:sqref>B12:D12 F12:H12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43C75-3A9F-4A11-9529-188033579824}">
  <sheetPr codeName="Sheet2"/>
  <dimension ref="A1:D39"/>
  <sheetViews>
    <sheetView workbookViewId="0">
      <selection activeCell="A5" sqref="A5"/>
    </sheetView>
  </sheetViews>
  <sheetFormatPr defaultRowHeight="15" x14ac:dyDescent="0.25"/>
  <cols>
    <col min="1" max="1" width="13.5703125" customWidth="1"/>
    <col min="2" max="2" width="23" bestFit="1" customWidth="1"/>
    <col min="3" max="3" width="14.140625" customWidth="1"/>
    <col min="4" max="4" width="12.85546875" bestFit="1" customWidth="1"/>
  </cols>
  <sheetData>
    <row r="1" spans="1:4" x14ac:dyDescent="0.25">
      <c r="A1" s="25" t="s">
        <v>1</v>
      </c>
      <c r="B1" t="s">
        <v>20</v>
      </c>
      <c r="C1" t="s">
        <v>17</v>
      </c>
      <c r="D1" t="s">
        <v>63</v>
      </c>
    </row>
    <row r="2" spans="1:4" x14ac:dyDescent="0.25">
      <c r="A2" t="s">
        <v>106</v>
      </c>
      <c r="B2" t="s">
        <v>47</v>
      </c>
      <c r="C2">
        <v>50</v>
      </c>
      <c r="D2" t="s">
        <v>65</v>
      </c>
    </row>
    <row r="3" spans="1:4" x14ac:dyDescent="0.25">
      <c r="A3" t="s">
        <v>107</v>
      </c>
      <c r="B3" t="s">
        <v>22</v>
      </c>
      <c r="C3">
        <v>200</v>
      </c>
      <c r="D3" t="s">
        <v>66</v>
      </c>
    </row>
    <row r="4" spans="1:4" x14ac:dyDescent="0.25">
      <c r="A4" t="s">
        <v>108</v>
      </c>
      <c r="B4" t="s">
        <v>49</v>
      </c>
      <c r="C4">
        <v>125</v>
      </c>
      <c r="D4" t="s">
        <v>67</v>
      </c>
    </row>
    <row r="5" spans="1:4" x14ac:dyDescent="0.25">
      <c r="B5" t="s">
        <v>50</v>
      </c>
      <c r="C5">
        <v>400</v>
      </c>
      <c r="D5" t="s">
        <v>68</v>
      </c>
    </row>
    <row r="6" spans="1:4" x14ac:dyDescent="0.25">
      <c r="B6" t="s">
        <v>45</v>
      </c>
      <c r="C6">
        <v>50</v>
      </c>
      <c r="D6" t="s">
        <v>69</v>
      </c>
    </row>
    <row r="7" spans="1:4" x14ac:dyDescent="0.25">
      <c r="B7" t="s">
        <v>31</v>
      </c>
      <c r="C7">
        <v>50</v>
      </c>
      <c r="D7" t="s">
        <v>70</v>
      </c>
    </row>
    <row r="8" spans="1:4" x14ac:dyDescent="0.25">
      <c r="B8" t="s">
        <v>97</v>
      </c>
      <c r="C8">
        <f>100*'Spot Waiver'!M28</f>
        <v>300</v>
      </c>
      <c r="D8" t="s">
        <v>71</v>
      </c>
    </row>
    <row r="9" spans="1:4" x14ac:dyDescent="0.25">
      <c r="B9" t="s">
        <v>37</v>
      </c>
      <c r="C9">
        <v>15</v>
      </c>
      <c r="D9" t="s">
        <v>72</v>
      </c>
    </row>
    <row r="10" spans="1:4" x14ac:dyDescent="0.25">
      <c r="B10" t="s">
        <v>43</v>
      </c>
      <c r="C10">
        <v>200</v>
      </c>
      <c r="D10" t="s">
        <v>73</v>
      </c>
    </row>
    <row r="11" spans="1:4" x14ac:dyDescent="0.25">
      <c r="B11" t="s">
        <v>23</v>
      </c>
      <c r="C11">
        <v>36</v>
      </c>
      <c r="D11" t="s">
        <v>76</v>
      </c>
    </row>
    <row r="12" spans="1:4" x14ac:dyDescent="0.25">
      <c r="B12" t="s">
        <v>39</v>
      </c>
      <c r="C12">
        <v>200</v>
      </c>
      <c r="D12" t="s">
        <v>74</v>
      </c>
    </row>
    <row r="13" spans="1:4" x14ac:dyDescent="0.25">
      <c r="B13" s="8" t="s">
        <v>25</v>
      </c>
      <c r="C13">
        <v>100</v>
      </c>
      <c r="D13" t="s">
        <v>75</v>
      </c>
    </row>
    <row r="14" spans="1:4" x14ac:dyDescent="0.25">
      <c r="B14" t="s">
        <v>35</v>
      </c>
      <c r="C14">
        <v>100</v>
      </c>
    </row>
    <row r="15" spans="1:4" x14ac:dyDescent="0.25">
      <c r="B15" t="s">
        <v>36</v>
      </c>
      <c r="C15">
        <v>400</v>
      </c>
    </row>
    <row r="16" spans="1:4" x14ac:dyDescent="0.25">
      <c r="B16" t="s">
        <v>51</v>
      </c>
      <c r="C16">
        <v>100</v>
      </c>
    </row>
    <row r="17" spans="2:3" x14ac:dyDescent="0.25">
      <c r="B17" t="s">
        <v>52</v>
      </c>
      <c r="C17">
        <v>400</v>
      </c>
    </row>
    <row r="18" spans="2:3" x14ac:dyDescent="0.25">
      <c r="B18" t="s">
        <v>53</v>
      </c>
      <c r="C18">
        <v>100</v>
      </c>
    </row>
    <row r="19" spans="2:3" x14ac:dyDescent="0.25">
      <c r="B19" t="s">
        <v>54</v>
      </c>
      <c r="C19">
        <v>400</v>
      </c>
    </row>
    <row r="20" spans="2:3" x14ac:dyDescent="0.25">
      <c r="B20" t="s">
        <v>40</v>
      </c>
      <c r="C20">
        <v>100</v>
      </c>
    </row>
    <row r="21" spans="2:3" x14ac:dyDescent="0.25">
      <c r="B21" t="s">
        <v>42</v>
      </c>
      <c r="C21">
        <v>400</v>
      </c>
    </row>
    <row r="22" spans="2:3" x14ac:dyDescent="0.25">
      <c r="B22" t="s">
        <v>56</v>
      </c>
      <c r="C22">
        <f>'Spot Waiver'!M29</f>
        <v>150</v>
      </c>
    </row>
    <row r="23" spans="2:3" x14ac:dyDescent="0.25">
      <c r="B23" t="s">
        <v>34</v>
      </c>
      <c r="C23">
        <v>100</v>
      </c>
    </row>
    <row r="24" spans="2:3" x14ac:dyDescent="0.25">
      <c r="B24" t="s">
        <v>46</v>
      </c>
      <c r="C24">
        <v>125</v>
      </c>
    </row>
    <row r="25" spans="2:3" x14ac:dyDescent="0.25">
      <c r="B25" t="s">
        <v>33</v>
      </c>
      <c r="C25">
        <v>100</v>
      </c>
    </row>
    <row r="26" spans="2:3" x14ac:dyDescent="0.25">
      <c r="B26" t="s">
        <v>48</v>
      </c>
      <c r="C26">
        <f>20*'Spot Waiver'!M25</f>
        <v>40</v>
      </c>
    </row>
    <row r="27" spans="2:3" x14ac:dyDescent="0.25">
      <c r="B27" t="s">
        <v>27</v>
      </c>
      <c r="C27">
        <v>100</v>
      </c>
    </row>
    <row r="28" spans="2:3" x14ac:dyDescent="0.25">
      <c r="B28" t="s">
        <v>104</v>
      </c>
      <c r="C28">
        <v>400</v>
      </c>
    </row>
    <row r="29" spans="2:3" x14ac:dyDescent="0.25">
      <c r="B29" s="8" t="s">
        <v>32</v>
      </c>
      <c r="C29">
        <v>150</v>
      </c>
    </row>
    <row r="30" spans="2:3" x14ac:dyDescent="0.25">
      <c r="B30" t="s">
        <v>57</v>
      </c>
      <c r="C30">
        <f>'Spot Waiver'!M30</f>
        <v>25</v>
      </c>
    </row>
    <row r="31" spans="2:3" x14ac:dyDescent="0.25">
      <c r="B31" t="s">
        <v>44</v>
      </c>
      <c r="C31">
        <v>150</v>
      </c>
    </row>
    <row r="32" spans="2:3" x14ac:dyDescent="0.25">
      <c r="B32" s="8" t="s">
        <v>55</v>
      </c>
      <c r="C32">
        <v>7</v>
      </c>
    </row>
    <row r="33" spans="2:3" x14ac:dyDescent="0.25">
      <c r="B33" s="8" t="s">
        <v>24</v>
      </c>
      <c r="C33">
        <v>40</v>
      </c>
    </row>
    <row r="34" spans="2:3" x14ac:dyDescent="0.25">
      <c r="B34" t="s">
        <v>28</v>
      </c>
      <c r="C34">
        <v>100</v>
      </c>
    </row>
    <row r="35" spans="2:3" x14ac:dyDescent="0.25">
      <c r="B35" t="s">
        <v>29</v>
      </c>
      <c r="C35">
        <v>100</v>
      </c>
    </row>
    <row r="36" spans="2:3" x14ac:dyDescent="0.25">
      <c r="B36" s="8" t="s">
        <v>30</v>
      </c>
      <c r="C36">
        <v>100</v>
      </c>
    </row>
    <row r="37" spans="2:3" x14ac:dyDescent="0.25">
      <c r="B37" t="s">
        <v>26</v>
      </c>
      <c r="C37">
        <v>190</v>
      </c>
    </row>
    <row r="38" spans="2:3" x14ac:dyDescent="0.25">
      <c r="B38" t="s">
        <v>100</v>
      </c>
      <c r="C38">
        <f>400*'Spot Waiver'!M25</f>
        <v>800</v>
      </c>
    </row>
    <row r="39" spans="2:3" x14ac:dyDescent="0.25">
      <c r="B39" s="8" t="s">
        <v>38</v>
      </c>
      <c r="C39">
        <v>1000</v>
      </c>
    </row>
  </sheetData>
  <autoFilter ref="A1:C36" xr:uid="{BCEA9F00-8F6C-4404-9D5D-DFC998DFB7CD}">
    <sortState xmlns:xlrd2="http://schemas.microsoft.com/office/spreadsheetml/2017/richdata2" ref="A2:C39">
      <sortCondition ref="B1:B36"/>
    </sortState>
  </autoFilter>
  <pageMargins left="0.7" right="0.7" top="0.75" bottom="0.75" header="0.3" footer="0.3"/>
  <pageSetup paperSize="9" orientation="portrait" verticalDpi="0" r:id="rId1"/>
  <headerFooter>
    <oddFooter>&amp;L&amp;1#&amp;"Calibri"&amp;10&amp;K000000Sensitivity: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EC9C03F74AE24A9019C29397B9ECBD" ma:contentTypeVersion="11" ma:contentTypeDescription="Create a new document." ma:contentTypeScope="" ma:versionID="80fab7f76a16eef6eb7022efd0c72890">
  <xsd:schema xmlns:xsd="http://www.w3.org/2001/XMLSchema" xmlns:xs="http://www.w3.org/2001/XMLSchema" xmlns:p="http://schemas.microsoft.com/office/2006/metadata/properties" xmlns:ns2="d7b14d00-8c7e-4306-b680-9c62b5d01a11" xmlns:ns3="d52a5707-5a9a-4b20-81ff-d24e0cd8666c" targetNamespace="http://schemas.microsoft.com/office/2006/metadata/properties" ma:root="true" ma:fieldsID="4d73ccd9255181987e507cb927b9cbff" ns2:_="" ns3:_="">
    <xsd:import namespace="d7b14d00-8c7e-4306-b680-9c62b5d01a11"/>
    <xsd:import namespace="d52a5707-5a9a-4b20-81ff-d24e0cd86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b14d00-8c7e-4306-b680-9c62b5d01a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2a5707-5a9a-4b20-81ff-d24e0cd86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E9783E-8187-47E9-8061-1248852B32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b14d00-8c7e-4306-b680-9c62b5d01a11"/>
    <ds:schemaRef ds:uri="d52a5707-5a9a-4b20-81ff-d24e0cd866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4EB54B-BC9D-4037-9D97-281AD2E644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9BD7FA-F00D-4BE8-AEEF-2FB954EA65D0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869F4A2C-25F9-44F9-8D81-85AE8536CECB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d7b14d00-8c7e-4306-b680-9c62b5d01a11"/>
    <ds:schemaRef ds:uri="http://purl.org/dc/terms/"/>
    <ds:schemaRef ds:uri="http://schemas.openxmlformats.org/package/2006/metadata/core-properties"/>
    <ds:schemaRef ds:uri="d52a5707-5a9a-4b20-81ff-d24e0cd8666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Spot Waiver</vt:lpstr>
      <vt:lpstr>List</vt:lpstr>
      <vt:lpstr>'Spot Waiver'!Print_Area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FRANC MYKLA MGMT DMD</dc:creator>
  <cp:lastModifiedBy>Jeremy</cp:lastModifiedBy>
  <cp:lastPrinted>2021-04-15T03:10:10Z</cp:lastPrinted>
  <dcterms:created xsi:type="dcterms:W3CDTF">2020-07-28T05:50:29Z</dcterms:created>
  <dcterms:modified xsi:type="dcterms:W3CDTF">2021-05-21T07:04:17Z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24caf1-31f7-40c1-bde0-ca915f0156e3_Enabled">
    <vt:lpwstr>true</vt:lpwstr>
  </property>
  <property fmtid="{D5CDD505-2E9C-101B-9397-08002B2CF9AE}" pid="3" name="MSIP_Label_fc24caf1-31f7-40c1-bde0-ca915f0156e3_SetDate">
    <vt:lpwstr>2020-07-28T05:50:30Z</vt:lpwstr>
  </property>
  <property fmtid="{D5CDD505-2E9C-101B-9397-08002B2CF9AE}" pid="4" name="MSIP_Label_fc24caf1-31f7-40c1-bde0-ca915f0156e3_Method">
    <vt:lpwstr>Standard</vt:lpwstr>
  </property>
  <property fmtid="{D5CDD505-2E9C-101B-9397-08002B2CF9AE}" pid="5" name="MSIP_Label_fc24caf1-31f7-40c1-bde0-ca915f0156e3_Name">
    <vt:lpwstr>Internal</vt:lpwstr>
  </property>
  <property fmtid="{D5CDD505-2E9C-101B-9397-08002B2CF9AE}" pid="6" name="MSIP_Label_fc24caf1-31f7-40c1-bde0-ca915f0156e3_SiteId">
    <vt:lpwstr>088e9b00-ffd0-458e-bfa1-acf4c596d3cb</vt:lpwstr>
  </property>
  <property fmtid="{D5CDD505-2E9C-101B-9397-08002B2CF9AE}" pid="7" name="MSIP_Label_fc24caf1-31f7-40c1-bde0-ca915f0156e3_ActionId">
    <vt:lpwstr>6951a273-2bc5-40d5-91b7-0000a0ed9d54</vt:lpwstr>
  </property>
  <property fmtid="{D5CDD505-2E9C-101B-9397-08002B2CF9AE}" pid="8" name="MSIP_Label_fc24caf1-31f7-40c1-bde0-ca915f0156e3_ContentBits">
    <vt:lpwstr>2</vt:lpwstr>
  </property>
  <property fmtid="{D5CDD505-2E9C-101B-9397-08002B2CF9AE}" pid="9" name="ContentTypeId">
    <vt:lpwstr>0x0101000DEC9C03F74AE24A9019C29397B9ECBD</vt:lpwstr>
  </property>
  <property fmtid="{D5CDD505-2E9C-101B-9397-08002B2CF9AE}" pid="10" name="Order">
    <vt:r8>126400</vt:r8>
  </property>
</Properties>
</file>