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DieseArbeitsmappe" defaultThemeVersion="124226"/>
  <bookViews>
    <workbookView xWindow="240" yWindow="30" windowWidth="18795" windowHeight="12015"/>
  </bookViews>
  <sheets>
    <sheet name="Tabelle1" sheetId="1" r:id="rId1"/>
    <sheet name="Ergebnis" sheetId="3" r:id="rId2"/>
    <sheet name="tblLacke" sheetId="2" r:id="rId3"/>
  </sheets>
  <functionGroups builtInGroupCount="17"/>
  <calcPr calcId="145621"/>
</workbook>
</file>

<file path=xl/calcChain.xml><?xml version="1.0" encoding="utf-8"?>
<calcChain xmlns="http://schemas.openxmlformats.org/spreadsheetml/2006/main">
  <c r="E23" i="2" l="1"/>
  <c r="E22" i="2"/>
  <c r="E21" i="2"/>
  <c r="E20" i="2"/>
  <c r="E19" i="2"/>
  <c r="E18" i="2"/>
  <c r="M96" i="1"/>
  <c r="N95" i="1"/>
  <c r="N94" i="1"/>
  <c r="N93" i="1"/>
  <c r="Q92" i="1"/>
  <c r="M92" i="1"/>
  <c r="N91" i="1"/>
  <c r="N90" i="1"/>
  <c r="N89" i="1"/>
  <c r="Q88" i="1"/>
  <c r="M88" i="1"/>
  <c r="N87" i="1"/>
  <c r="N86" i="1"/>
  <c r="N85" i="1"/>
  <c r="Q84" i="1"/>
  <c r="M84" i="1"/>
  <c r="N83" i="1"/>
  <c r="N82" i="1"/>
  <c r="N81" i="1"/>
  <c r="M79" i="1"/>
  <c r="N78" i="1"/>
  <c r="N77" i="1"/>
  <c r="M76" i="1"/>
  <c r="N75" i="1"/>
  <c r="N74" i="1"/>
  <c r="M73" i="1"/>
  <c r="N72" i="1"/>
  <c r="N71" i="1"/>
  <c r="M70" i="1"/>
  <c r="N69" i="1"/>
  <c r="N68" i="1"/>
  <c r="M66" i="1"/>
  <c r="N65" i="1"/>
  <c r="N64" i="1"/>
  <c r="N63" i="1"/>
  <c r="M62" i="1"/>
  <c r="N61" i="1"/>
  <c r="N60" i="1"/>
  <c r="N59" i="1"/>
  <c r="Q58" i="1"/>
  <c r="M58" i="1"/>
  <c r="N57" i="1"/>
  <c r="N56" i="1"/>
  <c r="M54" i="1"/>
  <c r="N53" i="1"/>
  <c r="N52" i="1"/>
  <c r="N51" i="1"/>
  <c r="M50" i="1"/>
  <c r="N49" i="1"/>
  <c r="N48" i="1"/>
  <c r="N47" i="1"/>
  <c r="M46" i="1"/>
  <c r="N45" i="1"/>
  <c r="N44" i="1"/>
  <c r="N43" i="1"/>
  <c r="M42" i="1"/>
  <c r="N41" i="1"/>
  <c r="N40" i="1"/>
  <c r="N39" i="1"/>
  <c r="M37" i="1"/>
  <c r="N36" i="1"/>
  <c r="N35" i="1"/>
  <c r="M34" i="1"/>
  <c r="N33" i="1"/>
  <c r="N32" i="1"/>
  <c r="M31" i="1"/>
  <c r="N30" i="1"/>
  <c r="N29" i="1"/>
  <c r="M28" i="1"/>
  <c r="N27" i="1"/>
  <c r="N26" i="1"/>
  <c r="M24" i="1"/>
  <c r="N23" i="1"/>
  <c r="N22" i="1"/>
  <c r="N21" i="1"/>
  <c r="M20" i="1"/>
  <c r="N19" i="1"/>
  <c r="N18" i="1"/>
  <c r="N17" i="1"/>
  <c r="M16" i="1"/>
  <c r="N15" i="1"/>
  <c r="N14" i="1"/>
  <c r="M12" i="1"/>
  <c r="N11" i="1"/>
  <c r="M10" i="1"/>
  <c r="N8" i="1"/>
  <c r="M7" i="1"/>
  <c r="N6" i="1"/>
  <c r="N5" i="1"/>
  <c r="N4" i="1"/>
  <c r="N3" i="1"/>
  <c r="F3" i="1"/>
  <c r="G4" i="1"/>
  <c r="G3" i="1"/>
  <c r="E8" i="1"/>
  <c r="F4" i="1"/>
  <c r="E3" i="1"/>
  <c r="F5" i="1"/>
  <c r="D90" i="1"/>
  <c r="E93" i="1"/>
  <c r="M81" i="1"/>
  <c r="G72" i="1"/>
  <c r="M63" i="1"/>
  <c r="M87" i="1"/>
  <c r="F78" i="1"/>
  <c r="E61" i="1"/>
  <c r="M49" i="1"/>
  <c r="F41" i="1"/>
  <c r="G32" i="1"/>
  <c r="E22" i="1"/>
  <c r="E91" i="1"/>
  <c r="P81" i="1"/>
  <c r="M71" i="1"/>
  <c r="M60" i="1"/>
  <c r="F52" i="1"/>
  <c r="F44" i="1"/>
  <c r="F33" i="1"/>
  <c r="F23" i="1"/>
  <c r="D15" i="1"/>
  <c r="E14" i="1"/>
  <c r="M8" i="1"/>
  <c r="M91" i="1"/>
  <c r="P91" i="1"/>
  <c r="D82" i="1"/>
  <c r="D74" i="1"/>
  <c r="D64" i="1"/>
  <c r="E53" i="1"/>
  <c r="G44" i="1"/>
  <c r="M35" i="1"/>
  <c r="E26" i="1"/>
  <c r="G93" i="1"/>
  <c r="E82" i="1"/>
  <c r="M61" i="1"/>
  <c r="F53" i="1"/>
  <c r="E47" i="1"/>
  <c r="D27" i="1"/>
  <c r="E17" i="1"/>
  <c r="F17" i="1"/>
  <c r="G14" i="1"/>
  <c r="M90" i="1"/>
  <c r="O96" i="1"/>
  <c r="F82" i="1"/>
  <c r="F74" i="1"/>
  <c r="F64" i="1"/>
  <c r="G53" i="1"/>
  <c r="E45" i="1"/>
  <c r="D36" i="1"/>
  <c r="G26" i="1"/>
  <c r="G90" i="1"/>
  <c r="G75" i="1"/>
  <c r="E65" i="1"/>
  <c r="M57" i="1"/>
  <c r="G49" i="1"/>
  <c r="G41" i="1"/>
  <c r="M32" i="1"/>
  <c r="M22" i="1"/>
  <c r="F14" i="1"/>
  <c r="G11" i="1"/>
  <c r="P60" i="1"/>
  <c r="F93" i="1"/>
  <c r="D86" i="1"/>
  <c r="M82" i="1"/>
  <c r="M74" i="1"/>
  <c r="M64" i="1"/>
  <c r="M55" i="1"/>
  <c r="G45" i="1"/>
  <c r="F36" i="1"/>
  <c r="E27" i="1"/>
  <c r="P90" i="1"/>
  <c r="G81" i="1"/>
  <c r="M72" i="1"/>
  <c r="P64" i="1"/>
  <c r="F57" i="1"/>
  <c r="E49" i="1"/>
  <c r="E39" i="1"/>
  <c r="E30" i="1"/>
  <c r="M21" i="1"/>
  <c r="D14" i="1"/>
  <c r="E15" i="1"/>
  <c r="O71" i="1"/>
  <c r="O61" i="1"/>
  <c r="P32" i="1"/>
  <c r="F91" i="1"/>
  <c r="D75" i="1"/>
  <c r="E59" i="1"/>
  <c r="F48" i="1"/>
  <c r="D40" i="1"/>
  <c r="D30" i="1"/>
  <c r="F19" i="1"/>
  <c r="P87" i="1"/>
  <c r="E78" i="1"/>
  <c r="G69" i="1"/>
  <c r="F59" i="1"/>
  <c r="D51" i="1"/>
  <c r="D43" i="1"/>
  <c r="D32" i="1"/>
  <c r="D22" i="1"/>
  <c r="M11" i="1"/>
  <c r="E9" i="1"/>
  <c r="D94" i="1"/>
  <c r="M86" i="1"/>
  <c r="G89" i="1"/>
  <c r="M78" i="1"/>
  <c r="E71" i="1"/>
  <c r="G61" i="1"/>
  <c r="E51" i="1"/>
  <c r="M41" i="1"/>
  <c r="E33" i="1"/>
  <c r="G22" i="1"/>
  <c r="E89" i="1"/>
  <c r="M80" i="1"/>
  <c r="G68" i="1"/>
  <c r="D4" i="1"/>
  <c r="D3" i="1"/>
  <c r="M93" i="1"/>
  <c r="F85" i="1"/>
  <c r="F68" i="1"/>
  <c r="E87" i="1"/>
  <c r="E56" i="1"/>
  <c r="M36" i="1"/>
  <c r="P36" i="1" s="1"/>
  <c r="D18" i="1"/>
  <c r="O76" i="1"/>
  <c r="D57" i="1"/>
  <c r="G39" i="1"/>
  <c r="E19" i="1"/>
  <c r="M5" i="1"/>
  <c r="P5" i="1" s="1"/>
  <c r="D89" i="1"/>
  <c r="F77" i="1"/>
  <c r="G59" i="1"/>
  <c r="F40" i="1"/>
  <c r="M19" i="1"/>
  <c r="G74" i="1"/>
  <c r="D59" i="1"/>
  <c r="F43" i="1"/>
  <c r="F22" i="1"/>
  <c r="G8" i="1"/>
  <c r="D87" i="1"/>
  <c r="M77" i="1"/>
  <c r="E60" i="1"/>
  <c r="M40" i="1"/>
  <c r="E21" i="1"/>
  <c r="D71" i="1"/>
  <c r="D53" i="1"/>
  <c r="M38" i="1"/>
  <c r="G18" i="1"/>
  <c r="M4" i="1"/>
  <c r="M89" i="1"/>
  <c r="P89" i="1" s="1"/>
  <c r="D78" i="1"/>
  <c r="G60" i="1"/>
  <c r="D41" i="1"/>
  <c r="G21" i="1"/>
  <c r="E77" i="1"/>
  <c r="D61" i="1"/>
  <c r="F45" i="1"/>
  <c r="F26" i="1"/>
  <c r="G6" i="1"/>
  <c r="O57" i="1"/>
  <c r="O32" i="1"/>
  <c r="M13" i="1"/>
  <c r="D83" i="1"/>
  <c r="G52" i="1"/>
  <c r="F35" i="1"/>
  <c r="G95" i="1"/>
  <c r="E74" i="1"/>
  <c r="M53" i="1"/>
  <c r="G36" i="1"/>
  <c r="G17" i="1"/>
  <c r="M17" i="1"/>
  <c r="F90" i="1"/>
  <c r="F83" i="1"/>
  <c r="F65" i="1"/>
  <c r="F47" i="1"/>
  <c r="D29" i="1"/>
  <c r="G83" i="1"/>
  <c r="E64" i="1"/>
  <c r="M56" i="1"/>
  <c r="G48" i="1"/>
  <c r="E41" i="1"/>
  <c r="G29" i="1"/>
  <c r="D21" i="1"/>
  <c r="D17" i="1"/>
  <c r="D5" i="1"/>
  <c r="M95" i="1"/>
  <c r="F89" i="1"/>
  <c r="M83" i="1"/>
  <c r="M75" i="1"/>
  <c r="M65" i="1"/>
  <c r="E57" i="1"/>
  <c r="M47" i="1"/>
  <c r="F39" i="1"/>
  <c r="F29" i="1"/>
  <c r="M18" i="1"/>
  <c r="E86" i="1"/>
  <c r="G77" i="1"/>
  <c r="E68" i="1"/>
  <c r="D60" i="1"/>
  <c r="M51" i="1"/>
  <c r="M43" i="1"/>
  <c r="E35" i="1"/>
  <c r="D26" i="1"/>
  <c r="M15" i="1"/>
  <c r="P15" i="1"/>
  <c r="E11" i="1"/>
  <c r="M94" i="1"/>
  <c r="F87" i="1"/>
  <c r="D85" i="1"/>
  <c r="P76" i="1"/>
  <c r="D68" i="1"/>
  <c r="G57" i="1"/>
  <c r="D48" i="1"/>
  <c r="M39" i="1"/>
  <c r="M29" i="1"/>
  <c r="D19" i="1"/>
  <c r="G87" i="1"/>
  <c r="G78" i="1"/>
  <c r="F71" i="1"/>
  <c r="G63" i="1"/>
  <c r="D56" i="1"/>
  <c r="P47" i="1"/>
  <c r="G40" i="1"/>
  <c r="F32" i="1"/>
  <c r="D23" i="1"/>
  <c r="F15" i="1"/>
  <c r="G15" i="1"/>
  <c r="D9" i="1"/>
  <c r="O53" i="1"/>
  <c r="P19" i="1"/>
  <c r="P22" i="1"/>
  <c r="P74" i="1"/>
  <c r="P43" i="1"/>
  <c r="P35" i="1"/>
  <c r="O86" i="1"/>
  <c r="O65" i="1"/>
  <c r="O19" i="1"/>
  <c r="O81" i="1"/>
  <c r="O18" i="1"/>
  <c r="O91" i="1"/>
  <c r="O75" i="1"/>
  <c r="O63" i="1"/>
  <c r="O83" i="1"/>
  <c r="O22" i="1"/>
  <c r="P78" i="1"/>
  <c r="O40" i="1"/>
  <c r="O82" i="1"/>
  <c r="O49" i="1"/>
  <c r="O94" i="1"/>
  <c r="O77" i="1"/>
  <c r="P61" i="1"/>
  <c r="F6" i="1"/>
  <c r="M3" i="1"/>
  <c r="O3" i="1" s="1"/>
  <c r="G9" i="1"/>
  <c r="F86" i="1"/>
  <c r="D77" i="1"/>
  <c r="D95" i="1"/>
  <c r="M69" i="1"/>
  <c r="D47" i="1"/>
  <c r="G27" i="1"/>
  <c r="G85" i="1"/>
  <c r="G64" i="1"/>
  <c r="E48" i="1"/>
  <c r="E29" i="1"/>
  <c r="F9" i="1"/>
  <c r="F95" i="1"/>
  <c r="M85" i="1"/>
  <c r="O85" i="1" s="1"/>
  <c r="M68" i="1"/>
  <c r="P68" i="1" s="1"/>
  <c r="M48" i="1"/>
  <c r="O48" i="1" s="1"/>
  <c r="F30" i="1"/>
  <c r="P85" i="1"/>
  <c r="G65" i="1"/>
  <c r="P49" i="1"/>
  <c r="D33" i="1"/>
  <c r="F11" i="1"/>
  <c r="F94" i="1"/>
  <c r="G86" i="1"/>
  <c r="D69" i="1"/>
  <c r="D49" i="1"/>
  <c r="M30" i="1"/>
  <c r="E81" i="1"/>
  <c r="F61" i="1"/>
  <c r="D45" i="1"/>
  <c r="F27" i="1"/>
  <c r="F8" i="1"/>
  <c r="P96" i="1"/>
  <c r="G94" i="1"/>
  <c r="F69" i="1"/>
  <c r="F49" i="1"/>
  <c r="E32" i="1"/>
  <c r="E85" i="1"/>
  <c r="E69" i="1"/>
  <c r="M52" i="1"/>
  <c r="M33" i="1"/>
  <c r="E18" i="1"/>
  <c r="E6" i="1"/>
  <c r="P8" i="1"/>
  <c r="P21" i="1"/>
  <c r="P48" i="1"/>
  <c r="D65" i="1"/>
  <c r="E44" i="1"/>
  <c r="M25" i="1"/>
  <c r="E83" i="1"/>
  <c r="E63" i="1"/>
  <c r="M45" i="1"/>
  <c r="O45" i="1" s="1"/>
  <c r="M26" i="1"/>
  <c r="G5" i="1"/>
  <c r="P71" i="1"/>
  <c r="E95" i="1"/>
  <c r="F75" i="1"/>
  <c r="G56" i="1"/>
  <c r="D39" i="1"/>
  <c r="F18" i="1"/>
  <c r="D72" i="1"/>
  <c r="F60" i="1"/>
  <c r="D52" i="1"/>
  <c r="M44" i="1"/>
  <c r="G35" i="1"/>
  <c r="M23" i="1"/>
  <c r="M14" i="1"/>
  <c r="P11" i="1"/>
  <c r="D8" i="1"/>
  <c r="D93" i="1"/>
  <c r="G91" i="1"/>
  <c r="D81" i="1"/>
  <c r="G71" i="1"/>
  <c r="D63" i="1"/>
  <c r="G51" i="1"/>
  <c r="E43" i="1"/>
  <c r="G33" i="1"/>
  <c r="E23" i="1"/>
  <c r="P93" i="1"/>
  <c r="G82" i="1"/>
  <c r="F72" i="1"/>
  <c r="P63" i="1"/>
  <c r="F56" i="1"/>
  <c r="G47" i="1"/>
  <c r="E40" i="1"/>
  <c r="G30" i="1"/>
  <c r="F21" i="1"/>
  <c r="D11" i="1"/>
  <c r="M6" i="1"/>
  <c r="P53" i="1"/>
  <c r="D91" i="1"/>
  <c r="E90" i="1"/>
  <c r="F81" i="1"/>
  <c r="E72" i="1"/>
  <c r="F63" i="1"/>
  <c r="E52" i="1"/>
  <c r="G43" i="1"/>
  <c r="D35" i="1"/>
  <c r="G23" i="1"/>
  <c r="E94" i="1"/>
  <c r="P82" i="1"/>
  <c r="E75" i="1"/>
  <c r="M67" i="1"/>
  <c r="F51" i="1"/>
  <c r="E36" i="1"/>
  <c r="G19" i="1"/>
  <c r="D6" i="1"/>
  <c r="O44" i="1"/>
  <c r="O56" i="1"/>
  <c r="O72" i="1"/>
  <c r="P45" i="1"/>
  <c r="P29" i="1"/>
  <c r="P94" i="1"/>
  <c r="O15" i="1"/>
  <c r="O8" i="1"/>
  <c r="O29" i="1"/>
  <c r="O64" i="1"/>
  <c r="O39" i="1"/>
  <c r="O90" i="1"/>
  <c r="O47" i="1"/>
  <c r="O74" i="1"/>
  <c r="O35" i="1"/>
  <c r="O87" i="1"/>
  <c r="O36" i="1"/>
  <c r="P72" i="1"/>
  <c r="O51" i="1"/>
  <c r="P17" i="1"/>
  <c r="O6" i="1"/>
  <c r="O78" i="1"/>
  <c r="M59" i="1"/>
  <c r="D44" i="1"/>
  <c r="M27" i="1"/>
  <c r="M9" i="1"/>
  <c r="O60" i="1"/>
  <c r="O21" i="1"/>
  <c r="E5" i="1"/>
  <c r="O26" i="1"/>
  <c r="E4" i="1"/>
  <c r="P44" i="1"/>
  <c r="O41" i="1"/>
  <c r="O93" i="1"/>
  <c r="O4" i="1"/>
  <c r="O95" i="1"/>
  <c r="O30" i="1"/>
  <c r="O11" i="1"/>
  <c r="O5" i="1"/>
  <c r="O89" i="1"/>
  <c r="O68" i="1"/>
  <c r="P56" i="1"/>
  <c r="P51" i="1"/>
  <c r="P95" i="1"/>
  <c r="P40" i="1"/>
  <c r="P18" i="1"/>
  <c r="P4" i="1"/>
  <c r="P77" i="1"/>
  <c r="P39" i="1"/>
  <c r="P30" i="1"/>
  <c r="P3" i="1"/>
  <c r="P65" i="1"/>
  <c r="P57" i="1"/>
  <c r="P75" i="1"/>
  <c r="O69" i="1"/>
  <c r="P69" i="1"/>
  <c r="P52" i="1"/>
  <c r="O52" i="1"/>
  <c r="P33" i="1"/>
  <c r="O33" i="1"/>
  <c r="P23" i="1"/>
  <c r="O14" i="1"/>
  <c r="P14" i="1"/>
  <c r="P59" i="1"/>
  <c r="P27" i="1"/>
  <c r="O27" i="1"/>
  <c r="P9" i="1"/>
  <c r="R9" i="1" l="1"/>
  <c r="Q27" i="1"/>
  <c r="R27" i="1"/>
  <c r="R59" i="1"/>
  <c r="R14" i="1"/>
  <c r="Q14" i="1"/>
  <c r="R23" i="1"/>
  <c r="Q33" i="1"/>
  <c r="R33" i="1"/>
  <c r="Q52" i="1"/>
  <c r="R52" i="1"/>
  <c r="R69" i="1"/>
  <c r="Q69" i="1"/>
  <c r="R75" i="1"/>
  <c r="R57" i="1"/>
  <c r="R65" i="1"/>
  <c r="R3" i="1"/>
  <c r="R30" i="1"/>
  <c r="R39" i="1"/>
  <c r="R77" i="1"/>
  <c r="R4" i="1"/>
  <c r="R18" i="1"/>
  <c r="R40" i="1"/>
  <c r="R95" i="1"/>
  <c r="R51" i="1"/>
  <c r="R56" i="1"/>
  <c r="Q68" i="1"/>
  <c r="Q89" i="1"/>
  <c r="Q5" i="1"/>
  <c r="Q11" i="1"/>
  <c r="Q30" i="1"/>
  <c r="Q95" i="1"/>
  <c r="Q4" i="1"/>
  <c r="Q93" i="1"/>
  <c r="Q41" i="1"/>
  <c r="R44" i="1"/>
  <c r="Q26" i="1"/>
  <c r="Q21" i="1"/>
  <c r="Q60" i="1"/>
  <c r="Q78" i="1"/>
  <c r="Q6" i="1"/>
  <c r="R17" i="1"/>
  <c r="Q51" i="1"/>
  <c r="R72" i="1"/>
  <c r="Q36" i="1"/>
  <c r="Q87" i="1"/>
  <c r="Q35" i="1"/>
  <c r="Q74" i="1"/>
  <c r="Q47" i="1"/>
  <c r="Q90" i="1"/>
  <c r="Q39" i="1"/>
  <c r="Q64" i="1"/>
  <c r="Q29" i="1"/>
  <c r="Q8" i="1"/>
  <c r="Q15" i="1"/>
  <c r="R94" i="1"/>
  <c r="R29" i="1"/>
  <c r="R45" i="1"/>
  <c r="Q72" i="1"/>
  <c r="Q56" i="1"/>
  <c r="Q44" i="1"/>
  <c r="R82" i="1"/>
  <c r="R53" i="1"/>
  <c r="R63" i="1"/>
  <c r="R93" i="1"/>
  <c r="R11" i="1"/>
  <c r="R71" i="1"/>
  <c r="Q45" i="1"/>
  <c r="R48" i="1"/>
  <c r="R21" i="1"/>
  <c r="R8" i="1"/>
  <c r="R49" i="1"/>
  <c r="R85" i="1"/>
  <c r="Q48" i="1"/>
  <c r="R68" i="1"/>
  <c r="Q85" i="1"/>
  <c r="Q3" i="1"/>
  <c r="R61" i="1"/>
  <c r="Q77" i="1"/>
  <c r="Q94" i="1"/>
  <c r="Q49" i="1"/>
  <c r="Q82" i="1"/>
  <c r="Q40" i="1"/>
  <c r="R78" i="1"/>
  <c r="Q22" i="1"/>
  <c r="Q83" i="1"/>
  <c r="Q63" i="1"/>
  <c r="Q75" i="1"/>
  <c r="Q91" i="1"/>
  <c r="Q18" i="1"/>
  <c r="Q81" i="1"/>
  <c r="Q19" i="1"/>
  <c r="Q65" i="1"/>
  <c r="Q86" i="1"/>
  <c r="R35" i="1"/>
  <c r="R43" i="1"/>
  <c r="R74" i="1"/>
  <c r="R22" i="1"/>
  <c r="R19" i="1"/>
  <c r="Q53" i="1"/>
  <c r="R47" i="1"/>
  <c r="R15" i="1"/>
  <c r="Q32" i="1"/>
  <c r="Q57" i="1"/>
  <c r="R89" i="1"/>
  <c r="R5" i="1"/>
  <c r="Q76" i="1"/>
  <c r="R36" i="1"/>
  <c r="R87" i="1"/>
  <c r="R32" i="1"/>
  <c r="Q61" i="1"/>
  <c r="Q71" i="1"/>
  <c r="R64" i="1"/>
  <c r="R90" i="1"/>
  <c r="R60" i="1"/>
  <c r="Q96" i="1"/>
  <c r="R91" i="1"/>
  <c r="R81" i="1"/>
  <c r="O59" i="1"/>
  <c r="O9" i="1"/>
  <c r="P6" i="1"/>
  <c r="O23" i="1"/>
  <c r="P26" i="1"/>
  <c r="O43" i="1"/>
  <c r="O17" i="1"/>
  <c r="P86" i="1"/>
  <c r="P83" i="1"/>
  <c r="P41" i="1"/>
  <c r="R41" i="1" l="1"/>
  <c r="R83" i="1"/>
  <c r="R86" i="1"/>
  <c r="Q17" i="1"/>
  <c r="Q43" i="1"/>
  <c r="R26" i="1"/>
  <c r="Q23" i="1"/>
  <c r="R6" i="1"/>
  <c r="Q9" i="1"/>
  <c r="Q59" i="1"/>
</calcChain>
</file>

<file path=xl/sharedStrings.xml><?xml version="1.0" encoding="utf-8"?>
<sst xmlns="http://schemas.openxmlformats.org/spreadsheetml/2006/main" count="364" uniqueCount="91">
  <si>
    <t>LAW-NR.</t>
  </si>
  <si>
    <t>Lack</t>
  </si>
  <si>
    <t>Visko</t>
  </si>
  <si>
    <t>Lack Typ</t>
  </si>
  <si>
    <t>Trocken von</t>
  </si>
  <si>
    <t>Trocken bis</t>
  </si>
  <si>
    <t>Nass von</t>
  </si>
  <si>
    <t>Nass bis</t>
  </si>
  <si>
    <t>L043702</t>
  </si>
  <si>
    <t>L053300</t>
  </si>
  <si>
    <t>L066416</t>
  </si>
  <si>
    <t>L082210</t>
  </si>
  <si>
    <t>L043750</t>
  </si>
  <si>
    <t>L070HR600</t>
  </si>
  <si>
    <t>L082551</t>
  </si>
  <si>
    <t>L043704</t>
  </si>
  <si>
    <t>L043705</t>
  </si>
  <si>
    <t>L043706</t>
  </si>
  <si>
    <t>L043205</t>
  </si>
  <si>
    <t>L043210</t>
  </si>
  <si>
    <t>L043213</t>
  </si>
  <si>
    <t>L043216</t>
  </si>
  <si>
    <t>L043209</t>
  </si>
  <si>
    <t>L043212</t>
  </si>
  <si>
    <t>L043215</t>
  </si>
  <si>
    <t>L043218</t>
  </si>
  <si>
    <t>L053704</t>
  </si>
  <si>
    <t>L053705</t>
  </si>
  <si>
    <t>L053706</t>
  </si>
  <si>
    <t>L053225</t>
  </si>
  <si>
    <t>L053209</t>
  </si>
  <si>
    <t>L053212</t>
  </si>
  <si>
    <t>L053215</t>
  </si>
  <si>
    <t>L053206</t>
  </si>
  <si>
    <t>L053210</t>
  </si>
  <si>
    <t>L053240</t>
  </si>
  <si>
    <t>L053230</t>
  </si>
  <si>
    <t>L05I07</t>
  </si>
  <si>
    <t>L05M03</t>
  </si>
  <si>
    <t>L05M02</t>
  </si>
  <si>
    <t>L07H02</t>
  </si>
  <si>
    <t>L04M01</t>
  </si>
  <si>
    <t>L03H03</t>
  </si>
  <si>
    <t>L009</t>
  </si>
  <si>
    <t>L011</t>
  </si>
  <si>
    <t>L012</t>
  </si>
  <si>
    <t>L010</t>
  </si>
  <si>
    <t>id_T</t>
  </si>
  <si>
    <t>LackID</t>
  </si>
  <si>
    <t>LackKateg</t>
  </si>
  <si>
    <t>Lackverfahren</t>
  </si>
  <si>
    <t>SeitID</t>
  </si>
  <si>
    <t>AUF_ID</t>
  </si>
  <si>
    <t>Noch im Einsatz</t>
  </si>
  <si>
    <t>Specification</t>
  </si>
  <si>
    <t>DV</t>
  </si>
  <si>
    <t>Stanzlack</t>
  </si>
  <si>
    <t>Grundlack</t>
  </si>
  <si>
    <t>L05V02</t>
  </si>
  <si>
    <t>BL</t>
  </si>
  <si>
    <t>Silberlack</t>
  </si>
  <si>
    <t>Haftlack</t>
  </si>
  <si>
    <t>Klargrund</t>
  </si>
  <si>
    <t>L05V03</t>
  </si>
  <si>
    <t>Goldlack</t>
  </si>
  <si>
    <t>65-85</t>
  </si>
  <si>
    <t>60-80</t>
  </si>
  <si>
    <t>80-100</t>
  </si>
  <si>
    <t>115-132</t>
  </si>
  <si>
    <t>85-95</t>
  </si>
  <si>
    <t>60-75</t>
  </si>
  <si>
    <t>45-65</t>
  </si>
  <si>
    <t>Einschicht</t>
  </si>
  <si>
    <t>Standard</t>
  </si>
  <si>
    <t>High acid</t>
  </si>
  <si>
    <t>Mattlack</t>
  </si>
  <si>
    <t>Mankiewicz</t>
  </si>
  <si>
    <t>lacktyp</t>
  </si>
  <si>
    <t xml:space="preserve">Ø </t>
  </si>
  <si>
    <t>Laenge</t>
  </si>
  <si>
    <t>Breite</t>
  </si>
  <si>
    <t>thickness</t>
  </si>
  <si>
    <t>m²</t>
  </si>
  <si>
    <t>Name</t>
  </si>
  <si>
    <t>Einbrennrückstand</t>
  </si>
  <si>
    <t>nass bis</t>
  </si>
  <si>
    <t>nassvon</t>
  </si>
  <si>
    <t>dif nassvonkalk und nassvonecrit</t>
  </si>
  <si>
    <t>dif nassbiskalk und nassbisecrit</t>
  </si>
  <si>
    <t>Fertigungsstufe</t>
  </si>
  <si>
    <t>Durchmesser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</si>
</sst>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"/>
    <numFmt numFmtId="165" formatCode="0.000"/>
  </numFmts>
  <fonts count="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9CECA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9.9978637043366805E-2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124">
    <xf numFmtId="0" fontId="0" fillId="0" borderId="0" xfId="0"/>
    <xf numFmtId="0" fontId="0" fillId="0" borderId="0" xfId="0" applyAlignment="1">
      <alignment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horizontal="center" vertical="center"/>
    </xf>
    <xf numFmtId="0" fontId="3" fillId="4" borderId="31" xfId="1" applyFont="1" applyFill="1" applyBorder="1" applyAlignment="1">
      <alignment horizontal="center"/>
    </xf>
    <xf numFmtId="0" fontId="4" fillId="0" borderId="30" xfId="0" applyFont="1" applyBorder="1" applyAlignment="1">
      <alignment horizontal="center"/>
    </xf>
    <xf numFmtId="0" fontId="4" fillId="0" borderId="32" xfId="0" applyFont="1" applyBorder="1"/>
    <xf numFmtId="0" fontId="4" fillId="0" borderId="33" xfId="0" applyFont="1" applyBorder="1"/>
    <xf numFmtId="164" fontId="4" fillId="0" borderId="34" xfId="0" applyNumberFormat="1" applyFont="1" applyBorder="1" applyAlignment="1">
      <alignment horizontal="center"/>
    </xf>
    <xf numFmtId="165" fontId="4" fillId="0" borderId="32" xfId="0" applyNumberFormat="1" applyFont="1" applyBorder="1"/>
    <xf numFmtId="0" fontId="4" fillId="0" borderId="23" xfId="0" applyFont="1" applyBorder="1" applyAlignment="1">
      <alignment horizontal="center"/>
    </xf>
    <xf numFmtId="0" fontId="4" fillId="0" borderId="35" xfId="0" applyFont="1" applyBorder="1"/>
    <xf numFmtId="0" fontId="4" fillId="0" borderId="26" xfId="0" applyFont="1" applyBorder="1"/>
    <xf numFmtId="164" fontId="4" fillId="0" borderId="24" xfId="0" applyNumberFormat="1" applyFont="1" applyBorder="1" applyAlignment="1">
      <alignment horizontal="center"/>
    </xf>
    <xf numFmtId="0" fontId="0" fillId="0" borderId="0" xfId="0" applyNumberFormat="1"/>
    <xf numFmtId="1" fontId="0" fillId="0" borderId="0" xfId="0" applyNumberFormat="1"/>
    <xf numFmtId="0" fontId="0" fillId="0" borderId="0" xfId="0" applyFill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6" fillId="0" borderId="3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5" fillId="3" borderId="0" xfId="0" applyFont="1" applyFill="1" applyAlignment="1">
      <alignment vertical="center"/>
    </xf>
    <xf numFmtId="0" fontId="5" fillId="3" borderId="22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7" fillId="2" borderId="0" xfId="0" applyFont="1" applyFill="1" applyAlignment="1">
      <alignment vertical="center"/>
    </xf>
    <xf numFmtId="0" fontId="7" fillId="3" borderId="0" xfId="0" applyFont="1" applyFill="1" applyAlignment="1">
      <alignment vertical="center"/>
    </xf>
    <xf numFmtId="0" fontId="7" fillId="3" borderId="0" xfId="0" applyFont="1" applyFill="1" applyAlignment="1">
      <alignment vertical="center" wrapText="1"/>
    </xf>
    <xf numFmtId="0" fontId="7" fillId="2" borderId="11" xfId="0" applyFont="1" applyFill="1" applyBorder="1" applyAlignment="1">
      <alignment horizontal="center" vertical="center"/>
    </xf>
    <xf numFmtId="0" fontId="7" fillId="2" borderId="15" xfId="0" applyFont="1" applyFill="1" applyBorder="1" applyAlignment="1">
      <alignment horizontal="center" vertical="center"/>
    </xf>
    <xf numFmtId="0" fontId="7" fillId="3" borderId="15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7" fillId="3" borderId="16" xfId="0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 wrapText="1"/>
    </xf>
    <xf numFmtId="0" fontId="7" fillId="3" borderId="12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  <xf numFmtId="0" fontId="7" fillId="3" borderId="17" xfId="0" applyFont="1" applyFill="1" applyBorder="1" applyAlignment="1">
      <alignment horizontal="center" vertical="center"/>
    </xf>
    <xf numFmtId="0" fontId="7" fillId="3" borderId="13" xfId="0" applyFont="1" applyFill="1" applyBorder="1" applyAlignment="1">
      <alignment horizontal="center" vertical="center" wrapText="1"/>
    </xf>
    <xf numFmtId="0" fontId="7" fillId="3" borderId="13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7" fillId="2" borderId="18" xfId="0" applyFont="1" applyFill="1" applyBorder="1" applyAlignment="1">
      <alignment horizontal="center" vertical="center"/>
    </xf>
    <xf numFmtId="0" fontId="7" fillId="3" borderId="15" xfId="0" applyFont="1" applyFill="1" applyBorder="1" applyAlignment="1">
      <alignment horizontal="center" vertical="center" wrapText="1"/>
    </xf>
    <xf numFmtId="0" fontId="7" fillId="3" borderId="18" xfId="0" applyFont="1" applyFill="1" applyBorder="1" applyAlignment="1">
      <alignment horizontal="center" vertical="center"/>
    </xf>
    <xf numFmtId="0" fontId="7" fillId="2" borderId="20" xfId="0" applyFont="1" applyFill="1" applyBorder="1" applyAlignment="1">
      <alignment horizontal="center" vertical="center"/>
    </xf>
    <xf numFmtId="0" fontId="7" fillId="3" borderId="17" xfId="0" applyFont="1" applyFill="1" applyBorder="1" applyAlignment="1">
      <alignment horizontal="center" vertical="center" wrapText="1"/>
    </xf>
    <xf numFmtId="0" fontId="7" fillId="3" borderId="20" xfId="0" applyFont="1" applyFill="1" applyBorder="1" applyAlignment="1">
      <alignment horizontal="center" vertical="center"/>
    </xf>
    <xf numFmtId="0" fontId="7" fillId="2" borderId="2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7" fillId="2" borderId="36" xfId="0" applyFont="1" applyFill="1" applyBorder="1" applyAlignment="1">
      <alignment horizontal="center" vertical="center"/>
    </xf>
    <xf numFmtId="0" fontId="7" fillId="3" borderId="22" xfId="0" applyFont="1" applyFill="1" applyBorder="1" applyAlignment="1">
      <alignment horizontal="center" vertical="center"/>
    </xf>
    <xf numFmtId="0" fontId="7" fillId="3" borderId="36" xfId="0" applyFont="1" applyFill="1" applyBorder="1" applyAlignment="1">
      <alignment horizontal="center" vertical="center" wrapText="1"/>
    </xf>
    <xf numFmtId="0" fontId="7" fillId="3" borderId="29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3" borderId="16" xfId="0" applyFont="1" applyFill="1" applyBorder="1" applyAlignment="1">
      <alignment horizontal="center" vertical="center" wrapText="1"/>
    </xf>
    <xf numFmtId="0" fontId="7" fillId="3" borderId="19" xfId="0" applyFont="1" applyFill="1" applyBorder="1" applyAlignment="1">
      <alignment horizontal="center" vertical="center"/>
    </xf>
    <xf numFmtId="0" fontId="1" fillId="6" borderId="22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6" borderId="22" xfId="0" applyFont="1" applyFill="1" applyBorder="1" applyAlignment="1">
      <alignment horizontal="center" vertical="center" wrapText="1"/>
    </xf>
    <xf numFmtId="0" fontId="1" fillId="7" borderId="22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 wrapText="1"/>
    </xf>
    <xf numFmtId="0" fontId="5" fillId="0" borderId="0" xfId="0" applyFont="1" applyFill="1" applyAlignment="1">
      <alignment vertical="center"/>
    </xf>
    <xf numFmtId="0" fontId="7" fillId="0" borderId="0" xfId="0" applyFont="1" applyFill="1" applyAlignment="1">
      <alignment vertical="center"/>
    </xf>
    <xf numFmtId="0" fontId="7" fillId="0" borderId="0" xfId="0" applyFont="1" applyFill="1" applyAlignment="1">
      <alignment vertical="center" wrapText="1"/>
    </xf>
    <xf numFmtId="0" fontId="4" fillId="0" borderId="32" xfId="0" applyFont="1" applyBorder="1" applyAlignment="1">
      <alignment horizontal="center"/>
    </xf>
    <xf numFmtId="0" fontId="0" fillId="0" borderId="1" xfId="0" applyBorder="1"/>
    <xf numFmtId="0" fontId="0" fillId="0" borderId="37" xfId="0" applyBorder="1"/>
    <xf numFmtId="0" fontId="0" fillId="0" borderId="25" xfId="0" applyBorder="1"/>
    <xf numFmtId="0" fontId="2" fillId="0" borderId="38" xfId="0" applyFont="1" applyBorder="1"/>
    <xf numFmtId="0" fontId="2" fillId="0" borderId="4" xfId="0" applyFont="1" applyBorder="1"/>
    <xf numFmtId="0" fontId="2" fillId="0" borderId="28" xfId="0" applyFont="1" applyBorder="1"/>
    <xf numFmtId="0" fontId="0" fillId="0" borderId="27" xfId="0" applyBorder="1"/>
    <xf numFmtId="0" fontId="0" fillId="0" borderId="39" xfId="0" applyBorder="1"/>
    <xf numFmtId="0" fontId="0" fillId="0" borderId="1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5" borderId="25" xfId="0" applyFill="1" applyBorder="1"/>
    <xf numFmtId="2" fontId="0" fillId="0" borderId="0" xfId="0" applyNumberFormat="1" applyAlignment="1">
      <alignment horizontal="center" vertical="center"/>
    </xf>
    <xf numFmtId="2" fontId="0" fillId="0" borderId="21" xfId="0" applyNumberFormat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2" fontId="0" fillId="0" borderId="36" xfId="0" applyNumberFormat="1" applyBorder="1" applyAlignment="1">
      <alignment horizontal="center" vertical="center"/>
    </xf>
    <xf numFmtId="2" fontId="0" fillId="0" borderId="22" xfId="0" applyNumberFormat="1" applyBorder="1" applyAlignment="1">
      <alignment horizontal="center" vertical="center"/>
    </xf>
    <xf numFmtId="0" fontId="0" fillId="0" borderId="29" xfId="0" applyBorder="1" applyAlignment="1">
      <alignment vertical="center" wrapText="1"/>
    </xf>
    <xf numFmtId="0" fontId="6" fillId="2" borderId="22" xfId="0" applyFont="1" applyFill="1" applyBorder="1" applyAlignment="1">
      <alignment horizontal="center" vertical="center"/>
    </xf>
    <xf numFmtId="165" fontId="0" fillId="0" borderId="0" xfId="0" applyNumberFormat="1" applyAlignment="1">
      <alignment vertical="center"/>
    </xf>
    <xf numFmtId="165" fontId="0" fillId="0" borderId="0" xfId="0" applyNumberFormat="1" applyFill="1" applyBorder="1" applyAlignment="1">
      <alignment vertical="center"/>
    </xf>
    <xf numFmtId="165" fontId="0" fillId="0" borderId="0" xfId="0" applyNumberFormat="1" applyFill="1" applyAlignment="1">
      <alignment vertical="center"/>
    </xf>
    <xf numFmtId="165" fontId="4" fillId="0" borderId="0" xfId="0" applyNumberFormat="1" applyFont="1" applyFill="1" applyBorder="1"/>
    <xf numFmtId="0" fontId="0" fillId="0" borderId="22" xfId="0" applyBorder="1" applyAlignment="1">
      <alignment vertical="center" wrapText="1"/>
    </xf>
    <xf numFmtId="2" fontId="0" fillId="0" borderId="14" xfId="0" applyNumberForma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2" fillId="7" borderId="22" xfId="0" applyFont="1" applyFill="1" applyBorder="1" applyAlignment="1">
      <alignment horizontal="center" vertical="center" wrapText="1"/>
    </xf>
    <xf numFmtId="0" fontId="6" fillId="2" borderId="21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NumberFormat="1" applyFill="1" applyBorder="1"/>
    <xf numFmtId="0" fontId="6" fillId="0" borderId="8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8" borderId="21" xfId="0" applyFill="1" applyBorder="1" applyAlignment="1">
      <alignment horizontal="center" vertical="center"/>
    </xf>
    <xf numFmtId="0" fontId="0" fillId="8" borderId="22" xfId="0" applyFill="1" applyBorder="1" applyAlignment="1">
      <alignment horizontal="center" vertical="center" wrapText="1"/>
    </xf>
    <xf numFmtId="0" fontId="0" fillId="8" borderId="14" xfId="0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 wrapText="1"/>
    </xf>
  </cellXfs>
  <cellStyles count="2">
    <cellStyle name="Standard" xfId="0" builtinId="0"/>
    <cellStyle name="Standard_Tabelle1_1" xfId="1"/>
  </cellStyles>
  <dxfs count="16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7EE683"/>
      <color rgb="FF9CECA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3</xdr:row>
          <xdr:rowOff>28575</xdr:rowOff>
        </xdr:from>
        <xdr:to>
          <xdr:col>12</xdr:col>
          <xdr:colOff>914400</xdr:colOff>
          <xdr:row>3</xdr:row>
          <xdr:rowOff>266700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userform1</a:t>
              </a:r>
              <a:endParaRPr lang="de-DE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18</xdr:row>
          <xdr:rowOff>76200</xdr:rowOff>
        </xdr:from>
        <xdr:to>
          <xdr:col>6</xdr:col>
          <xdr:colOff>638175</xdr:colOff>
          <xdr:row>22</xdr:row>
          <xdr:rowOff>76200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Userform1</a:t>
              </a:r>
              <a:endParaRPr lang="de-DE"/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elle1" displayName="Tabelle1" ref="A1:L15" totalsRowShown="0" headerRowDxfId="15" headerRowBorderDxfId="14" tableBorderDxfId="13" totalsRowBorderDxfId="12">
  <autoFilter ref="A1:L15"/>
  <tableColumns count="12">
    <tableColumn id="1" name="id_T" dataDxfId="11"/>
    <tableColumn id="2" name="LackID" dataDxfId="10"/>
    <tableColumn id="3" name="LackKateg" dataDxfId="9"/>
    <tableColumn id="4" name="Fertigungsstufe" dataDxfId="8"/>
    <tableColumn id="5" name="Lackverfahren" dataDxfId="7"/>
    <tableColumn id="6" name="SeitID" dataDxfId="6"/>
    <tableColumn id="7" name="AUF_ID" dataDxfId="5"/>
    <tableColumn id="8" name="Noch im Einsatz" dataDxfId="4"/>
    <tableColumn id="9" name="Specification" dataDxfId="3"/>
    <tableColumn id="10" name="Visko" dataDxfId="2"/>
    <tableColumn id="11" name="lacktyp" dataDxfId="1"/>
    <tableColumn id="12" name="Einbrennrückstand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1:S449"/>
  <sheetViews>
    <sheetView showGridLines="0" tabSelected="1" topLeftCell="B2" zoomScaleNormal="100" workbookViewId="0">
      <selection activeCell="H12" sqref="H12"/>
    </sheetView>
  </sheetViews>
  <sheetFormatPr baseColWidth="10" defaultRowHeight="17.25" x14ac:dyDescent="0.25"/>
  <cols>
    <col min="1" max="1" width="11.42578125" style="1" hidden="1" customWidth="1"/>
    <col min="2" max="3" width="11.42578125" style="83"/>
    <col min="4" max="4" width="12.42578125" style="83" bestFit="1" customWidth="1"/>
    <col min="5" max="5" width="9" style="84" customWidth="1"/>
    <col min="6" max="7" width="11.42578125" style="84" customWidth="1"/>
    <col min="8" max="8" width="13.140625" style="84" customWidth="1"/>
    <col min="9" max="9" width="13.140625" style="85" customWidth="1"/>
    <col min="10" max="11" width="13.140625" style="84" customWidth="1"/>
    <col min="12" max="12" width="11.42578125" style="24"/>
    <col min="13" max="13" width="18" style="21" customWidth="1"/>
    <col min="14" max="14" width="13.7109375" style="122" customWidth="1"/>
    <col min="15" max="15" width="11.42578125" style="100"/>
    <col min="16" max="16" width="11.42578125" style="98"/>
    <col min="17" max="16384" width="11.42578125" style="1"/>
  </cols>
  <sheetData>
    <row r="1" spans="1:19" ht="18.75" hidden="1" customHeight="1" thickBot="1" x14ac:dyDescent="0.3">
      <c r="A1" s="19"/>
      <c r="B1" s="29" t="s">
        <v>0</v>
      </c>
      <c r="C1" s="29"/>
      <c r="D1" s="29"/>
      <c r="E1" s="42"/>
      <c r="F1" s="42"/>
      <c r="G1" s="42"/>
      <c r="H1" s="43"/>
      <c r="I1" s="44"/>
      <c r="J1" s="43"/>
      <c r="K1" s="43"/>
      <c r="L1" s="23"/>
      <c r="M1" s="6"/>
      <c r="N1" s="120"/>
      <c r="O1" s="99"/>
    </row>
    <row r="2" spans="1:19" ht="43.5" customHeight="1" thickBot="1" x14ac:dyDescent="0.3">
      <c r="B2" s="76" t="s">
        <v>0</v>
      </c>
      <c r="C2" s="76" t="s">
        <v>1</v>
      </c>
      <c r="D2" s="77" t="s">
        <v>83</v>
      </c>
      <c r="E2" s="114" t="s">
        <v>89</v>
      </c>
      <c r="F2" s="79" t="s">
        <v>2</v>
      </c>
      <c r="G2" s="79" t="s">
        <v>3</v>
      </c>
      <c r="H2" s="78" t="s">
        <v>4</v>
      </c>
      <c r="I2" s="78" t="s">
        <v>5</v>
      </c>
      <c r="J2" s="76" t="s">
        <v>6</v>
      </c>
      <c r="K2" s="76" t="s">
        <v>7</v>
      </c>
      <c r="L2" s="23"/>
      <c r="M2" s="101" t="s">
        <v>84</v>
      </c>
      <c r="N2" s="121" t="s">
        <v>90</v>
      </c>
      <c r="O2" s="103" t="s">
        <v>86</v>
      </c>
      <c r="P2" s="102" t="s">
        <v>85</v>
      </c>
      <c r="Q2" s="110" t="s">
        <v>87</v>
      </c>
      <c r="R2" s="104" t="s">
        <v>88</v>
      </c>
    </row>
    <row r="3" spans="1:19" ht="30" customHeight="1" x14ac:dyDescent="0.25">
      <c r="B3" s="33" t="s">
        <v>8</v>
      </c>
      <c r="C3" s="33" t="s">
        <v>37</v>
      </c>
      <c r="D3" s="33" t="str">
        <f>namme(C3)</f>
        <v>Silberlack</v>
      </c>
      <c r="E3" s="45" t="str">
        <f>FertVerfahren(C3)</f>
        <v>BL</v>
      </c>
      <c r="F3" s="45" t="str">
        <f>visco(C3)</f>
        <v>65-85</v>
      </c>
      <c r="G3" s="45" t="str">
        <f>lacktyp(C3)</f>
        <v>4</v>
      </c>
      <c r="H3" s="48">
        <v>4.7</v>
      </c>
      <c r="I3" s="123">
        <v>5.3</v>
      </c>
      <c r="J3" s="48">
        <v>9.1999999999999993</v>
      </c>
      <c r="K3" s="48">
        <v>10.4</v>
      </c>
      <c r="L3" s="119"/>
      <c r="M3" s="6" t="str">
        <f>IF(B3="","",einbrennrückstand(C3))</f>
        <v>0,45</v>
      </c>
      <c r="N3" s="122">
        <f>LEFT(RIGHT(B3,5),2)*1</f>
        <v>43</v>
      </c>
      <c r="O3" s="100">
        <f>nassvon(F3)</f>
        <v>9.1871317777777772</v>
      </c>
      <c r="P3" s="98">
        <f>nassbis(J3)</f>
        <v>10.359957111111111</v>
      </c>
      <c r="Q3" s="111" t="str">
        <f>IF(ABS(O3-J3)&gt;0.05,ABS(O3-J3),"")</f>
        <v/>
      </c>
      <c r="R3" s="1" t="str">
        <f>IF(ABS(P3-K3)&gt;0.05,ABS(P3-K3),"")</f>
        <v/>
      </c>
    </row>
    <row r="4" spans="1:19" ht="30" customHeight="1" x14ac:dyDescent="0.25">
      <c r="B4" s="35" t="s">
        <v>9</v>
      </c>
      <c r="C4" s="35" t="s">
        <v>37</v>
      </c>
      <c r="D4" s="35" t="str">
        <f>namme(C4)</f>
        <v>Silberlack</v>
      </c>
      <c r="E4" s="49" t="str">
        <f>FertVerfahren(C4)</f>
        <v>BL</v>
      </c>
      <c r="F4" s="49" t="str">
        <f>visco(C4)</f>
        <v>65-85</v>
      </c>
      <c r="G4" s="49" t="str">
        <f>lacktyp(C4)</f>
        <v>4</v>
      </c>
      <c r="H4" s="53">
        <v>4.7</v>
      </c>
      <c r="I4" s="52">
        <v>5.3</v>
      </c>
      <c r="J4" s="53">
        <v>9</v>
      </c>
      <c r="K4" s="53">
        <v>10.199999999999999</v>
      </c>
      <c r="L4" s="119"/>
      <c r="M4" s="6" t="str">
        <f>IF(B4="","",einbrennrückstand(C4))</f>
        <v>0,45</v>
      </c>
      <c r="N4" s="122">
        <f>LEFT(RIGHT(B4,5),2)*1</f>
        <v>53</v>
      </c>
      <c r="O4" s="100">
        <f>nassvon(F4)</f>
        <v>9.0145999999999997</v>
      </c>
      <c r="P4" s="98">
        <f>nassbis(J4)</f>
        <v>10.165399999999998</v>
      </c>
      <c r="Q4" s="111" t="str">
        <f>IF(ABS(O4-J4)&gt;0.05,ABS(O4-J4),"")</f>
        <v/>
      </c>
      <c r="R4" s="1" t="str">
        <f t="shared" ref="R4:R11" si="0">IF(ABS(P4-K4)&gt;0.05,ABS(P4-K4),"")</f>
        <v/>
      </c>
    </row>
    <row r="5" spans="1:19" ht="30" customHeight="1" x14ac:dyDescent="0.25">
      <c r="B5" s="35" t="s">
        <v>10</v>
      </c>
      <c r="C5" s="35" t="s">
        <v>37</v>
      </c>
      <c r="D5" s="35" t="str">
        <f>namme(C5)</f>
        <v>Silberlack</v>
      </c>
      <c r="E5" s="49" t="str">
        <f>FertVerfahren(C5)</f>
        <v>BL</v>
      </c>
      <c r="F5" s="49" t="str">
        <f>visco(C5)</f>
        <v>65-85</v>
      </c>
      <c r="G5" s="49" t="str">
        <f>lacktyp(C5)</f>
        <v>4</v>
      </c>
      <c r="H5" s="53">
        <v>4.7</v>
      </c>
      <c r="I5" s="52">
        <v>5.3</v>
      </c>
      <c r="J5" s="53">
        <v>9</v>
      </c>
      <c r="K5" s="53">
        <v>10.1</v>
      </c>
      <c r="L5" s="119"/>
      <c r="M5" s="6" t="str">
        <f>IF(B5="","",einbrennrückstand(C5))</f>
        <v>0,45</v>
      </c>
      <c r="N5" s="122">
        <f>LEFT(RIGHT(B5,5),2)*1</f>
        <v>66</v>
      </c>
      <c r="O5" s="100">
        <f>nassvon(F5)</f>
        <v>8.9583566666666652</v>
      </c>
      <c r="P5" s="98">
        <f>nassbis(J5)</f>
        <v>10.101976666666665</v>
      </c>
      <c r="Q5" s="111" t="str">
        <f>IF(ABS(O5-J5)&gt;0.05,ABS(O5-J5),"")</f>
        <v/>
      </c>
      <c r="R5" s="1" t="str">
        <f t="shared" si="0"/>
        <v/>
      </c>
    </row>
    <row r="6" spans="1:19" ht="30" customHeight="1" thickBot="1" x14ac:dyDescent="0.3">
      <c r="B6" s="37" t="s">
        <v>11</v>
      </c>
      <c r="C6" s="37" t="s">
        <v>37</v>
      </c>
      <c r="D6" s="37" t="str">
        <f>namme(C6)</f>
        <v>Silberlack</v>
      </c>
      <c r="E6" s="54" t="str">
        <f>FertVerfahren(C6)</f>
        <v>BL</v>
      </c>
      <c r="F6" s="54" t="str">
        <f>visco(C6)</f>
        <v>65-85</v>
      </c>
      <c r="G6" s="54" t="str">
        <f>lacktyp(C6)</f>
        <v>4</v>
      </c>
      <c r="H6" s="58">
        <v>4.7</v>
      </c>
      <c r="I6" s="57">
        <v>5.3</v>
      </c>
      <c r="J6" s="58">
        <v>9.5</v>
      </c>
      <c r="K6" s="58">
        <v>10.7</v>
      </c>
      <c r="L6" s="119"/>
      <c r="M6" s="6" t="str">
        <f>IF(B6="","",einbrennrückstand(C6))</f>
        <v>0,45</v>
      </c>
      <c r="N6" s="122">
        <f>LEFT(RIGHT(B6,5),2)*1</f>
        <v>82</v>
      </c>
      <c r="O6" s="100">
        <f>nassvon(F6)</f>
        <v>9.5014782222222234</v>
      </c>
      <c r="P6" s="98">
        <f>nassbis(J6)</f>
        <v>10.714432888888888</v>
      </c>
      <c r="Q6" s="111" t="str">
        <f>IF(ABS(O6-J6)&gt;0.05,ABS(O6-J6),"")</f>
        <v/>
      </c>
      <c r="R6" s="1" t="str">
        <f t="shared" si="0"/>
        <v/>
      </c>
    </row>
    <row r="7" spans="1:19" s="26" customFormat="1" ht="30" customHeight="1" thickBot="1" x14ac:dyDescent="0.3">
      <c r="B7" s="38"/>
      <c r="C7" s="38"/>
      <c r="D7" s="38"/>
      <c r="E7" s="59"/>
      <c r="F7" s="59"/>
      <c r="G7" s="59"/>
      <c r="H7" s="59"/>
      <c r="I7" s="60"/>
      <c r="J7" s="59"/>
      <c r="K7" s="59"/>
      <c r="L7" s="28"/>
      <c r="M7" s="6" t="str">
        <f>IF(B7="","",einbrennrückstand(C7))</f>
        <v/>
      </c>
      <c r="N7" s="122"/>
      <c r="O7" s="100"/>
      <c r="P7" s="98"/>
      <c r="Q7" s="111"/>
    </row>
    <row r="8" spans="1:19" ht="30" customHeight="1" x14ac:dyDescent="0.25">
      <c r="A8" s="2"/>
      <c r="B8" s="33" t="s">
        <v>12</v>
      </c>
      <c r="C8" s="33" t="s">
        <v>38</v>
      </c>
      <c r="D8" s="33" t="str">
        <f t="shared" ref="D8:D95" si="1">namme(C8)</f>
        <v>Mattlack</v>
      </c>
      <c r="E8" s="45" t="str">
        <f t="shared" ref="E8:E18" si="2">FertVerfahren(C8)</f>
        <v>BL</v>
      </c>
      <c r="F8" s="45" t="str">
        <f t="shared" ref="F8:F18" si="3">visco(C8)</f>
        <v>70</v>
      </c>
      <c r="G8" s="45" t="str">
        <f t="shared" ref="G8:G18" si="4">lacktyp(C8)</f>
        <v>4</v>
      </c>
      <c r="H8" s="48">
        <v>5.5</v>
      </c>
      <c r="I8" s="123">
        <v>6</v>
      </c>
      <c r="J8" s="48">
        <v>10.5</v>
      </c>
      <c r="K8" s="48">
        <v>11.5</v>
      </c>
      <c r="L8" s="118"/>
      <c r="M8" s="6" t="str">
        <f>IF(B8="","",einbrennrückstand(C8))</f>
        <v>0,45</v>
      </c>
      <c r="N8" s="122">
        <f>LEFT(RIGHT(B8,5),2)*1</f>
        <v>43</v>
      </c>
      <c r="O8" s="100">
        <f>nassvon(F8)</f>
        <v>10.750898888888889</v>
      </c>
      <c r="P8" s="98">
        <f>nassbis(J8)</f>
        <v>11.728253333333335</v>
      </c>
      <c r="Q8" s="111">
        <f>IF(ABS(O8-J8)&gt;0.05,ABS(O8-J8),"")</f>
        <v>0.250898888888889</v>
      </c>
      <c r="R8" s="106">
        <f t="shared" si="0"/>
        <v>0.22825333333333475</v>
      </c>
    </row>
    <row r="9" spans="1:19" ht="30" customHeight="1" thickBot="1" x14ac:dyDescent="0.3">
      <c r="A9" s="3"/>
      <c r="B9" s="37" t="s">
        <v>13</v>
      </c>
      <c r="C9" s="37" t="s">
        <v>38</v>
      </c>
      <c r="D9" s="37" t="str">
        <f t="shared" si="1"/>
        <v>Mattlack</v>
      </c>
      <c r="E9" s="54" t="str">
        <f t="shared" si="2"/>
        <v>BL</v>
      </c>
      <c r="F9" s="54" t="str">
        <f t="shared" si="3"/>
        <v>70</v>
      </c>
      <c r="G9" s="54" t="str">
        <f>lacktyp(C9)</f>
        <v>4</v>
      </c>
      <c r="H9" s="58">
        <v>5.5</v>
      </c>
      <c r="I9" s="57">
        <v>6</v>
      </c>
      <c r="J9" s="58">
        <v>10.9</v>
      </c>
      <c r="K9" s="58">
        <v>11.9</v>
      </c>
      <c r="L9" s="118"/>
      <c r="M9" s="6" t="str">
        <f>IF(B9="","",einbrennrückstand(C9))</f>
        <v>0,45</v>
      </c>
      <c r="N9" s="122">
        <v>70</v>
      </c>
      <c r="O9" s="100">
        <f>nassvon(F9)</f>
        <v>11.118751111111111</v>
      </c>
      <c r="P9" s="98">
        <f>nassbis(J9)</f>
        <v>12.129546666666668</v>
      </c>
      <c r="Q9" s="111">
        <f>IF(ABS(O9-J9)&gt;0.05,ABS(O9-J9),"")</f>
        <v>0.21875111111111067</v>
      </c>
      <c r="R9" s="106">
        <f t="shared" si="0"/>
        <v>0.22954666666666768</v>
      </c>
    </row>
    <row r="10" spans="1:19" s="19" customFormat="1" ht="30" customHeight="1" thickBot="1" x14ac:dyDescent="0.3">
      <c r="A10" s="26"/>
      <c r="B10" s="38"/>
      <c r="C10" s="38"/>
      <c r="D10" s="38"/>
      <c r="E10" s="59"/>
      <c r="F10" s="59"/>
      <c r="G10" s="59"/>
      <c r="H10" s="59"/>
      <c r="I10" s="60"/>
      <c r="J10" s="59"/>
      <c r="K10" s="59"/>
      <c r="L10" s="28"/>
      <c r="M10" s="6" t="str">
        <f t="shared" ref="M10:M67" si="5">IF(B10="","",einbrennrückstand(C10))</f>
        <v/>
      </c>
      <c r="N10" s="122"/>
      <c r="O10" s="100"/>
      <c r="P10" s="98"/>
      <c r="Q10" s="111"/>
      <c r="R10" s="108"/>
    </row>
    <row r="11" spans="1:19" ht="30" customHeight="1" thickBot="1" x14ac:dyDescent="0.3">
      <c r="B11" s="31" t="s">
        <v>14</v>
      </c>
      <c r="C11" s="31" t="s">
        <v>39</v>
      </c>
      <c r="D11" s="30" t="str">
        <f t="shared" si="1"/>
        <v>Mankiewicz</v>
      </c>
      <c r="E11" s="67" t="str">
        <f t="shared" si="2"/>
        <v>BL</v>
      </c>
      <c r="F11" s="68" t="str">
        <f t="shared" si="3"/>
        <v>60-80</v>
      </c>
      <c r="G11" s="69" t="str">
        <f t="shared" si="4"/>
        <v>11</v>
      </c>
      <c r="H11" s="70">
        <v>4.3</v>
      </c>
      <c r="I11" s="71">
        <v>5</v>
      </c>
      <c r="J11" s="70">
        <v>6.2</v>
      </c>
      <c r="K11" s="72">
        <v>7.2</v>
      </c>
      <c r="L11" s="23"/>
      <c r="M11" s="6" t="str">
        <f t="shared" si="5"/>
        <v>0,45</v>
      </c>
      <c r="N11" s="122">
        <f t="shared" ref="N11:N74" si="6">LEFT(RIGHT(B11,5),2)*1</f>
        <v>82</v>
      </c>
      <c r="O11" s="100">
        <f>nassvon(F11)</f>
        <v>8.6928417777777778</v>
      </c>
      <c r="P11" s="98">
        <f>nassbis(J11)</f>
        <v>10.107955555555556</v>
      </c>
      <c r="Q11" s="111">
        <f>IF(ABS(O11-J11)&gt;0.05,ABS(O11-J11),"")</f>
        <v>2.4928417777777776</v>
      </c>
      <c r="R11" s="106">
        <f t="shared" si="0"/>
        <v>2.9079555555555556</v>
      </c>
    </row>
    <row r="12" spans="1:19" s="19" customFormat="1" ht="36" customHeight="1" thickBot="1" x14ac:dyDescent="0.25">
      <c r="B12" s="38"/>
      <c r="C12" s="38"/>
      <c r="D12" s="38"/>
      <c r="E12" s="59"/>
      <c r="F12" s="59"/>
      <c r="G12" s="59"/>
      <c r="H12" s="59"/>
      <c r="I12" s="60"/>
      <c r="J12" s="59"/>
      <c r="K12" s="59"/>
      <c r="L12" s="24"/>
      <c r="M12" s="6" t="str">
        <f t="shared" si="5"/>
        <v/>
      </c>
      <c r="N12" s="122"/>
      <c r="O12" s="100"/>
      <c r="P12" s="98"/>
      <c r="Q12" s="111"/>
      <c r="R12" s="109"/>
      <c r="S12" s="22"/>
    </row>
    <row r="13" spans="1:19" s="19" customFormat="1" ht="43.5" customHeight="1" thickBot="1" x14ac:dyDescent="0.25">
      <c r="B13" s="76" t="s">
        <v>0</v>
      </c>
      <c r="C13" s="76" t="s">
        <v>1</v>
      </c>
      <c r="D13" s="77" t="s">
        <v>83</v>
      </c>
      <c r="E13" s="114" t="s">
        <v>89</v>
      </c>
      <c r="F13" s="79" t="s">
        <v>2</v>
      </c>
      <c r="G13" s="79" t="s">
        <v>3</v>
      </c>
      <c r="H13" s="78" t="s">
        <v>4</v>
      </c>
      <c r="I13" s="78" t="s">
        <v>5</v>
      </c>
      <c r="J13" s="76" t="s">
        <v>6</v>
      </c>
      <c r="K13" s="76" t="s">
        <v>7</v>
      </c>
      <c r="L13" s="24"/>
      <c r="M13" s="6" t="str">
        <f>IF(B13="","",einbrennrückstand(C13))</f>
        <v/>
      </c>
      <c r="N13" s="122"/>
      <c r="O13" s="100"/>
      <c r="P13" s="98"/>
      <c r="Q13" s="111"/>
      <c r="R13" s="109"/>
      <c r="S13" s="22"/>
    </row>
    <row r="14" spans="1:19" ht="30" customHeight="1" thickBot="1" x14ac:dyDescent="0.3">
      <c r="B14" s="32" t="s">
        <v>15</v>
      </c>
      <c r="C14" s="32" t="s">
        <v>40</v>
      </c>
      <c r="D14" s="33" t="str">
        <f t="shared" si="1"/>
        <v>Haftlack</v>
      </c>
      <c r="E14" s="61" t="str">
        <f t="shared" si="2"/>
        <v>DV</v>
      </c>
      <c r="F14" s="45" t="str">
        <f t="shared" si="3"/>
        <v>80-100</v>
      </c>
      <c r="G14" s="46" t="str">
        <f t="shared" si="4"/>
        <v>3</v>
      </c>
      <c r="H14" s="48">
        <v>10.5</v>
      </c>
      <c r="I14" s="62">
        <v>11</v>
      </c>
      <c r="J14" s="48">
        <v>18.3</v>
      </c>
      <c r="K14" s="47">
        <v>19.2</v>
      </c>
      <c r="L14" s="115" t="s">
        <v>72</v>
      </c>
      <c r="M14" s="6" t="str">
        <f t="shared" si="5"/>
        <v>0,51</v>
      </c>
      <c r="N14" s="122">
        <f t="shared" si="6"/>
        <v>43</v>
      </c>
      <c r="O14" s="100">
        <f>nassvon(F14)</f>
        <v>18.109802941176472</v>
      </c>
      <c r="P14" s="98">
        <f>nassbis(J14)</f>
        <v>18.972174509803924</v>
      </c>
      <c r="Q14" s="111">
        <f>IF(ABS(O14-J14)&gt;0.05,ABS(O14-J14),"")</f>
        <v>0.19019705882352866</v>
      </c>
      <c r="R14" s="106">
        <f t="shared" ref="R14:R23" si="7">IF(ABS(P14-K14)&gt;0.05,ABS(P14-K14),"")</f>
        <v>0.22782549019607501</v>
      </c>
    </row>
    <row r="15" spans="1:19" ht="30" customHeight="1" thickBot="1" x14ac:dyDescent="0.3">
      <c r="B15" s="36" t="s">
        <v>15</v>
      </c>
      <c r="C15" s="36" t="s">
        <v>41</v>
      </c>
      <c r="D15" s="37" t="str">
        <f t="shared" si="1"/>
        <v>Stanzlack</v>
      </c>
      <c r="E15" s="64" t="str">
        <f t="shared" si="2"/>
        <v>DV</v>
      </c>
      <c r="F15" s="54" t="str">
        <f t="shared" si="3"/>
        <v>115-132</v>
      </c>
      <c r="G15" s="55" t="str">
        <f t="shared" si="4"/>
        <v>3</v>
      </c>
      <c r="H15" s="58">
        <v>12.3</v>
      </c>
      <c r="I15" s="65">
        <v>12.7</v>
      </c>
      <c r="J15" s="58">
        <v>17.2</v>
      </c>
      <c r="K15" s="56">
        <v>17.7</v>
      </c>
      <c r="L15" s="105" t="s">
        <v>72</v>
      </c>
      <c r="M15" s="6" t="str">
        <f t="shared" si="5"/>
        <v>0,63</v>
      </c>
      <c r="N15" s="122">
        <f t="shared" si="6"/>
        <v>43</v>
      </c>
      <c r="O15" s="100">
        <f>nassvon(F15)</f>
        <v>17.173513809523811</v>
      </c>
      <c r="P15" s="98">
        <f>nassbis(J15)</f>
        <v>17.732002063492065</v>
      </c>
      <c r="Q15" s="111" t="str">
        <f>IF(ABS(O15-J15)&gt;0.05,ABS(O15-J15),"")</f>
        <v/>
      </c>
      <c r="R15" s="106" t="str">
        <f t="shared" si="7"/>
        <v/>
      </c>
    </row>
    <row r="16" spans="1:19" s="19" customFormat="1" ht="30" customHeight="1" thickBot="1" x14ac:dyDescent="0.3">
      <c r="A16" s="26"/>
      <c r="B16" s="38"/>
      <c r="C16" s="38"/>
      <c r="D16" s="38"/>
      <c r="E16" s="59"/>
      <c r="F16" s="59"/>
      <c r="G16" s="59"/>
      <c r="H16" s="59"/>
      <c r="I16" s="60"/>
      <c r="J16" s="59"/>
      <c r="K16" s="59"/>
      <c r="L16" s="28"/>
      <c r="M16" s="6" t="str">
        <f t="shared" si="5"/>
        <v/>
      </c>
      <c r="N16" s="122"/>
      <c r="O16" s="100"/>
      <c r="P16" s="98"/>
      <c r="Q16" s="111"/>
      <c r="R16" s="108"/>
    </row>
    <row r="17" spans="1:18" ht="30" customHeight="1" thickBot="1" x14ac:dyDescent="0.3">
      <c r="B17" s="32" t="s">
        <v>16</v>
      </c>
      <c r="C17" s="32" t="s">
        <v>42</v>
      </c>
      <c r="D17" s="33" t="str">
        <f t="shared" si="1"/>
        <v>Grundlack</v>
      </c>
      <c r="E17" s="61" t="str">
        <f t="shared" si="2"/>
        <v>DV</v>
      </c>
      <c r="F17" s="45" t="str">
        <f t="shared" si="3"/>
        <v>85-95</v>
      </c>
      <c r="G17" s="46" t="str">
        <f t="shared" si="4"/>
        <v>3</v>
      </c>
      <c r="H17" s="48">
        <v>7.7</v>
      </c>
      <c r="I17" s="62">
        <v>8.1999999999999993</v>
      </c>
      <c r="J17" s="48">
        <v>16.899999999999999</v>
      </c>
      <c r="K17" s="63">
        <v>18</v>
      </c>
      <c r="L17" s="115" t="s">
        <v>73</v>
      </c>
      <c r="M17" s="6" t="str">
        <f t="shared" si="5"/>
        <v>0,39</v>
      </c>
      <c r="N17" s="122">
        <f t="shared" si="6"/>
        <v>43</v>
      </c>
      <c r="O17" s="100">
        <f>nassvon(F17)</f>
        <v>17.366836666666668</v>
      </c>
      <c r="P17" s="98">
        <f>nassbis(J17)</f>
        <v>18.494553333333332</v>
      </c>
      <c r="Q17" s="111">
        <f>IF(ABS(O17-J17)&gt;0.05,ABS(O17-J17),"")</f>
        <v>0.46683666666666923</v>
      </c>
      <c r="R17" s="106">
        <f t="shared" si="7"/>
        <v>0.49455333333333229</v>
      </c>
    </row>
    <row r="18" spans="1:18" ht="30" customHeight="1" thickBot="1" x14ac:dyDescent="0.3">
      <c r="B18" s="34" t="s">
        <v>16</v>
      </c>
      <c r="C18" s="34" t="s">
        <v>40</v>
      </c>
      <c r="D18" s="35" t="str">
        <f t="shared" si="1"/>
        <v>Haftlack</v>
      </c>
      <c r="E18" s="73" t="str">
        <f t="shared" si="2"/>
        <v>DV</v>
      </c>
      <c r="F18" s="49" t="str">
        <f t="shared" si="3"/>
        <v>80-100</v>
      </c>
      <c r="G18" s="50" t="str">
        <f t="shared" si="4"/>
        <v>3</v>
      </c>
      <c r="H18" s="53">
        <v>6.3</v>
      </c>
      <c r="I18" s="74">
        <v>6.8</v>
      </c>
      <c r="J18" s="53">
        <v>11</v>
      </c>
      <c r="K18" s="75">
        <v>11.8</v>
      </c>
      <c r="L18" s="115" t="s">
        <v>73</v>
      </c>
      <c r="M18" s="6" t="str">
        <f t="shared" si="5"/>
        <v>0,51</v>
      </c>
      <c r="N18" s="122">
        <f t="shared" si="6"/>
        <v>43</v>
      </c>
      <c r="O18" s="100">
        <f>nassvon(F18)</f>
        <v>10.865881764705883</v>
      </c>
      <c r="P18" s="98">
        <f>nassbis(J18)</f>
        <v>11.728253333333333</v>
      </c>
      <c r="Q18" s="111">
        <f>IF(ABS(O18-J18)&gt;0.05,ABS(O18-J18),"")</f>
        <v>0.13411823529411748</v>
      </c>
      <c r="R18" s="106">
        <f t="shared" si="7"/>
        <v>7.1746666666667736E-2</v>
      </c>
    </row>
    <row r="19" spans="1:18" ht="30" customHeight="1" thickBot="1" x14ac:dyDescent="0.3">
      <c r="B19" s="36" t="s">
        <v>16</v>
      </c>
      <c r="C19" s="36" t="s">
        <v>41</v>
      </c>
      <c r="D19" s="37" t="str">
        <f t="shared" si="1"/>
        <v>Stanzlack</v>
      </c>
      <c r="E19" s="64" t="str">
        <f t="shared" ref="E19:E95" si="8">FertVerfahren(C19)</f>
        <v>DV</v>
      </c>
      <c r="F19" s="54" t="str">
        <f t="shared" ref="F19:F95" si="9">visco(C19)</f>
        <v>115-132</v>
      </c>
      <c r="G19" s="55" t="str">
        <f t="shared" ref="G19:G95" si="10">lacktyp(C19)</f>
        <v>3</v>
      </c>
      <c r="H19" s="58">
        <v>12.3</v>
      </c>
      <c r="I19" s="65">
        <v>12.7</v>
      </c>
      <c r="J19" s="58">
        <v>17.2</v>
      </c>
      <c r="K19" s="66">
        <v>17.7</v>
      </c>
      <c r="L19" s="105" t="s">
        <v>73</v>
      </c>
      <c r="M19" s="6" t="str">
        <f t="shared" si="5"/>
        <v>0,63</v>
      </c>
      <c r="N19" s="122">
        <f t="shared" si="6"/>
        <v>43</v>
      </c>
      <c r="O19" s="100">
        <f>nassvon(F19)</f>
        <v>17.173513809523811</v>
      </c>
      <c r="P19" s="98">
        <f>nassbis(J19)</f>
        <v>17.732002063492065</v>
      </c>
      <c r="Q19" s="111" t="str">
        <f>IF(ABS(O19-J19)&gt;0.05,ABS(O19-J19),"")</f>
        <v/>
      </c>
      <c r="R19" s="106" t="str">
        <f t="shared" si="7"/>
        <v/>
      </c>
    </row>
    <row r="20" spans="1:18" s="19" customFormat="1" ht="30" customHeight="1" thickBot="1" x14ac:dyDescent="0.3">
      <c r="B20" s="38"/>
      <c r="C20" s="38"/>
      <c r="D20" s="38"/>
      <c r="E20" s="59"/>
      <c r="F20" s="59"/>
      <c r="G20" s="59"/>
      <c r="H20" s="59"/>
      <c r="I20" s="60"/>
      <c r="J20" s="59"/>
      <c r="K20" s="59"/>
      <c r="L20" s="28"/>
      <c r="M20" s="6" t="str">
        <f t="shared" si="5"/>
        <v/>
      </c>
      <c r="N20" s="122"/>
      <c r="O20" s="100"/>
      <c r="P20" s="98"/>
      <c r="Q20" s="111"/>
      <c r="R20" s="108"/>
    </row>
    <row r="21" spans="1:18" ht="30" customHeight="1" thickBot="1" x14ac:dyDescent="0.3">
      <c r="B21" s="32" t="s">
        <v>17</v>
      </c>
      <c r="C21" s="32" t="s">
        <v>42</v>
      </c>
      <c r="D21" s="33" t="str">
        <f t="shared" si="1"/>
        <v>Grundlack</v>
      </c>
      <c r="E21" s="61" t="str">
        <f t="shared" si="8"/>
        <v>DV</v>
      </c>
      <c r="F21" s="45" t="str">
        <f t="shared" si="9"/>
        <v>85-95</v>
      </c>
      <c r="G21" s="46" t="str">
        <f t="shared" si="10"/>
        <v>3</v>
      </c>
      <c r="H21" s="48">
        <v>9.6999999999999993</v>
      </c>
      <c r="I21" s="62">
        <v>10.199999999999999</v>
      </c>
      <c r="J21" s="48">
        <v>21.3</v>
      </c>
      <c r="K21" s="63">
        <v>22.4</v>
      </c>
      <c r="L21" s="115" t="s">
        <v>74</v>
      </c>
      <c r="M21" s="6" t="str">
        <f t="shared" si="5"/>
        <v>0,39</v>
      </c>
      <c r="N21" s="122">
        <f t="shared" si="6"/>
        <v>43</v>
      </c>
      <c r="O21" s="100">
        <f>nassvon(F21)</f>
        <v>21.877703333333333</v>
      </c>
      <c r="P21" s="98">
        <f>nassbis(J21)</f>
        <v>23.005419999999997</v>
      </c>
      <c r="Q21" s="111">
        <f>IF(ABS(O21-J21)&gt;0.05,ABS(O21-J21),"")</f>
        <v>0.57770333333333213</v>
      </c>
      <c r="R21" s="106">
        <f t="shared" si="7"/>
        <v>0.60541999999999874</v>
      </c>
    </row>
    <row r="22" spans="1:18" ht="30" customHeight="1" thickBot="1" x14ac:dyDescent="0.3">
      <c r="B22" s="34" t="s">
        <v>17</v>
      </c>
      <c r="C22" s="34" t="s">
        <v>40</v>
      </c>
      <c r="D22" s="35" t="str">
        <f t="shared" si="1"/>
        <v>Haftlack</v>
      </c>
      <c r="E22" s="73" t="str">
        <f t="shared" si="8"/>
        <v>DV</v>
      </c>
      <c r="F22" s="49" t="str">
        <f t="shared" si="9"/>
        <v>80-100</v>
      </c>
      <c r="G22" s="50" t="str">
        <f t="shared" si="10"/>
        <v>3</v>
      </c>
      <c r="H22" s="53">
        <v>6.3</v>
      </c>
      <c r="I22" s="74">
        <v>6.8</v>
      </c>
      <c r="J22" s="53">
        <v>11</v>
      </c>
      <c r="K22" s="75">
        <v>11.8</v>
      </c>
      <c r="L22" s="115" t="s">
        <v>74</v>
      </c>
      <c r="M22" s="6" t="str">
        <f t="shared" si="5"/>
        <v>0,51</v>
      </c>
      <c r="N22" s="122">
        <f t="shared" si="6"/>
        <v>43</v>
      </c>
      <c r="O22" s="100">
        <f>nassvon(F22)</f>
        <v>10.865881764705883</v>
      </c>
      <c r="P22" s="98">
        <f>nassbis(J22)</f>
        <v>11.728253333333333</v>
      </c>
      <c r="Q22" s="111">
        <f>IF(ABS(O22-J22)&gt;0.05,ABS(O22-J22),"")</f>
        <v>0.13411823529411748</v>
      </c>
      <c r="R22" s="106">
        <f t="shared" si="7"/>
        <v>7.1746666666667736E-2</v>
      </c>
    </row>
    <row r="23" spans="1:18" ht="30" customHeight="1" thickBot="1" x14ac:dyDescent="0.3">
      <c r="B23" s="36" t="s">
        <v>17</v>
      </c>
      <c r="C23" s="36" t="s">
        <v>41</v>
      </c>
      <c r="D23" s="37" t="str">
        <f t="shared" si="1"/>
        <v>Stanzlack</v>
      </c>
      <c r="E23" s="64" t="str">
        <f t="shared" si="8"/>
        <v>DV</v>
      </c>
      <c r="F23" s="54" t="str">
        <f t="shared" si="9"/>
        <v>115-132</v>
      </c>
      <c r="G23" s="55" t="str">
        <f t="shared" si="10"/>
        <v>3</v>
      </c>
      <c r="H23" s="58">
        <v>12.3</v>
      </c>
      <c r="I23" s="65">
        <v>12.7</v>
      </c>
      <c r="J23" s="58">
        <v>17.2</v>
      </c>
      <c r="K23" s="66">
        <v>17.7</v>
      </c>
      <c r="L23" s="105" t="s">
        <v>74</v>
      </c>
      <c r="M23" s="6" t="str">
        <f t="shared" si="5"/>
        <v>0,63</v>
      </c>
      <c r="N23" s="122">
        <f t="shared" si="6"/>
        <v>43</v>
      </c>
      <c r="O23" s="100">
        <f>nassvon(F23)</f>
        <v>17.173513809523811</v>
      </c>
      <c r="P23" s="98">
        <f>nassbis(J23)</f>
        <v>17.732002063492065</v>
      </c>
      <c r="Q23" s="111" t="str">
        <f>IF(ABS(O23-J23)&gt;0.05,ABS(O23-J23),"")</f>
        <v/>
      </c>
      <c r="R23" s="1" t="str">
        <f t="shared" si="7"/>
        <v/>
      </c>
    </row>
    <row r="24" spans="1:18" s="19" customFormat="1" ht="47.25" customHeight="1" thickBot="1" x14ac:dyDescent="0.3">
      <c r="B24" s="38"/>
      <c r="C24" s="38"/>
      <c r="D24" s="38"/>
      <c r="E24" s="59"/>
      <c r="F24" s="59"/>
      <c r="G24" s="59"/>
      <c r="H24" s="59"/>
      <c r="I24" s="60"/>
      <c r="J24" s="59"/>
      <c r="K24" s="59"/>
      <c r="L24" s="28"/>
      <c r="M24" s="6" t="str">
        <f t="shared" si="5"/>
        <v/>
      </c>
      <c r="N24" s="122"/>
      <c r="O24" s="100"/>
      <c r="P24" s="98"/>
      <c r="Q24" s="111"/>
    </row>
    <row r="25" spans="1:18" s="19" customFormat="1" ht="43.5" customHeight="1" thickBot="1" x14ac:dyDescent="0.3">
      <c r="B25" s="76" t="s">
        <v>0</v>
      </c>
      <c r="C25" s="76" t="s">
        <v>1</v>
      </c>
      <c r="D25" s="77" t="s">
        <v>83</v>
      </c>
      <c r="E25" s="114" t="s">
        <v>89</v>
      </c>
      <c r="F25" s="79" t="s">
        <v>2</v>
      </c>
      <c r="G25" s="79" t="s">
        <v>3</v>
      </c>
      <c r="H25" s="78" t="s">
        <v>4</v>
      </c>
      <c r="I25" s="78" t="s">
        <v>5</v>
      </c>
      <c r="J25" s="76" t="s">
        <v>6</v>
      </c>
      <c r="K25" s="76" t="s">
        <v>7</v>
      </c>
      <c r="L25" s="25"/>
      <c r="M25" s="6" t="str">
        <f t="shared" si="5"/>
        <v/>
      </c>
      <c r="N25" s="122"/>
      <c r="O25" s="100"/>
      <c r="P25" s="98"/>
      <c r="Q25" s="111"/>
    </row>
    <row r="26" spans="1:18" ht="30" customHeight="1" thickBot="1" x14ac:dyDescent="0.3">
      <c r="B26" s="32" t="s">
        <v>18</v>
      </c>
      <c r="C26" s="32" t="s">
        <v>40</v>
      </c>
      <c r="D26" s="33" t="str">
        <f t="shared" si="1"/>
        <v>Haftlack</v>
      </c>
      <c r="E26" s="61" t="str">
        <f t="shared" si="8"/>
        <v>DV</v>
      </c>
      <c r="F26" s="45" t="str">
        <f t="shared" si="9"/>
        <v>80-100</v>
      </c>
      <c r="G26" s="46" t="str">
        <f t="shared" si="10"/>
        <v>3</v>
      </c>
      <c r="H26" s="48">
        <v>10.5</v>
      </c>
      <c r="I26" s="62">
        <v>11</v>
      </c>
      <c r="J26" s="48">
        <v>18.3</v>
      </c>
      <c r="K26" s="47">
        <v>19.2</v>
      </c>
      <c r="L26" s="115" t="s">
        <v>72</v>
      </c>
      <c r="M26" s="6" t="str">
        <f t="shared" si="5"/>
        <v>0,51</v>
      </c>
      <c r="N26" s="122">
        <f t="shared" si="6"/>
        <v>43</v>
      </c>
      <c r="O26" s="100">
        <f>nassvon(F26)</f>
        <v>18.109802941176472</v>
      </c>
      <c r="P26" s="98">
        <f>nassbis(J26)</f>
        <v>18.972174509803924</v>
      </c>
      <c r="Q26" s="111">
        <f>IF(ABS(O26-J26)&gt;0.05,ABS(O26-J26),"")</f>
        <v>0.19019705882352866</v>
      </c>
      <c r="R26" s="106">
        <f t="shared" ref="R26:R36" si="11">IF(ABS(P26-K26)&gt;0.05,ABS(P26-K26),"")</f>
        <v>0.22782549019607501</v>
      </c>
    </row>
    <row r="27" spans="1:18" ht="30" customHeight="1" thickBot="1" x14ac:dyDescent="0.3">
      <c r="B27" s="36" t="s">
        <v>18</v>
      </c>
      <c r="C27" s="36" t="s">
        <v>43</v>
      </c>
      <c r="D27" s="37" t="str">
        <f t="shared" si="1"/>
        <v>Goldlack</v>
      </c>
      <c r="E27" s="64" t="str">
        <f t="shared" si="8"/>
        <v>DV</v>
      </c>
      <c r="F27" s="54" t="str">
        <f t="shared" si="9"/>
        <v>60-75</v>
      </c>
      <c r="G27" s="55" t="str">
        <f t="shared" si="10"/>
        <v>2</v>
      </c>
      <c r="H27" s="58">
        <v>3.2</v>
      </c>
      <c r="I27" s="65">
        <v>3.7</v>
      </c>
      <c r="J27" s="58">
        <v>8.3000000000000007</v>
      </c>
      <c r="K27" s="56">
        <v>9.6</v>
      </c>
      <c r="L27" s="105" t="s">
        <v>72</v>
      </c>
      <c r="M27" s="6" t="str">
        <f t="shared" si="5"/>
        <v>0,34</v>
      </c>
      <c r="N27" s="122">
        <f t="shared" si="6"/>
        <v>43</v>
      </c>
      <c r="O27" s="100">
        <f>nassvon(F27)</f>
        <v>8.2787670588235294</v>
      </c>
      <c r="P27" s="98">
        <f>nassbis(J27)</f>
        <v>9.5723244117647059</v>
      </c>
      <c r="Q27" s="111" t="str">
        <f>IF(ABS(O27-J27)&gt;0.05,ABS(O27-J27),"")</f>
        <v/>
      </c>
      <c r="R27" s="106" t="str">
        <f t="shared" si="11"/>
        <v/>
      </c>
    </row>
    <row r="28" spans="1:18" s="19" customFormat="1" ht="30" customHeight="1" thickBot="1" x14ac:dyDescent="0.3">
      <c r="B28" s="38"/>
      <c r="C28" s="38"/>
      <c r="D28" s="38"/>
      <c r="E28" s="59"/>
      <c r="F28" s="59"/>
      <c r="G28" s="59"/>
      <c r="H28" s="59"/>
      <c r="I28" s="60"/>
      <c r="J28" s="59"/>
      <c r="K28" s="59"/>
      <c r="L28" s="28"/>
      <c r="M28" s="6" t="str">
        <f t="shared" si="5"/>
        <v/>
      </c>
      <c r="N28" s="122"/>
      <c r="O28" s="100"/>
      <c r="P28" s="98"/>
      <c r="Q28" s="111"/>
      <c r="R28" s="108"/>
    </row>
    <row r="29" spans="1:18" ht="30" customHeight="1" thickBot="1" x14ac:dyDescent="0.3">
      <c r="B29" s="32" t="s">
        <v>19</v>
      </c>
      <c r="C29" s="32" t="s">
        <v>40</v>
      </c>
      <c r="D29" s="33" t="str">
        <f t="shared" si="1"/>
        <v>Haftlack</v>
      </c>
      <c r="E29" s="61" t="str">
        <f t="shared" si="8"/>
        <v>DV</v>
      </c>
      <c r="F29" s="45" t="str">
        <f t="shared" si="9"/>
        <v>80-100</v>
      </c>
      <c r="G29" s="46" t="str">
        <f t="shared" si="10"/>
        <v>3</v>
      </c>
      <c r="H29" s="48">
        <v>10.5</v>
      </c>
      <c r="I29" s="62">
        <v>11</v>
      </c>
      <c r="J29" s="48">
        <v>18.3</v>
      </c>
      <c r="K29" s="47">
        <v>19.2</v>
      </c>
      <c r="L29" s="115" t="s">
        <v>72</v>
      </c>
      <c r="M29" s="6" t="str">
        <f t="shared" si="5"/>
        <v>0,51</v>
      </c>
      <c r="N29" s="122">
        <f t="shared" si="6"/>
        <v>43</v>
      </c>
      <c r="O29" s="100">
        <f>nassvon(F29)</f>
        <v>18.109802941176472</v>
      </c>
      <c r="P29" s="98">
        <f>nassbis(J29)</f>
        <v>18.972174509803924</v>
      </c>
      <c r="Q29" s="111">
        <f>IF(ABS(O29-J29)&gt;0.05,ABS(O29-J29),"")</f>
        <v>0.19019705882352866</v>
      </c>
      <c r="R29" s="106">
        <f t="shared" si="11"/>
        <v>0.22782549019607501</v>
      </c>
    </row>
    <row r="30" spans="1:18" ht="30" customHeight="1" thickBot="1" x14ac:dyDescent="0.3">
      <c r="B30" s="36" t="s">
        <v>19</v>
      </c>
      <c r="C30" s="36" t="s">
        <v>44</v>
      </c>
      <c r="D30" s="37" t="str">
        <f t="shared" si="1"/>
        <v>Goldlack</v>
      </c>
      <c r="E30" s="64" t="str">
        <f t="shared" si="8"/>
        <v>DV</v>
      </c>
      <c r="F30" s="54" t="str">
        <f t="shared" si="9"/>
        <v>60-75</v>
      </c>
      <c r="G30" s="55" t="str">
        <f t="shared" si="10"/>
        <v>2</v>
      </c>
      <c r="H30" s="58">
        <v>3.2</v>
      </c>
      <c r="I30" s="65">
        <v>3.7</v>
      </c>
      <c r="J30" s="58">
        <v>8.3000000000000007</v>
      </c>
      <c r="K30" s="56">
        <v>9.6</v>
      </c>
      <c r="L30" s="105" t="s">
        <v>72</v>
      </c>
      <c r="M30" s="6" t="str">
        <f t="shared" si="5"/>
        <v>0,34</v>
      </c>
      <c r="N30" s="122">
        <f t="shared" si="6"/>
        <v>43</v>
      </c>
      <c r="O30" s="100">
        <f>nassvon(F30)</f>
        <v>8.2787670588235294</v>
      </c>
      <c r="P30" s="98">
        <f>nassbis(J30)</f>
        <v>9.5723244117647059</v>
      </c>
      <c r="Q30" s="111" t="str">
        <f>IF(ABS(O30-J30)&gt;0.05,ABS(O30-J30),"")</f>
        <v/>
      </c>
      <c r="R30" s="106" t="str">
        <f t="shared" si="11"/>
        <v/>
      </c>
    </row>
    <row r="31" spans="1:18" s="19" customFormat="1" ht="30" customHeight="1" thickBot="1" x14ac:dyDescent="0.3">
      <c r="A31" s="26"/>
      <c r="B31" s="38"/>
      <c r="C31" s="38"/>
      <c r="D31" s="38"/>
      <c r="E31" s="59"/>
      <c r="F31" s="59"/>
      <c r="G31" s="59"/>
      <c r="H31" s="59"/>
      <c r="I31" s="60"/>
      <c r="J31" s="59"/>
      <c r="K31" s="59"/>
      <c r="L31" s="28"/>
      <c r="M31" s="6" t="str">
        <f t="shared" si="5"/>
        <v/>
      </c>
      <c r="N31" s="122"/>
      <c r="O31" s="100"/>
      <c r="P31" s="98"/>
      <c r="Q31" s="111"/>
      <c r="R31" s="108"/>
    </row>
    <row r="32" spans="1:18" ht="30" customHeight="1" thickBot="1" x14ac:dyDescent="0.3">
      <c r="B32" s="32" t="s">
        <v>20</v>
      </c>
      <c r="C32" s="32" t="s">
        <v>40</v>
      </c>
      <c r="D32" s="33" t="str">
        <f t="shared" si="1"/>
        <v>Haftlack</v>
      </c>
      <c r="E32" s="61" t="str">
        <f t="shared" si="8"/>
        <v>DV</v>
      </c>
      <c r="F32" s="45" t="str">
        <f t="shared" si="9"/>
        <v>80-100</v>
      </c>
      <c r="G32" s="46" t="str">
        <f t="shared" si="10"/>
        <v>3</v>
      </c>
      <c r="H32" s="48">
        <v>10.5</v>
      </c>
      <c r="I32" s="62">
        <v>11</v>
      </c>
      <c r="J32" s="48">
        <v>18.3</v>
      </c>
      <c r="K32" s="47">
        <v>19.2</v>
      </c>
      <c r="L32" s="115" t="s">
        <v>72</v>
      </c>
      <c r="M32" s="6" t="str">
        <f t="shared" si="5"/>
        <v>0,51</v>
      </c>
      <c r="N32" s="122">
        <f t="shared" si="6"/>
        <v>43</v>
      </c>
      <c r="O32" s="100">
        <f>nassvon(F32)</f>
        <v>18.109802941176472</v>
      </c>
      <c r="P32" s="98">
        <f>nassbis(J32)</f>
        <v>18.972174509803924</v>
      </c>
      <c r="Q32" s="111">
        <f>IF(ABS(O32-J32)&gt;0.05,ABS(O32-J32),"")</f>
        <v>0.19019705882352866</v>
      </c>
      <c r="R32" s="106">
        <f t="shared" si="11"/>
        <v>0.22782549019607501</v>
      </c>
    </row>
    <row r="33" spans="2:18" ht="30" customHeight="1" thickBot="1" x14ac:dyDescent="0.3">
      <c r="B33" s="36" t="s">
        <v>20</v>
      </c>
      <c r="C33" s="36" t="s">
        <v>45</v>
      </c>
      <c r="D33" s="37" t="str">
        <f t="shared" si="1"/>
        <v>Goldlack</v>
      </c>
      <c r="E33" s="64" t="str">
        <f t="shared" si="8"/>
        <v>DV</v>
      </c>
      <c r="F33" s="54" t="str">
        <f t="shared" si="9"/>
        <v>60-75</v>
      </c>
      <c r="G33" s="55" t="str">
        <f t="shared" si="10"/>
        <v>2</v>
      </c>
      <c r="H33" s="58">
        <v>3.2</v>
      </c>
      <c r="I33" s="65">
        <v>3.7</v>
      </c>
      <c r="J33" s="58">
        <v>8.3000000000000007</v>
      </c>
      <c r="K33" s="56">
        <v>9.6</v>
      </c>
      <c r="L33" s="105" t="s">
        <v>72</v>
      </c>
      <c r="M33" s="6" t="str">
        <f t="shared" si="5"/>
        <v>0,34</v>
      </c>
      <c r="N33" s="122">
        <f t="shared" si="6"/>
        <v>43</v>
      </c>
      <c r="O33" s="100">
        <f>nassvon(F33)</f>
        <v>8.2787670588235294</v>
      </c>
      <c r="P33" s="98">
        <f>nassbis(J33)</f>
        <v>9.5723244117647059</v>
      </c>
      <c r="Q33" s="111" t="str">
        <f>IF(ABS(O33-J33)&gt;0.05,ABS(O33-J33),"")</f>
        <v/>
      </c>
      <c r="R33" s="106" t="str">
        <f t="shared" si="11"/>
        <v/>
      </c>
    </row>
    <row r="34" spans="2:18" s="26" customFormat="1" ht="30" customHeight="1" thickBot="1" x14ac:dyDescent="0.3">
      <c r="B34" s="38"/>
      <c r="C34" s="38"/>
      <c r="D34" s="38"/>
      <c r="E34" s="59"/>
      <c r="F34" s="59"/>
      <c r="G34" s="59"/>
      <c r="H34" s="59"/>
      <c r="I34" s="60"/>
      <c r="J34" s="59"/>
      <c r="K34" s="59"/>
      <c r="L34" s="28"/>
      <c r="M34" s="6" t="str">
        <f t="shared" si="5"/>
        <v/>
      </c>
      <c r="N34" s="122"/>
      <c r="O34" s="100"/>
      <c r="P34" s="98"/>
      <c r="Q34" s="111"/>
      <c r="R34" s="107"/>
    </row>
    <row r="35" spans="2:18" ht="30" customHeight="1" thickBot="1" x14ac:dyDescent="0.3">
      <c r="B35" s="32" t="s">
        <v>21</v>
      </c>
      <c r="C35" s="32" t="s">
        <v>40</v>
      </c>
      <c r="D35" s="33" t="str">
        <f t="shared" si="1"/>
        <v>Haftlack</v>
      </c>
      <c r="E35" s="61" t="str">
        <f t="shared" si="8"/>
        <v>DV</v>
      </c>
      <c r="F35" s="45" t="str">
        <f t="shared" si="9"/>
        <v>80-100</v>
      </c>
      <c r="G35" s="46" t="str">
        <f t="shared" si="10"/>
        <v>3</v>
      </c>
      <c r="H35" s="48">
        <v>10.5</v>
      </c>
      <c r="I35" s="62">
        <v>11</v>
      </c>
      <c r="J35" s="48">
        <v>18.3</v>
      </c>
      <c r="K35" s="47">
        <v>19.2</v>
      </c>
      <c r="L35" s="115" t="s">
        <v>72</v>
      </c>
      <c r="M35" s="6" t="str">
        <f t="shared" si="5"/>
        <v>0,51</v>
      </c>
      <c r="N35" s="122">
        <f t="shared" si="6"/>
        <v>43</v>
      </c>
      <c r="O35" s="100">
        <f>nassvon(F35)</f>
        <v>18.109802941176472</v>
      </c>
      <c r="P35" s="98">
        <f>nassbis(J35)</f>
        <v>18.972174509803924</v>
      </c>
      <c r="Q35" s="111">
        <f>IF(ABS(O35-J35)&gt;0.05,ABS(O35-J35),"")</f>
        <v>0.19019705882352866</v>
      </c>
      <c r="R35" s="106">
        <f t="shared" si="11"/>
        <v>0.22782549019607501</v>
      </c>
    </row>
    <row r="36" spans="2:18" ht="30" customHeight="1" thickBot="1" x14ac:dyDescent="0.3">
      <c r="B36" s="36" t="s">
        <v>21</v>
      </c>
      <c r="C36" s="36" t="s">
        <v>46</v>
      </c>
      <c r="D36" s="37" t="str">
        <f t="shared" si="1"/>
        <v>Klargrund</v>
      </c>
      <c r="E36" s="64" t="str">
        <f t="shared" si="8"/>
        <v>DV</v>
      </c>
      <c r="F36" s="54" t="str">
        <f t="shared" si="9"/>
        <v>45-65</v>
      </c>
      <c r="G36" s="55" t="str">
        <f t="shared" si="10"/>
        <v>4</v>
      </c>
      <c r="H36" s="58">
        <v>2.5</v>
      </c>
      <c r="I36" s="65">
        <v>3.5</v>
      </c>
      <c r="J36" s="58">
        <v>5.0999999999999996</v>
      </c>
      <c r="K36" s="56">
        <v>7.2</v>
      </c>
      <c r="L36" s="105" t="s">
        <v>72</v>
      </c>
      <c r="M36" s="6" t="str">
        <f t="shared" si="5"/>
        <v>0,43</v>
      </c>
      <c r="N36" s="122">
        <f t="shared" si="6"/>
        <v>43</v>
      </c>
      <c r="O36" s="100">
        <f>nassvon(F36)</f>
        <v>5.1140639534883725</v>
      </c>
      <c r="P36" s="98">
        <f>nassbis(J36)</f>
        <v>7.1596895348837215</v>
      </c>
      <c r="Q36" s="111" t="str">
        <f>IF(ABS(O36-J36)&gt;0.05,ABS(O36-J36),"")</f>
        <v/>
      </c>
      <c r="R36" s="1" t="str">
        <f t="shared" si="11"/>
        <v/>
      </c>
    </row>
    <row r="37" spans="2:18" s="26" customFormat="1" ht="38.25" customHeight="1" thickBot="1" x14ac:dyDescent="0.3">
      <c r="B37" s="38"/>
      <c r="C37" s="38"/>
      <c r="D37" s="38"/>
      <c r="E37" s="59"/>
      <c r="F37" s="59"/>
      <c r="G37" s="59"/>
      <c r="H37" s="59"/>
      <c r="I37" s="60"/>
      <c r="J37" s="59"/>
      <c r="K37" s="59"/>
      <c r="L37" s="28"/>
      <c r="M37" s="6" t="str">
        <f t="shared" si="5"/>
        <v/>
      </c>
      <c r="N37" s="122"/>
      <c r="O37" s="100"/>
      <c r="P37" s="98"/>
      <c r="Q37" s="111"/>
    </row>
    <row r="38" spans="2:18" s="19" customFormat="1" ht="43.5" customHeight="1" thickBot="1" x14ac:dyDescent="0.3">
      <c r="B38" s="76" t="s">
        <v>0</v>
      </c>
      <c r="C38" s="76" t="s">
        <v>1</v>
      </c>
      <c r="D38" s="77" t="s">
        <v>83</v>
      </c>
      <c r="E38" s="114" t="s">
        <v>89</v>
      </c>
      <c r="F38" s="79" t="s">
        <v>2</v>
      </c>
      <c r="G38" s="79" t="s">
        <v>3</v>
      </c>
      <c r="H38" s="78" t="s">
        <v>4</v>
      </c>
      <c r="I38" s="78" t="s">
        <v>5</v>
      </c>
      <c r="J38" s="76" t="s">
        <v>6</v>
      </c>
      <c r="K38" s="76" t="s">
        <v>7</v>
      </c>
      <c r="L38" s="25"/>
      <c r="M38" s="6" t="str">
        <f t="shared" si="5"/>
        <v/>
      </c>
      <c r="N38" s="122"/>
      <c r="O38" s="100"/>
      <c r="P38" s="98"/>
      <c r="Q38" s="111"/>
    </row>
    <row r="39" spans="2:18" ht="30" customHeight="1" thickBot="1" x14ac:dyDescent="0.3">
      <c r="B39" s="32" t="s">
        <v>22</v>
      </c>
      <c r="C39" s="32" t="s">
        <v>42</v>
      </c>
      <c r="D39" s="33" t="str">
        <f t="shared" si="1"/>
        <v>Grundlack</v>
      </c>
      <c r="E39" s="61" t="str">
        <f t="shared" si="8"/>
        <v>DV</v>
      </c>
      <c r="F39" s="45" t="str">
        <f t="shared" si="9"/>
        <v>85-95</v>
      </c>
      <c r="G39" s="46" t="str">
        <f t="shared" si="10"/>
        <v>3</v>
      </c>
      <c r="H39" s="48">
        <v>9.6999999999999993</v>
      </c>
      <c r="I39" s="62">
        <v>10.199999999999999</v>
      </c>
      <c r="J39" s="48">
        <v>10.1</v>
      </c>
      <c r="K39" s="47">
        <v>12.4</v>
      </c>
      <c r="L39" s="115" t="s">
        <v>74</v>
      </c>
      <c r="M39" s="6" t="str">
        <f t="shared" si="5"/>
        <v>0,39</v>
      </c>
      <c r="N39" s="122">
        <f t="shared" si="6"/>
        <v>43</v>
      </c>
      <c r="O39" s="100">
        <f>nassvon(F39)</f>
        <v>21.877703333333333</v>
      </c>
      <c r="P39" s="98">
        <f>nassbis(J39)</f>
        <v>23.005419999999997</v>
      </c>
      <c r="Q39" s="111">
        <f>IF(ABS(O39-J39)&gt;0.05,ABS(O39-J39),"")</f>
        <v>11.777703333333333</v>
      </c>
      <c r="R39" s="106">
        <f t="shared" ref="R39:R53" si="12">IF(ABS(P39-K39)&gt;0.05,ABS(P39-K39),"")</f>
        <v>10.605419999999997</v>
      </c>
    </row>
    <row r="40" spans="2:18" ht="30" customHeight="1" thickBot="1" x14ac:dyDescent="0.3">
      <c r="B40" s="39" t="s">
        <v>22</v>
      </c>
      <c r="C40" s="34" t="s">
        <v>40</v>
      </c>
      <c r="D40" s="35" t="str">
        <f t="shared" si="1"/>
        <v>Haftlack</v>
      </c>
      <c r="E40" s="73" t="str">
        <f t="shared" si="8"/>
        <v>DV</v>
      </c>
      <c r="F40" s="49" t="str">
        <f t="shared" si="9"/>
        <v>80-100</v>
      </c>
      <c r="G40" s="50" t="str">
        <f t="shared" si="10"/>
        <v>3</v>
      </c>
      <c r="H40" s="53">
        <v>6.3</v>
      </c>
      <c r="I40" s="74">
        <v>6.8</v>
      </c>
      <c r="J40" s="53">
        <v>11</v>
      </c>
      <c r="K40" s="51">
        <v>11.8</v>
      </c>
      <c r="L40" s="115" t="s">
        <v>74</v>
      </c>
      <c r="M40" s="6" t="str">
        <f t="shared" si="5"/>
        <v>0,51</v>
      </c>
      <c r="N40" s="122">
        <f t="shared" si="6"/>
        <v>43</v>
      </c>
      <c r="O40" s="100">
        <f>nassvon(F40)</f>
        <v>10.865881764705883</v>
      </c>
      <c r="P40" s="98">
        <f>nassbis(J40)</f>
        <v>11.728253333333333</v>
      </c>
      <c r="Q40" s="111">
        <f>IF(ABS(O40-J40)&gt;0.05,ABS(O40-J40),"")</f>
        <v>0.13411823529411748</v>
      </c>
      <c r="R40" s="106">
        <f t="shared" si="12"/>
        <v>7.1746666666667736E-2</v>
      </c>
    </row>
    <row r="41" spans="2:18" ht="30" customHeight="1" thickBot="1" x14ac:dyDescent="0.3">
      <c r="B41" s="40" t="s">
        <v>22</v>
      </c>
      <c r="C41" s="36" t="s">
        <v>43</v>
      </c>
      <c r="D41" s="37" t="str">
        <f t="shared" si="1"/>
        <v>Goldlack</v>
      </c>
      <c r="E41" s="64" t="str">
        <f t="shared" si="8"/>
        <v>DV</v>
      </c>
      <c r="F41" s="54" t="str">
        <f t="shared" si="9"/>
        <v>60-75</v>
      </c>
      <c r="G41" s="55" t="str">
        <f t="shared" si="10"/>
        <v>2</v>
      </c>
      <c r="H41" s="58">
        <v>3.2</v>
      </c>
      <c r="I41" s="65">
        <v>3.7</v>
      </c>
      <c r="J41" s="58">
        <v>8.3000000000000007</v>
      </c>
      <c r="K41" s="56">
        <v>9.6</v>
      </c>
      <c r="L41" s="105" t="s">
        <v>74</v>
      </c>
      <c r="M41" s="6" t="str">
        <f t="shared" si="5"/>
        <v>0,34</v>
      </c>
      <c r="N41" s="122">
        <f t="shared" si="6"/>
        <v>43</v>
      </c>
      <c r="O41" s="100">
        <f>nassvon(F41)</f>
        <v>8.2787670588235294</v>
      </c>
      <c r="P41" s="98">
        <f>nassbis(J41)</f>
        <v>9.5723244117647059</v>
      </c>
      <c r="Q41" s="111" t="str">
        <f>IF(ABS(O41-J41)&gt;0.05,ABS(O41-J41),"")</f>
        <v/>
      </c>
      <c r="R41" s="106" t="str">
        <f t="shared" si="12"/>
        <v/>
      </c>
    </row>
    <row r="42" spans="2:18" s="26" customFormat="1" ht="30" customHeight="1" thickBot="1" x14ac:dyDescent="0.3">
      <c r="B42" s="38"/>
      <c r="C42" s="38"/>
      <c r="D42" s="38"/>
      <c r="E42" s="59"/>
      <c r="F42" s="59"/>
      <c r="G42" s="59"/>
      <c r="H42" s="59"/>
      <c r="I42" s="60"/>
      <c r="J42" s="59"/>
      <c r="K42" s="59"/>
      <c r="L42" s="28"/>
      <c r="M42" s="6" t="str">
        <f t="shared" si="5"/>
        <v/>
      </c>
      <c r="N42" s="122"/>
      <c r="O42" s="100"/>
      <c r="P42" s="98"/>
      <c r="Q42" s="111"/>
      <c r="R42" s="107"/>
    </row>
    <row r="43" spans="2:18" ht="30" customHeight="1" thickBot="1" x14ac:dyDescent="0.3">
      <c r="B43" s="32" t="s">
        <v>23</v>
      </c>
      <c r="C43" s="32" t="s">
        <v>42</v>
      </c>
      <c r="D43" s="33" t="str">
        <f t="shared" si="1"/>
        <v>Grundlack</v>
      </c>
      <c r="E43" s="61" t="str">
        <f t="shared" si="8"/>
        <v>DV</v>
      </c>
      <c r="F43" s="45" t="str">
        <f t="shared" si="9"/>
        <v>85-95</v>
      </c>
      <c r="G43" s="46" t="str">
        <f t="shared" si="10"/>
        <v>3</v>
      </c>
      <c r="H43" s="48">
        <v>4.5</v>
      </c>
      <c r="I43" s="62">
        <v>5.5</v>
      </c>
      <c r="J43" s="48">
        <v>10.1</v>
      </c>
      <c r="K43" s="47">
        <v>12.4</v>
      </c>
      <c r="L43" s="115" t="s">
        <v>74</v>
      </c>
      <c r="M43" s="6" t="str">
        <f t="shared" si="5"/>
        <v>0,39</v>
      </c>
      <c r="N43" s="122">
        <f t="shared" si="6"/>
        <v>43</v>
      </c>
      <c r="O43" s="100">
        <f>nassvon(F43)</f>
        <v>10.14945</v>
      </c>
      <c r="P43" s="98">
        <f>nassbis(J43)</f>
        <v>12.404883333333334</v>
      </c>
      <c r="Q43" s="111" t="str">
        <f>IF(ABS(O43-J43)&gt;0.05,ABS(O43-J43),"")</f>
        <v/>
      </c>
      <c r="R43" s="106" t="str">
        <f t="shared" si="12"/>
        <v/>
      </c>
    </row>
    <row r="44" spans="2:18" ht="30" customHeight="1" thickBot="1" x14ac:dyDescent="0.3">
      <c r="B44" s="39" t="s">
        <v>23</v>
      </c>
      <c r="C44" s="34" t="s">
        <v>40</v>
      </c>
      <c r="D44" s="35" t="str">
        <f t="shared" si="1"/>
        <v>Haftlack</v>
      </c>
      <c r="E44" s="73" t="str">
        <f t="shared" si="8"/>
        <v>DV</v>
      </c>
      <c r="F44" s="49" t="str">
        <f t="shared" si="9"/>
        <v>80-100</v>
      </c>
      <c r="G44" s="50" t="str">
        <f t="shared" si="10"/>
        <v>3</v>
      </c>
      <c r="H44" s="53">
        <v>6.3</v>
      </c>
      <c r="I44" s="74">
        <v>6.8</v>
      </c>
      <c r="J44" s="53">
        <v>11</v>
      </c>
      <c r="K44" s="51">
        <v>11.8</v>
      </c>
      <c r="L44" s="115" t="s">
        <v>74</v>
      </c>
      <c r="M44" s="6" t="str">
        <f t="shared" si="5"/>
        <v>0,51</v>
      </c>
      <c r="N44" s="122">
        <f t="shared" si="6"/>
        <v>43</v>
      </c>
      <c r="O44" s="100">
        <f>nassvon(F44)</f>
        <v>10.865881764705883</v>
      </c>
      <c r="P44" s="98">
        <f>nassbis(J44)</f>
        <v>11.728253333333333</v>
      </c>
      <c r="Q44" s="111">
        <f>IF(ABS(O44-J44)&gt;0.05,ABS(O44-J44),"")</f>
        <v>0.13411823529411748</v>
      </c>
      <c r="R44" s="106">
        <f t="shared" si="12"/>
        <v>7.1746666666667736E-2</v>
      </c>
    </row>
    <row r="45" spans="2:18" ht="30" customHeight="1" thickBot="1" x14ac:dyDescent="0.3">
      <c r="B45" s="40" t="s">
        <v>23</v>
      </c>
      <c r="C45" s="36" t="s">
        <v>44</v>
      </c>
      <c r="D45" s="37" t="str">
        <f t="shared" si="1"/>
        <v>Goldlack</v>
      </c>
      <c r="E45" s="64" t="str">
        <f t="shared" si="8"/>
        <v>DV</v>
      </c>
      <c r="F45" s="54" t="str">
        <f t="shared" si="9"/>
        <v>60-75</v>
      </c>
      <c r="G45" s="55" t="str">
        <f t="shared" si="10"/>
        <v>2</v>
      </c>
      <c r="H45" s="58">
        <v>3.2</v>
      </c>
      <c r="I45" s="65">
        <v>3.7</v>
      </c>
      <c r="J45" s="58">
        <v>8.3000000000000007</v>
      </c>
      <c r="K45" s="56">
        <v>9.6</v>
      </c>
      <c r="L45" s="105" t="s">
        <v>74</v>
      </c>
      <c r="M45" s="6" t="str">
        <f t="shared" si="5"/>
        <v>0,34</v>
      </c>
      <c r="N45" s="122">
        <f t="shared" si="6"/>
        <v>43</v>
      </c>
      <c r="O45" s="100">
        <f>nassvon(F45)</f>
        <v>8.2787670588235294</v>
      </c>
      <c r="P45" s="98">
        <f>nassbis(J45)</f>
        <v>9.5723244117647059</v>
      </c>
      <c r="Q45" s="111" t="str">
        <f>IF(ABS(O45-J45)&gt;0.05,ABS(O45-J45),"")</f>
        <v/>
      </c>
      <c r="R45" s="1" t="str">
        <f t="shared" si="12"/>
        <v/>
      </c>
    </row>
    <row r="46" spans="2:18" s="26" customFormat="1" ht="30" customHeight="1" thickBot="1" x14ac:dyDescent="0.3">
      <c r="B46" s="38"/>
      <c r="C46" s="38"/>
      <c r="D46" s="38"/>
      <c r="E46" s="59"/>
      <c r="F46" s="59"/>
      <c r="G46" s="59"/>
      <c r="H46" s="59"/>
      <c r="I46" s="60"/>
      <c r="J46" s="59"/>
      <c r="K46" s="59"/>
      <c r="L46" s="28"/>
      <c r="M46" s="6" t="str">
        <f t="shared" si="5"/>
        <v/>
      </c>
      <c r="N46" s="122"/>
      <c r="O46" s="100"/>
      <c r="P46" s="98"/>
      <c r="Q46" s="111"/>
    </row>
    <row r="47" spans="2:18" ht="30" customHeight="1" thickBot="1" x14ac:dyDescent="0.3">
      <c r="B47" s="41" t="s">
        <v>24</v>
      </c>
      <c r="C47" s="32" t="s">
        <v>42</v>
      </c>
      <c r="D47" s="33" t="str">
        <f t="shared" si="1"/>
        <v>Grundlack</v>
      </c>
      <c r="E47" s="61" t="str">
        <f t="shared" si="8"/>
        <v>DV</v>
      </c>
      <c r="F47" s="45" t="str">
        <f t="shared" si="9"/>
        <v>85-95</v>
      </c>
      <c r="G47" s="46" t="str">
        <f t="shared" si="10"/>
        <v>3</v>
      </c>
      <c r="H47" s="48">
        <v>4.5</v>
      </c>
      <c r="I47" s="62">
        <v>5.5</v>
      </c>
      <c r="J47" s="48">
        <v>10.1</v>
      </c>
      <c r="K47" s="47">
        <v>12.4</v>
      </c>
      <c r="L47" s="115" t="s">
        <v>74</v>
      </c>
      <c r="M47" s="6" t="str">
        <f t="shared" si="5"/>
        <v>0,39</v>
      </c>
      <c r="N47" s="122">
        <f t="shared" si="6"/>
        <v>43</v>
      </c>
      <c r="O47" s="100">
        <f>nassvon(F47)</f>
        <v>10.14945</v>
      </c>
      <c r="P47" s="98">
        <f>nassbis(J47)</f>
        <v>12.404883333333334</v>
      </c>
      <c r="Q47" s="111" t="str">
        <f>IF(ABS(O47-J47)&gt;0.05,ABS(O47-J47),"")</f>
        <v/>
      </c>
      <c r="R47" s="1" t="str">
        <f t="shared" si="12"/>
        <v/>
      </c>
    </row>
    <row r="48" spans="2:18" ht="30" customHeight="1" thickBot="1" x14ac:dyDescent="0.3">
      <c r="B48" s="34" t="s">
        <v>24</v>
      </c>
      <c r="C48" s="34" t="s">
        <v>40</v>
      </c>
      <c r="D48" s="35" t="str">
        <f t="shared" si="1"/>
        <v>Haftlack</v>
      </c>
      <c r="E48" s="73" t="str">
        <f t="shared" si="8"/>
        <v>DV</v>
      </c>
      <c r="F48" s="49" t="str">
        <f t="shared" si="9"/>
        <v>80-100</v>
      </c>
      <c r="G48" s="50" t="str">
        <f t="shared" si="10"/>
        <v>3</v>
      </c>
      <c r="H48" s="53">
        <v>6.3</v>
      </c>
      <c r="I48" s="74">
        <v>6.8</v>
      </c>
      <c r="J48" s="53">
        <v>11</v>
      </c>
      <c r="K48" s="51">
        <v>11.8</v>
      </c>
      <c r="L48" s="115" t="s">
        <v>74</v>
      </c>
      <c r="M48" s="6" t="str">
        <f t="shared" si="5"/>
        <v>0,51</v>
      </c>
      <c r="N48" s="122">
        <f t="shared" si="6"/>
        <v>43</v>
      </c>
      <c r="O48" s="100">
        <f>nassvon(F48)</f>
        <v>10.865881764705883</v>
      </c>
      <c r="P48" s="98">
        <f>nassbis(J48)</f>
        <v>11.728253333333333</v>
      </c>
      <c r="Q48" s="111">
        <f>IF(ABS(O48-J48)&gt;0.05,ABS(O48-J48),"")</f>
        <v>0.13411823529411748</v>
      </c>
      <c r="R48" s="106">
        <f t="shared" si="12"/>
        <v>7.1746666666667736E-2</v>
      </c>
    </row>
    <row r="49" spans="1:18" ht="30" customHeight="1" thickBot="1" x14ac:dyDescent="0.3">
      <c r="B49" s="40" t="s">
        <v>24</v>
      </c>
      <c r="C49" s="36" t="s">
        <v>45</v>
      </c>
      <c r="D49" s="37" t="str">
        <f t="shared" si="1"/>
        <v>Goldlack</v>
      </c>
      <c r="E49" s="64" t="str">
        <f t="shared" si="8"/>
        <v>DV</v>
      </c>
      <c r="F49" s="54" t="str">
        <f t="shared" si="9"/>
        <v>60-75</v>
      </c>
      <c r="G49" s="55" t="str">
        <f t="shared" si="10"/>
        <v>2</v>
      </c>
      <c r="H49" s="58">
        <v>3.2</v>
      </c>
      <c r="I49" s="65">
        <v>3.7</v>
      </c>
      <c r="J49" s="58">
        <v>8.3000000000000007</v>
      </c>
      <c r="K49" s="56">
        <v>9.6</v>
      </c>
      <c r="L49" s="105" t="s">
        <v>74</v>
      </c>
      <c r="M49" s="6" t="str">
        <f t="shared" si="5"/>
        <v>0,34</v>
      </c>
      <c r="N49" s="122">
        <f t="shared" si="6"/>
        <v>43</v>
      </c>
      <c r="O49" s="100">
        <f>nassvon(F49)</f>
        <v>8.2787670588235294</v>
      </c>
      <c r="P49" s="98">
        <f>nassbis(J49)</f>
        <v>9.5723244117647059</v>
      </c>
      <c r="Q49" s="111" t="str">
        <f>IF(ABS(O49-J49)&gt;0.05,ABS(O49-J49),"")</f>
        <v/>
      </c>
      <c r="R49" s="106" t="str">
        <f t="shared" si="12"/>
        <v/>
      </c>
    </row>
    <row r="50" spans="1:18" s="26" customFormat="1" ht="30" customHeight="1" thickBot="1" x14ac:dyDescent="0.3">
      <c r="B50" s="38"/>
      <c r="C50" s="38"/>
      <c r="D50" s="38"/>
      <c r="E50" s="59"/>
      <c r="F50" s="59"/>
      <c r="G50" s="59"/>
      <c r="H50" s="59"/>
      <c r="I50" s="60"/>
      <c r="J50" s="59"/>
      <c r="K50" s="59"/>
      <c r="L50" s="28"/>
      <c r="M50" s="6" t="str">
        <f t="shared" si="5"/>
        <v/>
      </c>
      <c r="N50" s="122"/>
      <c r="O50" s="100"/>
      <c r="P50" s="98"/>
      <c r="Q50" s="111"/>
      <c r="R50" s="107"/>
    </row>
    <row r="51" spans="1:18" ht="30" customHeight="1" thickBot="1" x14ac:dyDescent="0.3">
      <c r="B51" s="41" t="s">
        <v>25</v>
      </c>
      <c r="C51" s="32" t="s">
        <v>42</v>
      </c>
      <c r="D51" s="33" t="str">
        <f t="shared" si="1"/>
        <v>Grundlack</v>
      </c>
      <c r="E51" s="61" t="str">
        <f t="shared" si="8"/>
        <v>DV</v>
      </c>
      <c r="F51" s="45" t="str">
        <f t="shared" si="9"/>
        <v>85-95</v>
      </c>
      <c r="G51" s="46" t="str">
        <f t="shared" si="10"/>
        <v>3</v>
      </c>
      <c r="H51" s="48">
        <v>4.5</v>
      </c>
      <c r="I51" s="62">
        <v>5.5</v>
      </c>
      <c r="J51" s="48">
        <v>10.1</v>
      </c>
      <c r="K51" s="47">
        <v>12.4</v>
      </c>
      <c r="L51" s="115" t="s">
        <v>74</v>
      </c>
      <c r="M51" s="6" t="str">
        <f t="shared" si="5"/>
        <v>0,39</v>
      </c>
      <c r="N51" s="122">
        <f t="shared" si="6"/>
        <v>43</v>
      </c>
      <c r="O51" s="100">
        <f>nassvon(F51)</f>
        <v>10.14945</v>
      </c>
      <c r="P51" s="98">
        <f>nassbis(J51)</f>
        <v>12.404883333333334</v>
      </c>
      <c r="Q51" s="111" t="str">
        <f>IF(ABS(O51-J51)&gt;0.05,ABS(O51-J51),"")</f>
        <v/>
      </c>
      <c r="R51" s="106" t="str">
        <f t="shared" si="12"/>
        <v/>
      </c>
    </row>
    <row r="52" spans="1:18" ht="30" customHeight="1" thickBot="1" x14ac:dyDescent="0.3">
      <c r="B52" s="34" t="s">
        <v>25</v>
      </c>
      <c r="C52" s="34" t="s">
        <v>40</v>
      </c>
      <c r="D52" s="35" t="str">
        <f t="shared" si="1"/>
        <v>Haftlack</v>
      </c>
      <c r="E52" s="73" t="str">
        <f t="shared" si="8"/>
        <v>DV</v>
      </c>
      <c r="F52" s="49" t="str">
        <f t="shared" si="9"/>
        <v>80-100</v>
      </c>
      <c r="G52" s="50" t="str">
        <f t="shared" si="10"/>
        <v>3</v>
      </c>
      <c r="H52" s="53">
        <v>6.3</v>
      </c>
      <c r="I52" s="74">
        <v>6.8</v>
      </c>
      <c r="J52" s="53">
        <v>11</v>
      </c>
      <c r="K52" s="51">
        <v>11.8</v>
      </c>
      <c r="L52" s="115" t="s">
        <v>74</v>
      </c>
      <c r="M52" s="6" t="str">
        <f t="shared" si="5"/>
        <v>0,51</v>
      </c>
      <c r="N52" s="122">
        <f t="shared" si="6"/>
        <v>43</v>
      </c>
      <c r="O52" s="100">
        <f>nassvon(F52)</f>
        <v>10.865881764705883</v>
      </c>
      <c r="P52" s="98">
        <f>nassbis(J52)</f>
        <v>11.728253333333333</v>
      </c>
      <c r="Q52" s="111">
        <f>IF(ABS(O52-J52)&gt;0.05,ABS(O52-J52),"")</f>
        <v>0.13411823529411748</v>
      </c>
      <c r="R52" s="106">
        <f t="shared" si="12"/>
        <v>7.1746666666667736E-2</v>
      </c>
    </row>
    <row r="53" spans="1:18" ht="30" customHeight="1" thickBot="1" x14ac:dyDescent="0.3">
      <c r="B53" s="40" t="s">
        <v>25</v>
      </c>
      <c r="C53" s="36" t="s">
        <v>46</v>
      </c>
      <c r="D53" s="37" t="str">
        <f t="shared" si="1"/>
        <v>Klargrund</v>
      </c>
      <c r="E53" s="64" t="str">
        <f t="shared" si="8"/>
        <v>DV</v>
      </c>
      <c r="F53" s="54" t="str">
        <f t="shared" si="9"/>
        <v>45-65</v>
      </c>
      <c r="G53" s="55" t="str">
        <f t="shared" si="10"/>
        <v>4</v>
      </c>
      <c r="H53" s="58">
        <v>2.5</v>
      </c>
      <c r="I53" s="65">
        <v>3.5</v>
      </c>
      <c r="J53" s="58">
        <v>5.0999999999999996</v>
      </c>
      <c r="K53" s="56">
        <v>7.2</v>
      </c>
      <c r="L53" s="105" t="s">
        <v>74</v>
      </c>
      <c r="M53" s="6" t="str">
        <f t="shared" si="5"/>
        <v>0,43</v>
      </c>
      <c r="N53" s="122">
        <f t="shared" si="6"/>
        <v>43</v>
      </c>
      <c r="O53" s="100">
        <f>nassvon(F53)</f>
        <v>5.1140639534883725</v>
      </c>
      <c r="P53" s="98">
        <f>nassbis(J53)</f>
        <v>7.1596895348837215</v>
      </c>
      <c r="Q53" s="111" t="str">
        <f>IF(ABS(O53-J53)&gt;0.05,ABS(O53-J53),"")</f>
        <v/>
      </c>
      <c r="R53" s="106" t="str">
        <f t="shared" si="12"/>
        <v/>
      </c>
    </row>
    <row r="54" spans="1:18" s="26" customFormat="1" ht="15" customHeight="1" thickBot="1" x14ac:dyDescent="0.3">
      <c r="B54" s="38"/>
      <c r="C54" s="38"/>
      <c r="D54" s="38"/>
      <c r="E54" s="59"/>
      <c r="F54" s="59"/>
      <c r="G54" s="59"/>
      <c r="H54" s="59"/>
      <c r="I54" s="60"/>
      <c r="J54" s="59"/>
      <c r="K54" s="59"/>
      <c r="L54" s="28"/>
      <c r="M54" s="6" t="str">
        <f t="shared" si="5"/>
        <v/>
      </c>
      <c r="N54" s="122"/>
      <c r="O54" s="100"/>
      <c r="P54" s="98"/>
      <c r="Q54" s="111"/>
      <c r="R54" s="107"/>
    </row>
    <row r="55" spans="1:18" s="19" customFormat="1" ht="43.5" customHeight="1" thickBot="1" x14ac:dyDescent="0.3">
      <c r="B55" s="76" t="s">
        <v>0</v>
      </c>
      <c r="C55" s="76" t="s">
        <v>1</v>
      </c>
      <c r="D55" s="77" t="s">
        <v>83</v>
      </c>
      <c r="E55" s="114" t="s">
        <v>89</v>
      </c>
      <c r="F55" s="79" t="s">
        <v>2</v>
      </c>
      <c r="G55" s="79" t="s">
        <v>3</v>
      </c>
      <c r="H55" s="78" t="s">
        <v>4</v>
      </c>
      <c r="I55" s="78" t="s">
        <v>5</v>
      </c>
      <c r="J55" s="76" t="s">
        <v>6</v>
      </c>
      <c r="K55" s="76" t="s">
        <v>7</v>
      </c>
      <c r="L55" s="27"/>
      <c r="M55" s="6" t="str">
        <f t="shared" si="5"/>
        <v/>
      </c>
      <c r="N55" s="122"/>
      <c r="O55" s="100"/>
      <c r="P55" s="98"/>
      <c r="Q55" s="111"/>
      <c r="R55" s="108"/>
    </row>
    <row r="56" spans="1:18" ht="30" customHeight="1" thickBot="1" x14ac:dyDescent="0.3">
      <c r="B56" s="32" t="s">
        <v>26</v>
      </c>
      <c r="C56" s="32" t="s">
        <v>40</v>
      </c>
      <c r="D56" s="33" t="str">
        <f t="shared" si="1"/>
        <v>Haftlack</v>
      </c>
      <c r="E56" s="61" t="str">
        <f t="shared" si="8"/>
        <v>DV</v>
      </c>
      <c r="F56" s="45" t="str">
        <f t="shared" si="9"/>
        <v>80-100</v>
      </c>
      <c r="G56" s="46" t="str">
        <f t="shared" si="10"/>
        <v>3</v>
      </c>
      <c r="H56" s="48">
        <v>10.5</v>
      </c>
      <c r="I56" s="62">
        <v>11</v>
      </c>
      <c r="J56" s="48">
        <v>17.899999999999999</v>
      </c>
      <c r="K56" s="47">
        <v>18.8</v>
      </c>
      <c r="L56" s="115" t="s">
        <v>72</v>
      </c>
      <c r="M56" s="6" t="str">
        <f t="shared" si="5"/>
        <v>0,51</v>
      </c>
      <c r="N56" s="122">
        <f t="shared" si="6"/>
        <v>53</v>
      </c>
      <c r="O56" s="100">
        <f>nassvon(F56)</f>
        <v>17.769705882352941</v>
      </c>
      <c r="P56" s="98">
        <f>nassbis(J56)</f>
        <v>18.615882352941174</v>
      </c>
      <c r="Q56" s="111">
        <f t="shared" ref="Q56:Q61" si="13">IF(ABS(O56-J56)&gt;0.05,ABS(O56-J56),"")</f>
        <v>0.13029411764705756</v>
      </c>
      <c r="R56" s="106">
        <f t="shared" ref="R56:R65" si="14">IF(ABS(P56-K56)&gt;0.05,ABS(P56-K56),"")</f>
        <v>0.18411764705882661</v>
      </c>
    </row>
    <row r="57" spans="1:18" ht="30" customHeight="1" thickBot="1" x14ac:dyDescent="0.3">
      <c r="B57" s="40" t="s">
        <v>26</v>
      </c>
      <c r="C57" s="36" t="s">
        <v>41</v>
      </c>
      <c r="D57" s="37" t="str">
        <f t="shared" si="1"/>
        <v>Stanzlack</v>
      </c>
      <c r="E57" s="64" t="str">
        <f t="shared" si="8"/>
        <v>DV</v>
      </c>
      <c r="F57" s="54" t="str">
        <f t="shared" si="9"/>
        <v>115-132</v>
      </c>
      <c r="G57" s="55" t="str">
        <f t="shared" si="10"/>
        <v>3</v>
      </c>
      <c r="H57" s="58">
        <v>12.3</v>
      </c>
      <c r="I57" s="65">
        <v>12.7</v>
      </c>
      <c r="J57" s="58">
        <v>16.899999999999999</v>
      </c>
      <c r="K57" s="56">
        <v>17.399999999999999</v>
      </c>
      <c r="L57" s="105" t="s">
        <v>72</v>
      </c>
      <c r="M57" s="6" t="str">
        <f t="shared" si="5"/>
        <v>0,63</v>
      </c>
      <c r="N57" s="122">
        <f t="shared" si="6"/>
        <v>53</v>
      </c>
      <c r="O57" s="100">
        <f>nassvon(F57)</f>
        <v>16.850999999999999</v>
      </c>
      <c r="P57" s="98">
        <f>nassbis(J57)</f>
        <v>17.398999999999997</v>
      </c>
      <c r="Q57" s="111" t="str">
        <f t="shared" si="13"/>
        <v/>
      </c>
      <c r="R57" s="1" t="str">
        <f t="shared" si="14"/>
        <v/>
      </c>
    </row>
    <row r="58" spans="1:18" s="26" customFormat="1" ht="30" customHeight="1" thickBot="1" x14ac:dyDescent="0.3">
      <c r="B58" s="38"/>
      <c r="C58" s="38"/>
      <c r="D58" s="38"/>
      <c r="E58" s="59"/>
      <c r="F58" s="59"/>
      <c r="G58" s="59"/>
      <c r="H58" s="59"/>
      <c r="I58" s="60"/>
      <c r="J58" s="59"/>
      <c r="K58" s="59"/>
      <c r="L58" s="28"/>
      <c r="M58" s="6" t="str">
        <f t="shared" si="5"/>
        <v/>
      </c>
      <c r="N58" s="122"/>
      <c r="O58" s="100"/>
      <c r="P58" s="98"/>
      <c r="Q58" s="111" t="str">
        <f t="shared" si="13"/>
        <v/>
      </c>
    </row>
    <row r="59" spans="1:18" ht="30" customHeight="1" thickBot="1" x14ac:dyDescent="0.3">
      <c r="B59" s="41" t="s">
        <v>27</v>
      </c>
      <c r="C59" s="32" t="s">
        <v>42</v>
      </c>
      <c r="D59" s="33" t="str">
        <f t="shared" si="1"/>
        <v>Grundlack</v>
      </c>
      <c r="E59" s="61" t="str">
        <f t="shared" si="8"/>
        <v>DV</v>
      </c>
      <c r="F59" s="45" t="str">
        <f t="shared" si="9"/>
        <v>85-95</v>
      </c>
      <c r="G59" s="46" t="str">
        <f t="shared" si="10"/>
        <v>3</v>
      </c>
      <c r="H59" s="48">
        <v>7</v>
      </c>
      <c r="I59" s="62">
        <v>8.1999999999999993</v>
      </c>
      <c r="J59" s="48">
        <v>17</v>
      </c>
      <c r="K59" s="63">
        <v>18.100000000000001</v>
      </c>
      <c r="L59" s="115" t="s">
        <v>73</v>
      </c>
      <c r="M59" s="6" t="str">
        <f t="shared" si="5"/>
        <v>0,39</v>
      </c>
      <c r="N59" s="122">
        <f t="shared" si="6"/>
        <v>53</v>
      </c>
      <c r="O59" s="100">
        <f>nassvon(F59)</f>
        <v>15.491538461538459</v>
      </c>
      <c r="P59" s="98">
        <f>nassbis(J59)</f>
        <v>18.147230769230767</v>
      </c>
      <c r="Q59" s="111">
        <f t="shared" si="13"/>
        <v>1.5084615384615407</v>
      </c>
      <c r="R59" s="1" t="str">
        <f t="shared" si="14"/>
        <v/>
      </c>
    </row>
    <row r="60" spans="1:18" ht="30" customHeight="1" thickBot="1" x14ac:dyDescent="0.3">
      <c r="B60" s="34" t="s">
        <v>27</v>
      </c>
      <c r="C60" s="34" t="s">
        <v>40</v>
      </c>
      <c r="D60" s="35" t="str">
        <f t="shared" si="1"/>
        <v>Haftlack</v>
      </c>
      <c r="E60" s="73" t="str">
        <f t="shared" si="8"/>
        <v>DV</v>
      </c>
      <c r="F60" s="49" t="str">
        <f t="shared" si="9"/>
        <v>80-100</v>
      </c>
      <c r="G60" s="50" t="str">
        <f t="shared" si="10"/>
        <v>3</v>
      </c>
      <c r="H60" s="53">
        <v>6.3</v>
      </c>
      <c r="I60" s="74">
        <v>6.8</v>
      </c>
      <c r="J60" s="53">
        <v>10.8</v>
      </c>
      <c r="K60" s="75">
        <v>11.6</v>
      </c>
      <c r="L60" s="115" t="s">
        <v>73</v>
      </c>
      <c r="M60" s="6" t="str">
        <f t="shared" si="5"/>
        <v>0,51</v>
      </c>
      <c r="N60" s="122">
        <f t="shared" si="6"/>
        <v>53</v>
      </c>
      <c r="O60" s="100">
        <f>nassvon(F60)</f>
        <v>10.661823529411764</v>
      </c>
      <c r="P60" s="98">
        <f>nassbis(J60)</f>
        <v>11.507999999999999</v>
      </c>
      <c r="Q60" s="111">
        <f t="shared" si="13"/>
        <v>0.13817647058823646</v>
      </c>
      <c r="R60" s="1">
        <f t="shared" si="14"/>
        <v>9.2000000000000526E-2</v>
      </c>
    </row>
    <row r="61" spans="1:18" ht="30" customHeight="1" thickBot="1" x14ac:dyDescent="0.3">
      <c r="B61" s="40" t="s">
        <v>27</v>
      </c>
      <c r="C61" s="36" t="s">
        <v>41</v>
      </c>
      <c r="D61" s="37" t="str">
        <f t="shared" si="1"/>
        <v>Stanzlack</v>
      </c>
      <c r="E61" s="64" t="str">
        <f t="shared" si="8"/>
        <v>DV</v>
      </c>
      <c r="F61" s="54" t="str">
        <f t="shared" si="9"/>
        <v>115-132</v>
      </c>
      <c r="G61" s="55" t="str">
        <f t="shared" si="10"/>
        <v>3</v>
      </c>
      <c r="H61" s="58">
        <v>12.3</v>
      </c>
      <c r="I61" s="65">
        <v>12.7</v>
      </c>
      <c r="J61" s="58">
        <v>16.899999999999999</v>
      </c>
      <c r="K61" s="66">
        <v>17.399999999999999</v>
      </c>
      <c r="L61" s="105" t="s">
        <v>73</v>
      </c>
      <c r="M61" s="6" t="str">
        <f t="shared" si="5"/>
        <v>0,63</v>
      </c>
      <c r="N61" s="122">
        <f t="shared" si="6"/>
        <v>53</v>
      </c>
      <c r="O61" s="100">
        <f>nassvon(F61)</f>
        <v>16.850999999999999</v>
      </c>
      <c r="P61" s="98">
        <f>nassbis(J61)</f>
        <v>17.398999999999997</v>
      </c>
      <c r="Q61" s="111" t="str">
        <f t="shared" si="13"/>
        <v/>
      </c>
      <c r="R61" s="1" t="str">
        <f t="shared" si="14"/>
        <v/>
      </c>
    </row>
    <row r="62" spans="1:18" s="26" customFormat="1" ht="30" customHeight="1" thickBot="1" x14ac:dyDescent="0.3">
      <c r="B62" s="38"/>
      <c r="C62" s="38"/>
      <c r="D62" s="38"/>
      <c r="E62" s="59"/>
      <c r="F62" s="59"/>
      <c r="G62" s="59"/>
      <c r="H62" s="59"/>
      <c r="I62" s="60"/>
      <c r="J62" s="59"/>
      <c r="K62" s="59"/>
      <c r="L62" s="28"/>
      <c r="M62" s="6" t="str">
        <f t="shared" si="5"/>
        <v/>
      </c>
      <c r="N62" s="122"/>
      <c r="O62" s="100"/>
      <c r="P62" s="98"/>
      <c r="Q62" s="111"/>
    </row>
    <row r="63" spans="1:18" ht="30" customHeight="1" thickBot="1" x14ac:dyDescent="0.3">
      <c r="A63" s="2"/>
      <c r="B63" s="41" t="s">
        <v>28</v>
      </c>
      <c r="C63" s="32" t="s">
        <v>42</v>
      </c>
      <c r="D63" s="33" t="str">
        <f t="shared" si="1"/>
        <v>Grundlack</v>
      </c>
      <c r="E63" s="61" t="str">
        <f t="shared" si="8"/>
        <v>DV</v>
      </c>
      <c r="F63" s="45" t="str">
        <f t="shared" si="9"/>
        <v>85-95</v>
      </c>
      <c r="G63" s="46" t="str">
        <f t="shared" si="10"/>
        <v>3</v>
      </c>
      <c r="H63" s="48">
        <v>9.6999999999999993</v>
      </c>
      <c r="I63" s="62">
        <v>10.199999999999999</v>
      </c>
      <c r="J63" s="48">
        <v>21.5</v>
      </c>
      <c r="K63" s="47">
        <v>22.6</v>
      </c>
      <c r="L63" s="115" t="s">
        <v>74</v>
      </c>
      <c r="M63" s="6" t="str">
        <f t="shared" si="5"/>
        <v>0,39</v>
      </c>
      <c r="N63" s="122">
        <f t="shared" si="6"/>
        <v>53</v>
      </c>
      <c r="O63" s="100">
        <f>nassvon(F63)</f>
        <v>21.466846153846152</v>
      </c>
      <c r="P63" s="98">
        <f>nassbis(J63)</f>
        <v>22.573384615384612</v>
      </c>
      <c r="Q63" s="111" t="str">
        <f>IF(ABS(O63-J63)&gt;0.05,ABS(O63-J63),"")</f>
        <v/>
      </c>
      <c r="R63" s="1" t="str">
        <f t="shared" si="14"/>
        <v/>
      </c>
    </row>
    <row r="64" spans="1:18" ht="30" customHeight="1" thickBot="1" x14ac:dyDescent="0.3">
      <c r="A64" s="4"/>
      <c r="B64" s="34" t="s">
        <v>28</v>
      </c>
      <c r="C64" s="34" t="s">
        <v>40</v>
      </c>
      <c r="D64" s="35" t="str">
        <f t="shared" si="1"/>
        <v>Haftlack</v>
      </c>
      <c r="E64" s="73" t="str">
        <f t="shared" si="8"/>
        <v>DV</v>
      </c>
      <c r="F64" s="49" t="str">
        <f t="shared" si="9"/>
        <v>80-100</v>
      </c>
      <c r="G64" s="50" t="str">
        <f t="shared" si="10"/>
        <v>3</v>
      </c>
      <c r="H64" s="53">
        <v>6.3</v>
      </c>
      <c r="I64" s="74">
        <v>6.8</v>
      </c>
      <c r="J64" s="53">
        <v>10.8</v>
      </c>
      <c r="K64" s="51">
        <v>11.6</v>
      </c>
      <c r="L64" s="115" t="s">
        <v>74</v>
      </c>
      <c r="M64" s="6" t="str">
        <f t="shared" si="5"/>
        <v>0,51</v>
      </c>
      <c r="N64" s="122">
        <f t="shared" si="6"/>
        <v>53</v>
      </c>
      <c r="O64" s="100">
        <f>nassvon(F64)</f>
        <v>10.661823529411764</v>
      </c>
      <c r="P64" s="98">
        <f>nassbis(J64)</f>
        <v>11.507999999999999</v>
      </c>
      <c r="Q64" s="111">
        <f>IF(ABS(O64-J64)&gt;0.05,ABS(O64-J64),"")</f>
        <v>0.13817647058823646</v>
      </c>
      <c r="R64" s="1">
        <f t="shared" si="14"/>
        <v>9.2000000000000526E-2</v>
      </c>
    </row>
    <row r="65" spans="1:18" ht="30" customHeight="1" thickBot="1" x14ac:dyDescent="0.3">
      <c r="A65" s="3"/>
      <c r="B65" s="40" t="s">
        <v>28</v>
      </c>
      <c r="C65" s="36" t="s">
        <v>41</v>
      </c>
      <c r="D65" s="37" t="str">
        <f t="shared" si="1"/>
        <v>Stanzlack</v>
      </c>
      <c r="E65" s="64" t="str">
        <f t="shared" si="8"/>
        <v>DV</v>
      </c>
      <c r="F65" s="54" t="str">
        <f t="shared" si="9"/>
        <v>115-132</v>
      </c>
      <c r="G65" s="55" t="str">
        <f t="shared" si="10"/>
        <v>3</v>
      </c>
      <c r="H65" s="58">
        <v>12.3</v>
      </c>
      <c r="I65" s="65">
        <v>12.7</v>
      </c>
      <c r="J65" s="58">
        <v>16.899999999999999</v>
      </c>
      <c r="K65" s="56">
        <v>17.399999999999999</v>
      </c>
      <c r="L65" s="105" t="s">
        <v>74</v>
      </c>
      <c r="M65" s="6" t="str">
        <f t="shared" si="5"/>
        <v>0,63</v>
      </c>
      <c r="N65" s="122">
        <f t="shared" si="6"/>
        <v>53</v>
      </c>
      <c r="O65" s="100">
        <f>nassvon(F65)</f>
        <v>16.850999999999999</v>
      </c>
      <c r="P65" s="98">
        <f>nassbis(J65)</f>
        <v>17.398999999999997</v>
      </c>
      <c r="Q65" s="111" t="str">
        <f>IF(ABS(O65-J65)&gt;0.05,ABS(O65-J65),"")</f>
        <v/>
      </c>
      <c r="R65" s="1" t="str">
        <f t="shared" si="14"/>
        <v/>
      </c>
    </row>
    <row r="66" spans="1:18" s="26" customFormat="1" ht="45.75" customHeight="1" thickBot="1" x14ac:dyDescent="0.3">
      <c r="B66" s="38"/>
      <c r="C66" s="38"/>
      <c r="D66" s="38"/>
      <c r="E66" s="59"/>
      <c r="F66" s="59"/>
      <c r="G66" s="59"/>
      <c r="H66" s="59"/>
      <c r="I66" s="60"/>
      <c r="J66" s="59"/>
      <c r="K66" s="59"/>
      <c r="L66" s="28"/>
      <c r="M66" s="6" t="str">
        <f t="shared" si="5"/>
        <v/>
      </c>
      <c r="N66" s="122"/>
      <c r="O66" s="100"/>
      <c r="P66" s="98"/>
      <c r="Q66" s="111"/>
    </row>
    <row r="67" spans="1:18" s="19" customFormat="1" ht="43.5" customHeight="1" thickBot="1" x14ac:dyDescent="0.3">
      <c r="B67" s="76" t="s">
        <v>0</v>
      </c>
      <c r="C67" s="76" t="s">
        <v>1</v>
      </c>
      <c r="D67" s="77" t="s">
        <v>83</v>
      </c>
      <c r="E67" s="114" t="s">
        <v>89</v>
      </c>
      <c r="F67" s="79" t="s">
        <v>2</v>
      </c>
      <c r="G67" s="79" t="s">
        <v>3</v>
      </c>
      <c r="H67" s="78" t="s">
        <v>4</v>
      </c>
      <c r="I67" s="78" t="s">
        <v>5</v>
      </c>
      <c r="J67" s="76" t="s">
        <v>6</v>
      </c>
      <c r="K67" s="76" t="s">
        <v>7</v>
      </c>
      <c r="L67" s="25"/>
      <c r="M67" s="6" t="str">
        <f t="shared" si="5"/>
        <v/>
      </c>
      <c r="N67" s="122"/>
      <c r="O67" s="100"/>
      <c r="P67" s="98"/>
      <c r="Q67" s="111"/>
    </row>
    <row r="68" spans="1:18" ht="30" customHeight="1" thickBot="1" x14ac:dyDescent="0.3">
      <c r="B68" s="32" t="s">
        <v>29</v>
      </c>
      <c r="C68" s="32" t="s">
        <v>40</v>
      </c>
      <c r="D68" s="33" t="str">
        <f t="shared" si="1"/>
        <v>Haftlack</v>
      </c>
      <c r="E68" s="61" t="str">
        <f t="shared" si="8"/>
        <v>DV</v>
      </c>
      <c r="F68" s="45" t="str">
        <f t="shared" si="9"/>
        <v>80-100</v>
      </c>
      <c r="G68" s="46" t="str">
        <f>lacktyp(C68)</f>
        <v>3</v>
      </c>
      <c r="H68" s="48">
        <v>10.5</v>
      </c>
      <c r="I68" s="62">
        <v>11</v>
      </c>
      <c r="J68" s="48">
        <v>17.899999999999999</v>
      </c>
      <c r="K68" s="47">
        <v>18.8</v>
      </c>
      <c r="L68" s="115" t="s">
        <v>72</v>
      </c>
      <c r="M68" s="6" t="str">
        <f t="shared" ref="M68:M96" si="15">IF(B68="","",einbrennrückstand(C68))</f>
        <v>0,51</v>
      </c>
      <c r="N68" s="122">
        <f t="shared" si="6"/>
        <v>53</v>
      </c>
      <c r="O68" s="100">
        <f>nassvon(F68)</f>
        <v>17.769705882352941</v>
      </c>
      <c r="P68" s="98">
        <f>nassbis(J68)</f>
        <v>18.615882352941174</v>
      </c>
      <c r="Q68" s="111">
        <f>IF(ABS(O68-J68)&gt;0.05,ABS(O68-J68),"")</f>
        <v>0.13029411764705756</v>
      </c>
      <c r="R68" s="106">
        <f>IF(ABS(P68-K68)&gt;0.05,ABS(P68-K68),"")</f>
        <v>0.18411764705882661</v>
      </c>
    </row>
    <row r="69" spans="1:18" ht="30" customHeight="1" thickBot="1" x14ac:dyDescent="0.3">
      <c r="B69" s="40" t="s">
        <v>29</v>
      </c>
      <c r="C69" s="36" t="s">
        <v>43</v>
      </c>
      <c r="D69" s="37" t="str">
        <f t="shared" si="1"/>
        <v>Goldlack</v>
      </c>
      <c r="E69" s="64" t="str">
        <f t="shared" si="8"/>
        <v>DV</v>
      </c>
      <c r="F69" s="54" t="str">
        <f t="shared" si="9"/>
        <v>60-75</v>
      </c>
      <c r="G69" s="55" t="str">
        <f>lacktyp(C69)</f>
        <v>2</v>
      </c>
      <c r="H69" s="58">
        <v>3.2</v>
      </c>
      <c r="I69" s="65">
        <v>3.7</v>
      </c>
      <c r="J69" s="58">
        <v>8.1</v>
      </c>
      <c r="K69" s="56">
        <v>9.4</v>
      </c>
      <c r="L69" s="105" t="s">
        <v>72</v>
      </c>
      <c r="M69" s="6" t="str">
        <f t="shared" si="15"/>
        <v>0,34</v>
      </c>
      <c r="N69" s="122">
        <f t="shared" si="6"/>
        <v>53</v>
      </c>
      <c r="O69" s="100">
        <f>nassvon(F69)</f>
        <v>8.1232941176470579</v>
      </c>
      <c r="P69" s="98">
        <f>nassbis(J69)</f>
        <v>9.3925588235294111</v>
      </c>
      <c r="Q69" s="111" t="str">
        <f>IF(ABS(O69-J69)&gt;0.05,ABS(O69-J69),"")</f>
        <v/>
      </c>
      <c r="R69" s="106" t="str">
        <f>IF(ABS(P69-K69)&gt;0.05,ABS(P69-K69),"")</f>
        <v/>
      </c>
    </row>
    <row r="70" spans="1:18" s="26" customFormat="1" ht="30" customHeight="1" thickBot="1" x14ac:dyDescent="0.3">
      <c r="B70" s="38"/>
      <c r="C70" s="38"/>
      <c r="D70" s="38"/>
      <c r="E70" s="59"/>
      <c r="F70" s="59"/>
      <c r="G70" s="59"/>
      <c r="H70" s="59"/>
      <c r="I70" s="60"/>
      <c r="J70" s="59"/>
      <c r="K70" s="59"/>
      <c r="L70" s="28"/>
      <c r="M70" s="6" t="str">
        <f t="shared" si="15"/>
        <v/>
      </c>
      <c r="N70" s="122"/>
      <c r="O70" s="100"/>
      <c r="P70" s="98"/>
      <c r="Q70" s="111"/>
      <c r="R70" s="107"/>
    </row>
    <row r="71" spans="1:18" ht="30" customHeight="1" thickBot="1" x14ac:dyDescent="0.3">
      <c r="B71" s="32" t="s">
        <v>30</v>
      </c>
      <c r="C71" s="32" t="s">
        <v>40</v>
      </c>
      <c r="D71" s="33" t="str">
        <f t="shared" si="1"/>
        <v>Haftlack</v>
      </c>
      <c r="E71" s="61" t="str">
        <f t="shared" si="8"/>
        <v>DV</v>
      </c>
      <c r="F71" s="45" t="str">
        <f t="shared" si="9"/>
        <v>80-100</v>
      </c>
      <c r="G71" s="46" t="str">
        <f t="shared" si="10"/>
        <v>3</v>
      </c>
      <c r="H71" s="48">
        <v>10.5</v>
      </c>
      <c r="I71" s="62">
        <v>11</v>
      </c>
      <c r="J71" s="48">
        <v>17.899999999999999</v>
      </c>
      <c r="K71" s="47">
        <v>18.8</v>
      </c>
      <c r="L71" s="115" t="s">
        <v>72</v>
      </c>
      <c r="M71" s="6" t="str">
        <f t="shared" si="15"/>
        <v>0,51</v>
      </c>
      <c r="N71" s="122">
        <f t="shared" si="6"/>
        <v>53</v>
      </c>
      <c r="O71" s="100">
        <f>nassvon(F71)</f>
        <v>17.769705882352941</v>
      </c>
      <c r="P71" s="98">
        <f>nassbis(J71)</f>
        <v>18.615882352941174</v>
      </c>
      <c r="Q71" s="111">
        <f>IF(ABS(O71-J71)&gt;0.05,ABS(O71-J71),"")</f>
        <v>0.13029411764705756</v>
      </c>
      <c r="R71" s="106">
        <f>IF(ABS(P71-K71)&gt;0.05,ABS(P71-K71),"")</f>
        <v>0.18411764705882661</v>
      </c>
    </row>
    <row r="72" spans="1:18" ht="30" customHeight="1" thickBot="1" x14ac:dyDescent="0.3">
      <c r="B72" s="40" t="s">
        <v>30</v>
      </c>
      <c r="C72" s="36" t="s">
        <v>44</v>
      </c>
      <c r="D72" s="37" t="str">
        <f t="shared" si="1"/>
        <v>Goldlack</v>
      </c>
      <c r="E72" s="64" t="str">
        <f t="shared" si="8"/>
        <v>DV</v>
      </c>
      <c r="F72" s="54" t="str">
        <f t="shared" si="9"/>
        <v>60-75</v>
      </c>
      <c r="G72" s="55" t="str">
        <f t="shared" si="10"/>
        <v>2</v>
      </c>
      <c r="H72" s="58">
        <v>3.2</v>
      </c>
      <c r="I72" s="65">
        <v>3.7</v>
      </c>
      <c r="J72" s="58">
        <v>8.1</v>
      </c>
      <c r="K72" s="56">
        <v>9.4</v>
      </c>
      <c r="L72" s="105" t="s">
        <v>72</v>
      </c>
      <c r="M72" s="6" t="str">
        <f t="shared" si="15"/>
        <v>0,34</v>
      </c>
      <c r="N72" s="122">
        <f t="shared" si="6"/>
        <v>53</v>
      </c>
      <c r="O72" s="100">
        <f>nassvon(F72)</f>
        <v>8.1232941176470579</v>
      </c>
      <c r="P72" s="98">
        <f>nassbis(J72)</f>
        <v>9.3925588235294111</v>
      </c>
      <c r="Q72" s="111" t="str">
        <f>IF(ABS(O72-J72)&gt;0.05,ABS(O72-J72),"")</f>
        <v/>
      </c>
      <c r="R72" s="106" t="str">
        <f>IF(ABS(P72-K72)&gt;0.05,ABS(P72-K72),"")</f>
        <v/>
      </c>
    </row>
    <row r="73" spans="1:18" s="26" customFormat="1" ht="30" customHeight="1" thickBot="1" x14ac:dyDescent="0.3">
      <c r="B73" s="38"/>
      <c r="C73" s="38"/>
      <c r="D73" s="38"/>
      <c r="E73" s="59"/>
      <c r="F73" s="59"/>
      <c r="G73" s="59"/>
      <c r="H73" s="59"/>
      <c r="I73" s="60"/>
      <c r="J73" s="59"/>
      <c r="K73" s="59"/>
      <c r="L73" s="28"/>
      <c r="M73" s="6" t="str">
        <f t="shared" si="15"/>
        <v/>
      </c>
      <c r="N73" s="122"/>
      <c r="O73" s="100"/>
      <c r="P73" s="98"/>
      <c r="Q73" s="111"/>
      <c r="R73" s="107"/>
    </row>
    <row r="74" spans="1:18" ht="30" customHeight="1" thickBot="1" x14ac:dyDescent="0.3">
      <c r="B74" s="32" t="s">
        <v>31</v>
      </c>
      <c r="C74" s="32" t="s">
        <v>40</v>
      </c>
      <c r="D74" s="33" t="str">
        <f t="shared" si="1"/>
        <v>Haftlack</v>
      </c>
      <c r="E74" s="61" t="str">
        <f t="shared" si="8"/>
        <v>DV</v>
      </c>
      <c r="F74" s="45" t="str">
        <f t="shared" si="9"/>
        <v>80-100</v>
      </c>
      <c r="G74" s="46" t="str">
        <f t="shared" si="10"/>
        <v>3</v>
      </c>
      <c r="H74" s="48">
        <v>10.5</v>
      </c>
      <c r="I74" s="62">
        <v>11</v>
      </c>
      <c r="J74" s="48">
        <v>17.899999999999999</v>
      </c>
      <c r="K74" s="47">
        <v>18.8</v>
      </c>
      <c r="L74" s="115" t="s">
        <v>72</v>
      </c>
      <c r="M74" s="6" t="str">
        <f t="shared" si="15"/>
        <v>0,51</v>
      </c>
      <c r="N74" s="122">
        <f t="shared" si="6"/>
        <v>53</v>
      </c>
      <c r="O74" s="100">
        <f>nassvon(F74)</f>
        <v>17.769705882352941</v>
      </c>
      <c r="P74" s="98">
        <f>nassbis(J74)</f>
        <v>18.615882352941174</v>
      </c>
      <c r="Q74" s="111">
        <f>IF(ABS(O74-J74)&gt;0.05,ABS(O74-J74),"")</f>
        <v>0.13029411764705756</v>
      </c>
      <c r="R74" s="106">
        <f>IF(ABS(P74-K74)&gt;0.05,ABS(P74-K74),"")</f>
        <v>0.18411764705882661</v>
      </c>
    </row>
    <row r="75" spans="1:18" ht="30" customHeight="1" thickBot="1" x14ac:dyDescent="0.3">
      <c r="B75" s="40" t="s">
        <v>31</v>
      </c>
      <c r="C75" s="36" t="s">
        <v>45</v>
      </c>
      <c r="D75" s="37" t="str">
        <f t="shared" si="1"/>
        <v>Goldlack</v>
      </c>
      <c r="E75" s="64" t="str">
        <f t="shared" si="8"/>
        <v>DV</v>
      </c>
      <c r="F75" s="54" t="str">
        <f t="shared" si="9"/>
        <v>60-75</v>
      </c>
      <c r="G75" s="55" t="str">
        <f t="shared" si="10"/>
        <v>2</v>
      </c>
      <c r="H75" s="58">
        <v>3.2</v>
      </c>
      <c r="I75" s="65">
        <v>3.7</v>
      </c>
      <c r="J75" s="58">
        <v>8.1</v>
      </c>
      <c r="K75" s="56">
        <v>9.4</v>
      </c>
      <c r="L75" s="105" t="s">
        <v>72</v>
      </c>
      <c r="M75" s="6" t="str">
        <f t="shared" si="15"/>
        <v>0,34</v>
      </c>
      <c r="N75" s="122">
        <f t="shared" ref="N75:N95" si="16">LEFT(RIGHT(B75,5),2)*1</f>
        <v>53</v>
      </c>
      <c r="O75" s="100">
        <f>nassvon(F75)</f>
        <v>8.1232941176470579</v>
      </c>
      <c r="P75" s="98">
        <f>nassbis(J75)</f>
        <v>9.3925588235294111</v>
      </c>
      <c r="Q75" s="111" t="str">
        <f>IF(ABS(O75-J75)&gt;0.05,ABS(O75-J75),"")</f>
        <v/>
      </c>
      <c r="R75" s="106" t="str">
        <f>IF(ABS(P75-K75)&gt;0.05,ABS(P75-K75),"")</f>
        <v/>
      </c>
    </row>
    <row r="76" spans="1:18" s="26" customFormat="1" ht="30" customHeight="1" thickBot="1" x14ac:dyDescent="0.3">
      <c r="B76" s="38"/>
      <c r="C76" s="38"/>
      <c r="D76" s="38"/>
      <c r="E76" s="59"/>
      <c r="F76" s="59"/>
      <c r="G76" s="59"/>
      <c r="H76" s="59"/>
      <c r="I76" s="60"/>
      <c r="J76" s="59"/>
      <c r="K76" s="59"/>
      <c r="L76" s="28"/>
      <c r="M76" s="6" t="str">
        <f t="shared" si="15"/>
        <v/>
      </c>
      <c r="N76" s="122"/>
      <c r="O76" s="100">
        <f>nassvon(F76)</f>
        <v>0</v>
      </c>
      <c r="P76" s="98">
        <f>nassbis(J76)</f>
        <v>0</v>
      </c>
      <c r="Q76" s="111" t="str">
        <f>IF(ABS(O76-J76)&gt;0.05,ABS(O76-J76),"")</f>
        <v/>
      </c>
      <c r="R76" s="107"/>
    </row>
    <row r="77" spans="1:18" ht="30" customHeight="1" thickBot="1" x14ac:dyDescent="0.3">
      <c r="B77" s="32" t="s">
        <v>32</v>
      </c>
      <c r="C77" s="32" t="s">
        <v>40</v>
      </c>
      <c r="D77" s="33" t="str">
        <f t="shared" si="1"/>
        <v>Haftlack</v>
      </c>
      <c r="E77" s="61" t="str">
        <f t="shared" si="8"/>
        <v>DV</v>
      </c>
      <c r="F77" s="45" t="str">
        <f t="shared" si="9"/>
        <v>80-100</v>
      </c>
      <c r="G77" s="46" t="str">
        <f t="shared" si="10"/>
        <v>3</v>
      </c>
      <c r="H77" s="48">
        <v>10.5</v>
      </c>
      <c r="I77" s="62">
        <v>11</v>
      </c>
      <c r="J77" s="48">
        <v>17.899999999999999</v>
      </c>
      <c r="K77" s="47">
        <v>18.8</v>
      </c>
      <c r="L77" s="115" t="s">
        <v>72</v>
      </c>
      <c r="M77" s="6" t="str">
        <f t="shared" si="15"/>
        <v>0,51</v>
      </c>
      <c r="N77" s="122">
        <f t="shared" si="16"/>
        <v>53</v>
      </c>
      <c r="O77" s="100">
        <f>nassvon(F77)</f>
        <v>17.769705882352941</v>
      </c>
      <c r="P77" s="98">
        <f>nassbis(J77)</f>
        <v>18.615882352941174</v>
      </c>
      <c r="Q77" s="111">
        <f>IF(ABS(O77-J77)&gt;0.05,ABS(O77-J77),"")</f>
        <v>0.13029411764705756</v>
      </c>
      <c r="R77" s="106">
        <f>IF(ABS(P77-K77)&gt;0.05,ABS(P77-K77),"")</f>
        <v>0.18411764705882661</v>
      </c>
    </row>
    <row r="78" spans="1:18" ht="30" customHeight="1" thickBot="1" x14ac:dyDescent="0.3">
      <c r="B78" s="40" t="s">
        <v>32</v>
      </c>
      <c r="C78" s="36" t="s">
        <v>46</v>
      </c>
      <c r="D78" s="37" t="str">
        <f t="shared" si="1"/>
        <v>Klargrund</v>
      </c>
      <c r="E78" s="64" t="str">
        <f t="shared" si="8"/>
        <v>DV</v>
      </c>
      <c r="F78" s="54" t="str">
        <f t="shared" si="9"/>
        <v>45-65</v>
      </c>
      <c r="G78" s="55" t="str">
        <f t="shared" si="10"/>
        <v>4</v>
      </c>
      <c r="H78" s="58">
        <v>2.5</v>
      </c>
      <c r="I78" s="65">
        <v>3.5</v>
      </c>
      <c r="J78" s="58">
        <v>5</v>
      </c>
      <c r="K78" s="56">
        <v>7</v>
      </c>
      <c r="L78" s="105" t="s">
        <v>72</v>
      </c>
      <c r="M78" s="6" t="str">
        <f t="shared" si="15"/>
        <v>0,43</v>
      </c>
      <c r="N78" s="122">
        <f t="shared" si="16"/>
        <v>53</v>
      </c>
      <c r="O78" s="100">
        <f>nassvon(F78)</f>
        <v>5.0180232558139535</v>
      </c>
      <c r="P78" s="98">
        <f>nassbis(J78)</f>
        <v>7.0252325581395345</v>
      </c>
      <c r="Q78" s="111" t="str">
        <f>IF(ABS(O78-J78)&gt;0.05,ABS(O78-J78),"")</f>
        <v/>
      </c>
      <c r="R78" s="1" t="str">
        <f>IF(ABS(P78-K78)&gt;0.05,ABS(P78-K78),"")</f>
        <v/>
      </c>
    </row>
    <row r="79" spans="1:18" s="26" customFormat="1" ht="42" customHeight="1" thickBot="1" x14ac:dyDescent="0.3">
      <c r="B79" s="38"/>
      <c r="C79" s="38"/>
      <c r="D79" s="38"/>
      <c r="E79" s="59"/>
      <c r="F79" s="59"/>
      <c r="G79" s="59"/>
      <c r="H79" s="59"/>
      <c r="I79" s="60"/>
      <c r="J79" s="59"/>
      <c r="K79" s="59"/>
      <c r="L79" s="28"/>
      <c r="M79" s="6" t="str">
        <f t="shared" si="15"/>
        <v/>
      </c>
      <c r="N79" s="122"/>
      <c r="O79" s="100"/>
      <c r="P79" s="98"/>
      <c r="Q79" s="111"/>
    </row>
    <row r="80" spans="1:18" s="19" customFormat="1" ht="43.5" customHeight="1" thickBot="1" x14ac:dyDescent="0.3">
      <c r="B80" s="76" t="s">
        <v>0</v>
      </c>
      <c r="C80" s="76" t="s">
        <v>1</v>
      </c>
      <c r="D80" s="77" t="s">
        <v>83</v>
      </c>
      <c r="E80" s="114" t="s">
        <v>89</v>
      </c>
      <c r="F80" s="79" t="s">
        <v>2</v>
      </c>
      <c r="G80" s="79" t="s">
        <v>3</v>
      </c>
      <c r="H80" s="78" t="s">
        <v>4</v>
      </c>
      <c r="I80" s="78" t="s">
        <v>5</v>
      </c>
      <c r="J80" s="76" t="s">
        <v>6</v>
      </c>
      <c r="K80" s="76" t="s">
        <v>7</v>
      </c>
      <c r="L80" s="25"/>
      <c r="M80" s="6" t="str">
        <f t="shared" si="15"/>
        <v/>
      </c>
      <c r="N80" s="122"/>
      <c r="O80" s="100"/>
      <c r="P80" s="98"/>
      <c r="Q80" s="111"/>
    </row>
    <row r="81" spans="2:18" ht="30" customHeight="1" thickBot="1" x14ac:dyDescent="0.3">
      <c r="B81" s="32" t="s">
        <v>33</v>
      </c>
      <c r="C81" s="32" t="s">
        <v>42</v>
      </c>
      <c r="D81" s="33" t="str">
        <f t="shared" si="1"/>
        <v>Grundlack</v>
      </c>
      <c r="E81" s="61" t="str">
        <f t="shared" si="8"/>
        <v>DV</v>
      </c>
      <c r="F81" s="45" t="str">
        <f t="shared" si="9"/>
        <v>85-95</v>
      </c>
      <c r="G81" s="46" t="str">
        <f t="shared" si="10"/>
        <v>3</v>
      </c>
      <c r="H81" s="48">
        <v>7.7</v>
      </c>
      <c r="I81" s="62">
        <v>8.1999999999999993</v>
      </c>
      <c r="J81" s="48">
        <v>17</v>
      </c>
      <c r="K81" s="47">
        <v>18.100000000000001</v>
      </c>
      <c r="L81" s="115" t="s">
        <v>73</v>
      </c>
      <c r="M81" s="6" t="str">
        <f t="shared" si="15"/>
        <v>0,39</v>
      </c>
      <c r="N81" s="122">
        <f t="shared" si="16"/>
        <v>53</v>
      </c>
      <c r="O81" s="100">
        <f>nassvon(F81)</f>
        <v>17.040692307692307</v>
      </c>
      <c r="P81" s="98">
        <f>nassbis(J81)</f>
        <v>18.147230769230767</v>
      </c>
      <c r="Q81" s="111" t="str">
        <f t="shared" ref="Q81:Q96" si="17">IF(ABS(O81-J81)&gt;0.05,ABS(O81-J81),"")</f>
        <v/>
      </c>
      <c r="R81" s="1" t="str">
        <f t="shared" ref="R81:R95" si="18">IF(ABS(P81-K81)&gt;0.05,ABS(P81-K81),"")</f>
        <v/>
      </c>
    </row>
    <row r="82" spans="2:18" ht="30" customHeight="1" thickBot="1" x14ac:dyDescent="0.3">
      <c r="B82" s="39" t="s">
        <v>33</v>
      </c>
      <c r="C82" s="34" t="s">
        <v>40</v>
      </c>
      <c r="D82" s="35" t="str">
        <f t="shared" si="1"/>
        <v>Haftlack</v>
      </c>
      <c r="E82" s="73" t="str">
        <f t="shared" si="8"/>
        <v>DV</v>
      </c>
      <c r="F82" s="49" t="str">
        <f t="shared" si="9"/>
        <v>80-100</v>
      </c>
      <c r="G82" s="50" t="str">
        <f t="shared" si="10"/>
        <v>3</v>
      </c>
      <c r="H82" s="53">
        <v>6.3</v>
      </c>
      <c r="I82" s="74">
        <v>6.8</v>
      </c>
      <c r="J82" s="53">
        <v>10.8</v>
      </c>
      <c r="K82" s="51">
        <v>11.6</v>
      </c>
      <c r="L82" s="115" t="s">
        <v>73</v>
      </c>
      <c r="M82" s="6" t="str">
        <f t="shared" si="15"/>
        <v>0,51</v>
      </c>
      <c r="N82" s="122">
        <f t="shared" si="16"/>
        <v>53</v>
      </c>
      <c r="O82" s="100">
        <f>nassvon(F82)</f>
        <v>10.661823529411764</v>
      </c>
      <c r="P82" s="98">
        <f>nassbis(J82)</f>
        <v>11.507999999999999</v>
      </c>
      <c r="Q82" s="111">
        <f t="shared" si="17"/>
        <v>0.13817647058823646</v>
      </c>
      <c r="R82" s="1">
        <f t="shared" si="18"/>
        <v>9.2000000000000526E-2</v>
      </c>
    </row>
    <row r="83" spans="2:18" ht="30" customHeight="1" thickBot="1" x14ac:dyDescent="0.3">
      <c r="B83" s="40" t="s">
        <v>33</v>
      </c>
      <c r="C83" s="36" t="s">
        <v>43</v>
      </c>
      <c r="D83" s="37" t="str">
        <f t="shared" si="1"/>
        <v>Goldlack</v>
      </c>
      <c r="E83" s="64" t="str">
        <f t="shared" si="8"/>
        <v>DV</v>
      </c>
      <c r="F83" s="54" t="str">
        <f t="shared" si="9"/>
        <v>60-75</v>
      </c>
      <c r="G83" s="55" t="str">
        <f t="shared" si="10"/>
        <v>2</v>
      </c>
      <c r="H83" s="58">
        <v>3.2</v>
      </c>
      <c r="I83" s="65">
        <v>3.7</v>
      </c>
      <c r="J83" s="58">
        <v>8.1</v>
      </c>
      <c r="K83" s="56">
        <v>9.4</v>
      </c>
      <c r="L83" s="105" t="s">
        <v>73</v>
      </c>
      <c r="M83" s="6" t="str">
        <f t="shared" si="15"/>
        <v>0,34</v>
      </c>
      <c r="N83" s="122">
        <f t="shared" si="16"/>
        <v>53</v>
      </c>
      <c r="O83" s="100">
        <f>nassvon(F83)</f>
        <v>8.1232941176470579</v>
      </c>
      <c r="P83" s="98">
        <f>nassbis(J83)</f>
        <v>9.3925588235294111</v>
      </c>
      <c r="Q83" s="111" t="str">
        <f t="shared" si="17"/>
        <v/>
      </c>
      <c r="R83" s="1" t="str">
        <f t="shared" si="18"/>
        <v/>
      </c>
    </row>
    <row r="84" spans="2:18" s="26" customFormat="1" ht="30" customHeight="1" thickBot="1" x14ac:dyDescent="0.3">
      <c r="B84" s="38"/>
      <c r="C84" s="38"/>
      <c r="D84" s="38"/>
      <c r="E84" s="59"/>
      <c r="F84" s="59"/>
      <c r="G84" s="59"/>
      <c r="H84" s="59"/>
      <c r="I84" s="60"/>
      <c r="J84" s="59"/>
      <c r="K84" s="59"/>
      <c r="L84" s="28"/>
      <c r="M84" s="6" t="str">
        <f t="shared" si="15"/>
        <v/>
      </c>
      <c r="N84" s="122"/>
      <c r="O84" s="100"/>
      <c r="P84" s="98"/>
      <c r="Q84" s="111" t="str">
        <f t="shared" si="17"/>
        <v/>
      </c>
    </row>
    <row r="85" spans="2:18" ht="30" customHeight="1" thickBot="1" x14ac:dyDescent="0.3">
      <c r="B85" s="32" t="s">
        <v>34</v>
      </c>
      <c r="C85" s="32" t="s">
        <v>42</v>
      </c>
      <c r="D85" s="33" t="str">
        <f t="shared" si="1"/>
        <v>Grundlack</v>
      </c>
      <c r="E85" s="61" t="str">
        <f t="shared" si="8"/>
        <v>DV</v>
      </c>
      <c r="F85" s="45" t="str">
        <f t="shared" si="9"/>
        <v>85-95</v>
      </c>
      <c r="G85" s="46" t="str">
        <f t="shared" si="10"/>
        <v>3</v>
      </c>
      <c r="H85" s="48">
        <v>7.7</v>
      </c>
      <c r="I85" s="62">
        <v>8.1999999999999993</v>
      </c>
      <c r="J85" s="48">
        <v>17</v>
      </c>
      <c r="K85" s="47">
        <v>18.100000000000001</v>
      </c>
      <c r="L85" s="115" t="s">
        <v>73</v>
      </c>
      <c r="M85" s="6" t="str">
        <f t="shared" si="15"/>
        <v>0,39</v>
      </c>
      <c r="N85" s="122">
        <f t="shared" si="16"/>
        <v>53</v>
      </c>
      <c r="O85" s="100">
        <f>nassvon(F85)</f>
        <v>17.040692307692307</v>
      </c>
      <c r="P85" s="98">
        <f>nassbis(J85)</f>
        <v>18.147230769230767</v>
      </c>
      <c r="Q85" s="111" t="str">
        <f t="shared" si="17"/>
        <v/>
      </c>
      <c r="R85" s="1" t="str">
        <f t="shared" si="18"/>
        <v/>
      </c>
    </row>
    <row r="86" spans="2:18" ht="30" customHeight="1" thickBot="1" x14ac:dyDescent="0.3">
      <c r="B86" s="39" t="s">
        <v>34</v>
      </c>
      <c r="C86" s="34" t="s">
        <v>40</v>
      </c>
      <c r="D86" s="35" t="str">
        <f t="shared" si="1"/>
        <v>Haftlack</v>
      </c>
      <c r="E86" s="73" t="str">
        <f t="shared" si="8"/>
        <v>DV</v>
      </c>
      <c r="F86" s="49" t="str">
        <f t="shared" si="9"/>
        <v>80-100</v>
      </c>
      <c r="G86" s="50" t="str">
        <f t="shared" si="10"/>
        <v>3</v>
      </c>
      <c r="H86" s="53">
        <v>6.3</v>
      </c>
      <c r="I86" s="74">
        <v>6.8</v>
      </c>
      <c r="J86" s="53">
        <v>10.8</v>
      </c>
      <c r="K86" s="51">
        <v>11.6</v>
      </c>
      <c r="L86" s="115" t="s">
        <v>73</v>
      </c>
      <c r="M86" s="6" t="str">
        <f t="shared" si="15"/>
        <v>0,51</v>
      </c>
      <c r="N86" s="122">
        <f t="shared" si="16"/>
        <v>53</v>
      </c>
      <c r="O86" s="100">
        <f>nassvon(F86)</f>
        <v>10.661823529411764</v>
      </c>
      <c r="P86" s="98">
        <f>nassbis(J86)</f>
        <v>11.507999999999999</v>
      </c>
      <c r="Q86" s="111">
        <f t="shared" si="17"/>
        <v>0.13817647058823646</v>
      </c>
      <c r="R86" s="1">
        <f t="shared" si="18"/>
        <v>9.2000000000000526E-2</v>
      </c>
    </row>
    <row r="87" spans="2:18" ht="30" customHeight="1" thickBot="1" x14ac:dyDescent="0.3">
      <c r="B87" s="40" t="s">
        <v>34</v>
      </c>
      <c r="C87" s="36" t="s">
        <v>44</v>
      </c>
      <c r="D87" s="37" t="str">
        <f t="shared" si="1"/>
        <v>Goldlack</v>
      </c>
      <c r="E87" s="64" t="str">
        <f t="shared" si="8"/>
        <v>DV</v>
      </c>
      <c r="F87" s="54" t="str">
        <f t="shared" si="9"/>
        <v>60-75</v>
      </c>
      <c r="G87" s="55" t="str">
        <f t="shared" si="10"/>
        <v>2</v>
      </c>
      <c r="H87" s="58">
        <v>3.2</v>
      </c>
      <c r="I87" s="65">
        <v>3.7</v>
      </c>
      <c r="J87" s="58">
        <v>8.1</v>
      </c>
      <c r="K87" s="56">
        <v>9.4</v>
      </c>
      <c r="L87" s="105" t="s">
        <v>73</v>
      </c>
      <c r="M87" s="6" t="str">
        <f t="shared" si="15"/>
        <v>0,34</v>
      </c>
      <c r="N87" s="122">
        <f t="shared" si="16"/>
        <v>53</v>
      </c>
      <c r="O87" s="100">
        <f>nassvon(F87)</f>
        <v>8.1232941176470579</v>
      </c>
      <c r="P87" s="98">
        <f>nassbis(J87)</f>
        <v>9.3925588235294111</v>
      </c>
      <c r="Q87" s="111" t="str">
        <f t="shared" si="17"/>
        <v/>
      </c>
      <c r="R87" s="1" t="str">
        <f t="shared" si="18"/>
        <v/>
      </c>
    </row>
    <row r="88" spans="2:18" s="26" customFormat="1" ht="30" customHeight="1" thickBot="1" x14ac:dyDescent="0.3">
      <c r="B88" s="38"/>
      <c r="C88" s="38"/>
      <c r="D88" s="38"/>
      <c r="E88" s="59"/>
      <c r="F88" s="59"/>
      <c r="G88" s="59"/>
      <c r="H88" s="59"/>
      <c r="I88" s="60"/>
      <c r="J88" s="59"/>
      <c r="K88" s="59"/>
      <c r="L88" s="28"/>
      <c r="M88" s="6" t="str">
        <f t="shared" si="15"/>
        <v/>
      </c>
      <c r="N88" s="122"/>
      <c r="O88" s="100"/>
      <c r="P88" s="98"/>
      <c r="Q88" s="111" t="str">
        <f t="shared" si="17"/>
        <v/>
      </c>
    </row>
    <row r="89" spans="2:18" ht="30" customHeight="1" thickBot="1" x14ac:dyDescent="0.3">
      <c r="B89" s="32" t="s">
        <v>35</v>
      </c>
      <c r="C89" s="32" t="s">
        <v>42</v>
      </c>
      <c r="D89" s="33" t="str">
        <f t="shared" si="1"/>
        <v>Grundlack</v>
      </c>
      <c r="E89" s="61" t="str">
        <f t="shared" si="8"/>
        <v>DV</v>
      </c>
      <c r="F89" s="45" t="str">
        <f t="shared" si="9"/>
        <v>85-95</v>
      </c>
      <c r="G89" s="46" t="str">
        <f t="shared" si="10"/>
        <v>3</v>
      </c>
      <c r="H89" s="48">
        <v>7.7</v>
      </c>
      <c r="I89" s="62">
        <v>8.1999999999999993</v>
      </c>
      <c r="J89" s="48">
        <v>17</v>
      </c>
      <c r="K89" s="47">
        <v>18.100000000000001</v>
      </c>
      <c r="L89" s="115" t="s">
        <v>73</v>
      </c>
      <c r="M89" s="6" t="str">
        <f t="shared" si="15"/>
        <v>0,39</v>
      </c>
      <c r="N89" s="122">
        <f t="shared" si="16"/>
        <v>53</v>
      </c>
      <c r="O89" s="100">
        <f>nassvon(F89)</f>
        <v>17.040692307692307</v>
      </c>
      <c r="P89" s="98">
        <f>nassbis(J89)</f>
        <v>18.147230769230767</v>
      </c>
      <c r="Q89" s="111" t="str">
        <f t="shared" si="17"/>
        <v/>
      </c>
      <c r="R89" s="1" t="str">
        <f t="shared" si="18"/>
        <v/>
      </c>
    </row>
    <row r="90" spans="2:18" ht="30" customHeight="1" thickBot="1" x14ac:dyDescent="0.3">
      <c r="B90" s="39" t="s">
        <v>35</v>
      </c>
      <c r="C90" s="34" t="s">
        <v>40</v>
      </c>
      <c r="D90" s="35" t="str">
        <f t="shared" si="1"/>
        <v>Haftlack</v>
      </c>
      <c r="E90" s="73" t="str">
        <f t="shared" si="8"/>
        <v>DV</v>
      </c>
      <c r="F90" s="49" t="str">
        <f t="shared" si="9"/>
        <v>80-100</v>
      </c>
      <c r="G90" s="50" t="str">
        <f t="shared" si="10"/>
        <v>3</v>
      </c>
      <c r="H90" s="53">
        <v>6.3</v>
      </c>
      <c r="I90" s="74">
        <v>6.8</v>
      </c>
      <c r="J90" s="53">
        <v>10.8</v>
      </c>
      <c r="K90" s="51">
        <v>11.6</v>
      </c>
      <c r="L90" s="115" t="s">
        <v>73</v>
      </c>
      <c r="M90" s="6" t="str">
        <f t="shared" si="15"/>
        <v>0,51</v>
      </c>
      <c r="N90" s="122">
        <f t="shared" si="16"/>
        <v>53</v>
      </c>
      <c r="O90" s="100">
        <f>nassvon(F90)</f>
        <v>10.661823529411764</v>
      </c>
      <c r="P90" s="98">
        <f>nassbis(J90)</f>
        <v>11.507999999999999</v>
      </c>
      <c r="Q90" s="111">
        <f t="shared" si="17"/>
        <v>0.13817647058823646</v>
      </c>
      <c r="R90" s="1">
        <f t="shared" si="18"/>
        <v>9.2000000000000526E-2</v>
      </c>
    </row>
    <row r="91" spans="2:18" ht="30" customHeight="1" thickBot="1" x14ac:dyDescent="0.3">
      <c r="B91" s="40" t="s">
        <v>35</v>
      </c>
      <c r="C91" s="36" t="s">
        <v>45</v>
      </c>
      <c r="D91" s="37" t="str">
        <f t="shared" si="1"/>
        <v>Goldlack</v>
      </c>
      <c r="E91" s="64" t="str">
        <f t="shared" si="8"/>
        <v>DV</v>
      </c>
      <c r="F91" s="54" t="str">
        <f t="shared" si="9"/>
        <v>60-75</v>
      </c>
      <c r="G91" s="55" t="str">
        <f t="shared" si="10"/>
        <v>2</v>
      </c>
      <c r="H91" s="58">
        <v>3.2</v>
      </c>
      <c r="I91" s="65">
        <v>3.7</v>
      </c>
      <c r="J91" s="58">
        <v>8.1</v>
      </c>
      <c r="K91" s="56">
        <v>9.4</v>
      </c>
      <c r="L91" s="105" t="s">
        <v>73</v>
      </c>
      <c r="M91" s="6" t="str">
        <f t="shared" si="15"/>
        <v>0,34</v>
      </c>
      <c r="N91" s="122">
        <f t="shared" si="16"/>
        <v>53</v>
      </c>
      <c r="O91" s="100">
        <f>nassvon(F91)</f>
        <v>8.1232941176470579</v>
      </c>
      <c r="P91" s="98">
        <f>nassbis(J91)</f>
        <v>9.3925588235294111</v>
      </c>
      <c r="Q91" s="111" t="str">
        <f t="shared" si="17"/>
        <v/>
      </c>
      <c r="R91" s="1" t="str">
        <f t="shared" si="18"/>
        <v/>
      </c>
    </row>
    <row r="92" spans="2:18" s="26" customFormat="1" ht="30" customHeight="1" thickBot="1" x14ac:dyDescent="0.3">
      <c r="B92" s="38"/>
      <c r="C92" s="38"/>
      <c r="D92" s="38"/>
      <c r="E92" s="59"/>
      <c r="F92" s="59"/>
      <c r="G92" s="59"/>
      <c r="H92" s="59"/>
      <c r="I92" s="60"/>
      <c r="J92" s="59"/>
      <c r="K92" s="59"/>
      <c r="L92" s="28"/>
      <c r="M92" s="6" t="str">
        <f t="shared" si="15"/>
        <v/>
      </c>
      <c r="N92" s="122"/>
      <c r="O92" s="100"/>
      <c r="P92" s="98"/>
      <c r="Q92" s="111" t="str">
        <f t="shared" si="17"/>
        <v/>
      </c>
    </row>
    <row r="93" spans="2:18" ht="30" customHeight="1" thickBot="1" x14ac:dyDescent="0.3">
      <c r="B93" s="32" t="s">
        <v>36</v>
      </c>
      <c r="C93" s="32" t="s">
        <v>42</v>
      </c>
      <c r="D93" s="33" t="str">
        <f t="shared" si="1"/>
        <v>Grundlack</v>
      </c>
      <c r="E93" s="61" t="str">
        <f t="shared" si="8"/>
        <v>DV</v>
      </c>
      <c r="F93" s="45" t="str">
        <f t="shared" si="9"/>
        <v>85-95</v>
      </c>
      <c r="G93" s="46" t="str">
        <f t="shared" si="10"/>
        <v>3</v>
      </c>
      <c r="H93" s="48">
        <v>7.7</v>
      </c>
      <c r="I93" s="62">
        <v>8.1999999999999993</v>
      </c>
      <c r="J93" s="48">
        <v>17</v>
      </c>
      <c r="K93" s="47">
        <v>18.100000000000001</v>
      </c>
      <c r="L93" s="115" t="s">
        <v>73</v>
      </c>
      <c r="M93" s="6" t="str">
        <f t="shared" si="15"/>
        <v>0,39</v>
      </c>
      <c r="N93" s="122">
        <f t="shared" si="16"/>
        <v>53</v>
      </c>
      <c r="O93" s="100">
        <f>nassvon(F93)</f>
        <v>17.040692307692307</v>
      </c>
      <c r="P93" s="98">
        <f>nassbis(J93)</f>
        <v>18.147230769230767</v>
      </c>
      <c r="Q93" s="111" t="str">
        <f t="shared" si="17"/>
        <v/>
      </c>
      <c r="R93" s="1" t="str">
        <f t="shared" si="18"/>
        <v/>
      </c>
    </row>
    <row r="94" spans="2:18" ht="30" customHeight="1" thickBot="1" x14ac:dyDescent="0.3">
      <c r="B94" s="39" t="s">
        <v>36</v>
      </c>
      <c r="C94" s="34" t="s">
        <v>40</v>
      </c>
      <c r="D94" s="35" t="str">
        <f t="shared" si="1"/>
        <v>Haftlack</v>
      </c>
      <c r="E94" s="73" t="str">
        <f t="shared" si="8"/>
        <v>DV</v>
      </c>
      <c r="F94" s="49" t="str">
        <f t="shared" si="9"/>
        <v>80-100</v>
      </c>
      <c r="G94" s="50" t="str">
        <f t="shared" si="10"/>
        <v>3</v>
      </c>
      <c r="H94" s="53">
        <v>6.3</v>
      </c>
      <c r="I94" s="74">
        <v>6.8</v>
      </c>
      <c r="J94" s="53">
        <v>10.8</v>
      </c>
      <c r="K94" s="51">
        <v>11.6</v>
      </c>
      <c r="L94" s="115" t="s">
        <v>73</v>
      </c>
      <c r="M94" s="6" t="str">
        <f t="shared" si="15"/>
        <v>0,51</v>
      </c>
      <c r="N94" s="122">
        <f t="shared" si="16"/>
        <v>53</v>
      </c>
      <c r="O94" s="100">
        <f>nassvon(F94)</f>
        <v>10.661823529411764</v>
      </c>
      <c r="P94" s="98">
        <f>nassbis(J94)</f>
        <v>11.507999999999999</v>
      </c>
      <c r="Q94" s="111">
        <f t="shared" si="17"/>
        <v>0.13817647058823646</v>
      </c>
      <c r="R94" s="1">
        <f t="shared" si="18"/>
        <v>9.2000000000000526E-2</v>
      </c>
    </row>
    <row r="95" spans="2:18" ht="30" customHeight="1" thickBot="1" x14ac:dyDescent="0.3">
      <c r="B95" s="40" t="s">
        <v>36</v>
      </c>
      <c r="C95" s="36" t="s">
        <v>46</v>
      </c>
      <c r="D95" s="37" t="str">
        <f t="shared" si="1"/>
        <v>Klargrund</v>
      </c>
      <c r="E95" s="64" t="str">
        <f t="shared" si="8"/>
        <v>DV</v>
      </c>
      <c r="F95" s="54" t="str">
        <f t="shared" si="9"/>
        <v>45-65</v>
      </c>
      <c r="G95" s="55" t="str">
        <f t="shared" si="10"/>
        <v>4</v>
      </c>
      <c r="H95" s="58">
        <v>2.5</v>
      </c>
      <c r="I95" s="65">
        <v>3.5</v>
      </c>
      <c r="J95" s="58">
        <v>5</v>
      </c>
      <c r="K95" s="56">
        <v>7</v>
      </c>
      <c r="L95" s="105" t="s">
        <v>73</v>
      </c>
      <c r="M95" s="6" t="str">
        <f t="shared" si="15"/>
        <v>0,43</v>
      </c>
      <c r="N95" s="122">
        <f t="shared" si="16"/>
        <v>53</v>
      </c>
      <c r="O95" s="100">
        <f>nassvon(F95)</f>
        <v>5.0180232558139535</v>
      </c>
      <c r="P95" s="98">
        <f>nassbis(J95)</f>
        <v>7.0252325581395345</v>
      </c>
      <c r="Q95" s="111" t="str">
        <f t="shared" si="17"/>
        <v/>
      </c>
      <c r="R95" s="1" t="str">
        <f t="shared" si="18"/>
        <v/>
      </c>
    </row>
    <row r="96" spans="2:18" s="26" customFormat="1" ht="32.25" customHeight="1" x14ac:dyDescent="0.25">
      <c r="B96" s="38"/>
      <c r="C96" s="38"/>
      <c r="D96" s="38"/>
      <c r="E96" s="59"/>
      <c r="F96" s="59"/>
      <c r="G96" s="59"/>
      <c r="H96" s="59"/>
      <c r="I96" s="60"/>
      <c r="J96" s="59"/>
      <c r="K96" s="59"/>
      <c r="L96" s="28"/>
      <c r="M96" s="6" t="str">
        <f t="shared" si="15"/>
        <v/>
      </c>
      <c r="N96" s="122"/>
      <c r="O96" s="100">
        <f>nassvon(F96)</f>
        <v>0</v>
      </c>
      <c r="P96" s="98">
        <f>nassbis(J96)</f>
        <v>0</v>
      </c>
      <c r="Q96" s="111" t="str">
        <f t="shared" si="17"/>
        <v/>
      </c>
    </row>
    <row r="97" spans="2:13" ht="16.5" customHeight="1" x14ac:dyDescent="0.25">
      <c r="B97" s="80"/>
      <c r="C97" s="80"/>
      <c r="D97" s="80"/>
      <c r="E97" s="81"/>
      <c r="F97" s="81"/>
      <c r="G97" s="81"/>
      <c r="H97" s="81"/>
      <c r="I97" s="82"/>
      <c r="J97" s="81"/>
      <c r="K97" s="81"/>
      <c r="L97" s="28"/>
      <c r="M97" s="20"/>
    </row>
    <row r="98" spans="2:13" ht="16.5" customHeight="1" x14ac:dyDescent="0.25">
      <c r="B98" s="80"/>
      <c r="C98" s="80"/>
      <c r="D98" s="80"/>
      <c r="E98" s="81"/>
      <c r="F98" s="81"/>
      <c r="G98" s="81"/>
      <c r="H98" s="81"/>
      <c r="I98" s="82"/>
      <c r="J98" s="81"/>
      <c r="K98" s="81"/>
      <c r="L98" s="28"/>
      <c r="M98" s="20"/>
    </row>
    <row r="99" spans="2:13" ht="16.5" customHeight="1" x14ac:dyDescent="0.25">
      <c r="B99" s="80"/>
      <c r="C99" s="80"/>
      <c r="D99" s="80"/>
      <c r="E99" s="81"/>
      <c r="F99" s="81"/>
      <c r="G99" s="81"/>
      <c r="H99" s="81"/>
      <c r="I99" s="82"/>
      <c r="J99" s="81"/>
      <c r="K99" s="81"/>
      <c r="L99" s="28"/>
      <c r="M99" s="20"/>
    </row>
    <row r="100" spans="2:13" ht="16.5" customHeight="1" x14ac:dyDescent="0.25">
      <c r="B100" s="80"/>
      <c r="C100" s="80"/>
      <c r="D100" s="80"/>
      <c r="E100" s="81"/>
      <c r="F100" s="81"/>
      <c r="G100" s="81"/>
      <c r="H100" s="81"/>
      <c r="I100" s="82"/>
      <c r="J100" s="81"/>
      <c r="K100" s="81"/>
      <c r="L100" s="28"/>
      <c r="M100" s="20"/>
    </row>
    <row r="101" spans="2:13" ht="16.5" customHeight="1" x14ac:dyDescent="0.25">
      <c r="B101" s="80"/>
      <c r="C101" s="80"/>
      <c r="D101" s="80"/>
      <c r="E101" s="81"/>
      <c r="F101" s="81"/>
      <c r="G101" s="81"/>
      <c r="H101" s="81"/>
      <c r="I101" s="82"/>
      <c r="J101" s="81"/>
      <c r="K101" s="81"/>
      <c r="L101" s="28"/>
      <c r="M101" s="20"/>
    </row>
    <row r="102" spans="2:13" ht="16.5" customHeight="1" x14ac:dyDescent="0.25">
      <c r="B102" s="80"/>
      <c r="C102" s="80"/>
      <c r="D102" s="80"/>
      <c r="E102" s="81"/>
      <c r="F102" s="81"/>
      <c r="G102" s="81"/>
      <c r="H102" s="81"/>
      <c r="I102" s="82"/>
      <c r="J102" s="81"/>
      <c r="K102" s="81"/>
      <c r="L102" s="28"/>
      <c r="M102" s="20"/>
    </row>
    <row r="103" spans="2:13" ht="16.5" customHeight="1" x14ac:dyDescent="0.25">
      <c r="B103" s="80"/>
      <c r="C103" s="80"/>
      <c r="D103" s="80"/>
      <c r="E103" s="81"/>
      <c r="F103" s="81"/>
      <c r="G103" s="81"/>
      <c r="H103" s="81"/>
      <c r="I103" s="82"/>
      <c r="J103" s="81"/>
      <c r="K103" s="81"/>
      <c r="L103" s="28"/>
      <c r="M103" s="20"/>
    </row>
    <row r="104" spans="2:13" ht="16.5" customHeight="1" x14ac:dyDescent="0.25">
      <c r="B104" s="80"/>
      <c r="C104" s="80"/>
      <c r="D104" s="80"/>
      <c r="E104" s="81"/>
      <c r="F104" s="81"/>
      <c r="G104" s="81"/>
      <c r="H104" s="81"/>
      <c r="I104" s="82"/>
      <c r="J104" s="81"/>
      <c r="K104" s="81"/>
      <c r="L104" s="28"/>
      <c r="M104" s="20"/>
    </row>
    <row r="105" spans="2:13" ht="16.5" customHeight="1" x14ac:dyDescent="0.25">
      <c r="B105" s="80"/>
      <c r="C105" s="80"/>
      <c r="D105" s="80"/>
      <c r="E105" s="81"/>
      <c r="F105" s="81"/>
      <c r="G105" s="81"/>
      <c r="H105" s="81"/>
      <c r="I105" s="82"/>
      <c r="J105" s="81"/>
      <c r="K105" s="81"/>
      <c r="L105" s="28"/>
      <c r="M105" s="20"/>
    </row>
    <row r="106" spans="2:13" ht="16.5" customHeight="1" x14ac:dyDescent="0.25">
      <c r="B106" s="80"/>
      <c r="C106" s="80"/>
      <c r="D106" s="80"/>
      <c r="E106" s="81"/>
      <c r="F106" s="81"/>
      <c r="G106" s="81"/>
      <c r="H106" s="81"/>
      <c r="I106" s="82"/>
      <c r="J106" s="81"/>
      <c r="K106" s="81"/>
      <c r="L106" s="28"/>
      <c r="M106" s="20"/>
    </row>
    <row r="107" spans="2:13" ht="16.5" customHeight="1" x14ac:dyDescent="0.25">
      <c r="B107" s="80"/>
      <c r="C107" s="80"/>
      <c r="D107" s="80"/>
      <c r="E107" s="81"/>
      <c r="F107" s="81"/>
      <c r="G107" s="81"/>
      <c r="H107" s="81"/>
      <c r="I107" s="82"/>
      <c r="J107" s="81"/>
      <c r="K107" s="81"/>
      <c r="L107" s="28"/>
      <c r="M107" s="20"/>
    </row>
    <row r="108" spans="2:13" ht="16.5" customHeight="1" x14ac:dyDescent="0.25">
      <c r="B108" s="80"/>
      <c r="C108" s="80"/>
      <c r="D108" s="80"/>
      <c r="E108" s="81"/>
      <c r="F108" s="81"/>
      <c r="G108" s="81"/>
      <c r="H108" s="81"/>
      <c r="I108" s="82"/>
      <c r="J108" s="81"/>
      <c r="K108" s="81"/>
      <c r="L108" s="28"/>
      <c r="M108" s="20"/>
    </row>
    <row r="109" spans="2:13" ht="16.5" customHeight="1" x14ac:dyDescent="0.25">
      <c r="B109" s="80"/>
      <c r="C109" s="80"/>
      <c r="D109" s="80"/>
      <c r="E109" s="81"/>
      <c r="F109" s="81"/>
      <c r="G109" s="81"/>
      <c r="H109" s="81"/>
      <c r="I109" s="82"/>
      <c r="J109" s="81"/>
      <c r="K109" s="81"/>
      <c r="L109" s="28"/>
      <c r="M109" s="20"/>
    </row>
    <row r="110" spans="2:13" ht="16.5" customHeight="1" x14ac:dyDescent="0.25">
      <c r="B110" s="80"/>
      <c r="C110" s="80"/>
      <c r="D110" s="80"/>
      <c r="E110" s="81"/>
      <c r="F110" s="81"/>
      <c r="G110" s="81"/>
      <c r="H110" s="81"/>
      <c r="I110" s="82"/>
      <c r="J110" s="81"/>
      <c r="K110" s="81"/>
      <c r="L110" s="28"/>
      <c r="M110" s="20"/>
    </row>
    <row r="111" spans="2:13" ht="16.5" customHeight="1" x14ac:dyDescent="0.25">
      <c r="B111" s="80"/>
      <c r="C111" s="80"/>
      <c r="D111" s="80"/>
      <c r="E111" s="81"/>
      <c r="F111" s="81"/>
      <c r="G111" s="81"/>
      <c r="H111" s="81"/>
      <c r="I111" s="82"/>
      <c r="J111" s="81"/>
      <c r="K111" s="81"/>
      <c r="L111" s="28"/>
      <c r="M111" s="20"/>
    </row>
    <row r="112" spans="2:13" ht="16.5" customHeight="1" x14ac:dyDescent="0.25">
      <c r="B112" s="80"/>
      <c r="C112" s="80"/>
      <c r="D112" s="80"/>
      <c r="E112" s="81"/>
      <c r="F112" s="81"/>
      <c r="G112" s="81"/>
      <c r="H112" s="81"/>
      <c r="I112" s="82"/>
      <c r="J112" s="81"/>
      <c r="K112" s="81"/>
      <c r="L112" s="28"/>
      <c r="M112" s="20"/>
    </row>
    <row r="113" spans="2:13" ht="16.5" customHeight="1" x14ac:dyDescent="0.25">
      <c r="B113" s="80"/>
      <c r="C113" s="80"/>
      <c r="D113" s="80"/>
      <c r="E113" s="81"/>
      <c r="F113" s="81"/>
      <c r="G113" s="81"/>
      <c r="H113" s="81"/>
      <c r="I113" s="82"/>
      <c r="J113" s="81"/>
      <c r="K113" s="81"/>
      <c r="L113" s="28"/>
      <c r="M113" s="20"/>
    </row>
    <row r="114" spans="2:13" ht="16.5" customHeight="1" x14ac:dyDescent="0.25">
      <c r="B114" s="80"/>
      <c r="C114" s="80"/>
      <c r="D114" s="80"/>
      <c r="E114" s="81"/>
      <c r="F114" s="81"/>
      <c r="G114" s="81"/>
      <c r="H114" s="81"/>
      <c r="I114" s="82"/>
      <c r="J114" s="81"/>
      <c r="K114" s="81"/>
      <c r="L114" s="28"/>
      <c r="M114" s="20"/>
    </row>
    <row r="115" spans="2:13" ht="16.5" customHeight="1" x14ac:dyDescent="0.25">
      <c r="B115" s="80"/>
      <c r="C115" s="80"/>
      <c r="D115" s="80"/>
      <c r="E115" s="81"/>
      <c r="F115" s="81"/>
      <c r="G115" s="81"/>
      <c r="H115" s="81"/>
      <c r="I115" s="82"/>
      <c r="J115" s="81"/>
      <c r="K115" s="81"/>
      <c r="L115" s="28"/>
      <c r="M115" s="20"/>
    </row>
    <row r="116" spans="2:13" ht="16.5" customHeight="1" x14ac:dyDescent="0.25">
      <c r="B116" s="80"/>
      <c r="C116" s="80"/>
      <c r="D116" s="80"/>
      <c r="E116" s="81"/>
      <c r="F116" s="81"/>
      <c r="G116" s="81"/>
      <c r="H116" s="81"/>
      <c r="I116" s="82"/>
      <c r="J116" s="81"/>
      <c r="K116" s="81"/>
      <c r="L116" s="28"/>
      <c r="M116" s="20"/>
    </row>
    <row r="117" spans="2:13" ht="16.5" customHeight="1" x14ac:dyDescent="0.25">
      <c r="B117" s="80"/>
      <c r="C117" s="80"/>
      <c r="D117" s="80"/>
      <c r="E117" s="81"/>
      <c r="F117" s="81"/>
      <c r="G117" s="81"/>
      <c r="H117" s="81"/>
      <c r="I117" s="82"/>
      <c r="J117" s="81"/>
      <c r="K117" s="81"/>
      <c r="L117" s="28"/>
      <c r="M117" s="20"/>
    </row>
    <row r="118" spans="2:13" ht="16.5" customHeight="1" x14ac:dyDescent="0.25">
      <c r="B118" s="80"/>
      <c r="C118" s="80"/>
      <c r="D118" s="80"/>
      <c r="E118" s="81"/>
      <c r="F118" s="81"/>
      <c r="G118" s="81"/>
      <c r="H118" s="81"/>
      <c r="I118" s="82"/>
      <c r="J118" s="81"/>
      <c r="K118" s="81"/>
      <c r="L118" s="28"/>
      <c r="M118" s="20"/>
    </row>
    <row r="119" spans="2:13" ht="16.5" customHeight="1" x14ac:dyDescent="0.25">
      <c r="B119" s="80"/>
      <c r="C119" s="80"/>
      <c r="D119" s="80"/>
      <c r="E119" s="81"/>
      <c r="F119" s="81"/>
      <c r="G119" s="81"/>
      <c r="H119" s="81"/>
      <c r="I119" s="82"/>
      <c r="J119" s="81"/>
      <c r="K119" s="81"/>
      <c r="L119" s="28"/>
      <c r="M119" s="20"/>
    </row>
    <row r="120" spans="2:13" ht="16.5" customHeight="1" x14ac:dyDescent="0.25">
      <c r="B120" s="80"/>
      <c r="C120" s="80"/>
      <c r="D120" s="80"/>
      <c r="E120" s="81"/>
      <c r="F120" s="81"/>
      <c r="G120" s="81"/>
      <c r="H120" s="81"/>
      <c r="I120" s="82"/>
      <c r="J120" s="81"/>
      <c r="K120" s="81"/>
      <c r="L120" s="28"/>
      <c r="M120" s="20"/>
    </row>
    <row r="121" spans="2:13" ht="16.5" customHeight="1" x14ac:dyDescent="0.25">
      <c r="B121" s="80"/>
      <c r="C121" s="80"/>
      <c r="D121" s="80"/>
      <c r="E121" s="81"/>
      <c r="F121" s="81"/>
      <c r="G121" s="81"/>
      <c r="H121" s="81"/>
      <c r="I121" s="82"/>
      <c r="J121" s="81"/>
      <c r="K121" s="81"/>
      <c r="L121" s="28"/>
      <c r="M121" s="20"/>
    </row>
    <row r="122" spans="2:13" ht="16.5" customHeight="1" x14ac:dyDescent="0.25">
      <c r="B122" s="80"/>
      <c r="C122" s="80"/>
      <c r="D122" s="80"/>
      <c r="E122" s="81"/>
      <c r="F122" s="81"/>
      <c r="G122" s="81"/>
      <c r="H122" s="81"/>
      <c r="I122" s="82"/>
      <c r="J122" s="81"/>
      <c r="K122" s="81"/>
      <c r="L122" s="28"/>
      <c r="M122" s="20"/>
    </row>
    <row r="123" spans="2:13" ht="16.5" customHeight="1" x14ac:dyDescent="0.25">
      <c r="B123" s="80"/>
      <c r="C123" s="80"/>
      <c r="D123" s="80"/>
      <c r="E123" s="81"/>
      <c r="F123" s="81"/>
      <c r="G123" s="81"/>
      <c r="H123" s="81"/>
      <c r="I123" s="82"/>
      <c r="J123" s="81"/>
      <c r="K123" s="81"/>
      <c r="L123" s="28"/>
      <c r="M123" s="20"/>
    </row>
    <row r="124" spans="2:13" ht="16.5" customHeight="1" x14ac:dyDescent="0.25">
      <c r="B124" s="80"/>
      <c r="C124" s="80"/>
      <c r="D124" s="80"/>
      <c r="E124" s="81"/>
      <c r="F124" s="81"/>
      <c r="G124" s="81"/>
      <c r="H124" s="81"/>
      <c r="I124" s="82"/>
      <c r="J124" s="81"/>
      <c r="K124" s="81"/>
      <c r="L124" s="28"/>
      <c r="M124" s="20"/>
    </row>
    <row r="125" spans="2:13" ht="16.5" customHeight="1" x14ac:dyDescent="0.25">
      <c r="B125" s="80"/>
      <c r="C125" s="80"/>
      <c r="D125" s="80"/>
      <c r="E125" s="81"/>
      <c r="F125" s="81"/>
      <c r="G125" s="81"/>
      <c r="H125" s="81"/>
      <c r="I125" s="82"/>
      <c r="J125" s="81"/>
      <c r="K125" s="81"/>
      <c r="L125" s="28"/>
      <c r="M125" s="20"/>
    </row>
    <row r="126" spans="2:13" ht="16.5" customHeight="1" x14ac:dyDescent="0.25">
      <c r="B126" s="80"/>
      <c r="C126" s="80"/>
      <c r="D126" s="80"/>
      <c r="E126" s="81"/>
      <c r="F126" s="81"/>
      <c r="G126" s="81"/>
      <c r="H126" s="81"/>
      <c r="I126" s="82"/>
      <c r="J126" s="81"/>
      <c r="K126" s="81"/>
      <c r="L126" s="28"/>
      <c r="M126" s="20"/>
    </row>
    <row r="127" spans="2:13" ht="16.5" customHeight="1" x14ac:dyDescent="0.25">
      <c r="B127" s="80"/>
      <c r="C127" s="80"/>
      <c r="D127" s="80"/>
      <c r="E127" s="81"/>
      <c r="F127" s="81"/>
      <c r="G127" s="81"/>
      <c r="H127" s="81"/>
      <c r="I127" s="82"/>
      <c r="J127" s="81"/>
      <c r="K127" s="81"/>
      <c r="L127" s="28"/>
      <c r="M127" s="20"/>
    </row>
    <row r="128" spans="2:13" ht="16.5" customHeight="1" x14ac:dyDescent="0.25">
      <c r="B128" s="80"/>
      <c r="C128" s="80"/>
      <c r="D128" s="80"/>
      <c r="E128" s="81"/>
      <c r="F128" s="81"/>
      <c r="G128" s="81"/>
      <c r="H128" s="81"/>
      <c r="I128" s="82"/>
      <c r="J128" s="81"/>
      <c r="K128" s="81"/>
      <c r="L128" s="28"/>
      <c r="M128" s="20"/>
    </row>
    <row r="129" spans="2:13" ht="16.5" customHeight="1" x14ac:dyDescent="0.25">
      <c r="B129" s="80"/>
      <c r="C129" s="80"/>
      <c r="D129" s="80"/>
      <c r="E129" s="81"/>
      <c r="F129" s="81"/>
      <c r="G129" s="81"/>
      <c r="H129" s="81"/>
      <c r="I129" s="82"/>
      <c r="J129" s="81"/>
      <c r="K129" s="81"/>
      <c r="L129" s="28"/>
      <c r="M129" s="20"/>
    </row>
    <row r="130" spans="2:13" ht="16.5" customHeight="1" x14ac:dyDescent="0.25">
      <c r="B130" s="80"/>
      <c r="C130" s="80"/>
      <c r="D130" s="80"/>
      <c r="E130" s="81"/>
      <c r="F130" s="81"/>
      <c r="G130" s="81"/>
      <c r="H130" s="81"/>
      <c r="I130" s="82"/>
      <c r="J130" s="81"/>
      <c r="K130" s="81"/>
      <c r="L130" s="28"/>
      <c r="M130" s="20"/>
    </row>
    <row r="131" spans="2:13" ht="16.5" customHeight="1" x14ac:dyDescent="0.25">
      <c r="B131" s="80"/>
      <c r="C131" s="80"/>
      <c r="D131" s="80"/>
      <c r="E131" s="81"/>
      <c r="F131" s="81"/>
      <c r="G131" s="81"/>
      <c r="H131" s="81"/>
      <c r="I131" s="82"/>
      <c r="J131" s="81"/>
      <c r="K131" s="81"/>
      <c r="L131" s="28"/>
      <c r="M131" s="20"/>
    </row>
    <row r="132" spans="2:13" ht="16.5" customHeight="1" x14ac:dyDescent="0.25">
      <c r="B132" s="80"/>
      <c r="C132" s="80"/>
      <c r="D132" s="80"/>
      <c r="E132" s="81"/>
      <c r="F132" s="81"/>
      <c r="G132" s="81"/>
      <c r="H132" s="81"/>
      <c r="I132" s="82"/>
      <c r="J132" s="81"/>
      <c r="K132" s="81"/>
      <c r="L132" s="28"/>
      <c r="M132" s="20"/>
    </row>
    <row r="133" spans="2:13" ht="16.5" customHeight="1" x14ac:dyDescent="0.25">
      <c r="B133" s="80"/>
      <c r="C133" s="80"/>
      <c r="D133" s="80"/>
      <c r="E133" s="81"/>
      <c r="F133" s="81"/>
      <c r="G133" s="81"/>
      <c r="H133" s="81"/>
      <c r="I133" s="82"/>
      <c r="J133" s="81"/>
      <c r="K133" s="81"/>
      <c r="L133" s="28"/>
      <c r="M133" s="20"/>
    </row>
    <row r="134" spans="2:13" ht="16.5" customHeight="1" x14ac:dyDescent="0.25">
      <c r="B134" s="80"/>
      <c r="C134" s="80"/>
      <c r="D134" s="80"/>
      <c r="E134" s="81"/>
      <c r="F134" s="81"/>
      <c r="G134" s="81"/>
      <c r="H134" s="81"/>
      <c r="I134" s="82"/>
      <c r="J134" s="81"/>
      <c r="K134" s="81"/>
      <c r="L134" s="28"/>
      <c r="M134" s="20"/>
    </row>
    <row r="135" spans="2:13" ht="16.5" customHeight="1" x14ac:dyDescent="0.25">
      <c r="B135" s="80"/>
      <c r="C135" s="80"/>
      <c r="D135" s="80"/>
      <c r="E135" s="81"/>
      <c r="F135" s="81"/>
      <c r="G135" s="81"/>
      <c r="H135" s="81"/>
      <c r="I135" s="82"/>
      <c r="J135" s="81"/>
      <c r="K135" s="81"/>
      <c r="L135" s="28"/>
      <c r="M135" s="20"/>
    </row>
    <row r="136" spans="2:13" ht="16.5" customHeight="1" x14ac:dyDescent="0.25">
      <c r="B136" s="80"/>
      <c r="C136" s="80"/>
      <c r="D136" s="80"/>
      <c r="E136" s="81"/>
      <c r="F136" s="81"/>
      <c r="G136" s="81"/>
      <c r="H136" s="81"/>
      <c r="I136" s="82"/>
      <c r="J136" s="81"/>
      <c r="K136" s="81"/>
      <c r="L136" s="28"/>
      <c r="M136" s="20"/>
    </row>
    <row r="137" spans="2:13" ht="16.5" customHeight="1" x14ac:dyDescent="0.25">
      <c r="B137" s="80"/>
      <c r="C137" s="80"/>
      <c r="D137" s="80"/>
      <c r="E137" s="81"/>
      <c r="F137" s="81"/>
      <c r="G137" s="81"/>
      <c r="H137" s="81"/>
      <c r="I137" s="82"/>
      <c r="J137" s="81"/>
      <c r="K137" s="81"/>
      <c r="L137" s="28"/>
      <c r="M137" s="20"/>
    </row>
    <row r="138" spans="2:13" ht="16.5" customHeight="1" x14ac:dyDescent="0.25">
      <c r="B138" s="80"/>
      <c r="C138" s="80"/>
      <c r="D138" s="80"/>
      <c r="E138" s="81"/>
      <c r="F138" s="81"/>
      <c r="G138" s="81"/>
      <c r="H138" s="81"/>
      <c r="I138" s="82"/>
      <c r="J138" s="81"/>
      <c r="K138" s="81"/>
      <c r="L138" s="28"/>
      <c r="M138" s="20"/>
    </row>
    <row r="139" spans="2:13" ht="16.5" customHeight="1" x14ac:dyDescent="0.25">
      <c r="B139" s="80"/>
      <c r="C139" s="80"/>
      <c r="D139" s="80"/>
      <c r="E139" s="81"/>
      <c r="F139" s="81"/>
      <c r="G139" s="81"/>
      <c r="H139" s="81"/>
      <c r="I139" s="82"/>
      <c r="J139" s="81"/>
      <c r="K139" s="81"/>
      <c r="L139" s="28"/>
      <c r="M139" s="20"/>
    </row>
    <row r="140" spans="2:13" ht="16.5" customHeight="1" x14ac:dyDescent="0.25">
      <c r="B140" s="80"/>
      <c r="C140" s="80"/>
      <c r="D140" s="80"/>
      <c r="E140" s="81"/>
      <c r="F140" s="81"/>
      <c r="G140" s="81"/>
      <c r="H140" s="81"/>
      <c r="I140" s="82"/>
      <c r="J140" s="81"/>
      <c r="K140" s="81"/>
      <c r="L140" s="28"/>
      <c r="M140" s="20"/>
    </row>
    <row r="141" spans="2:13" ht="16.5" customHeight="1" x14ac:dyDescent="0.25">
      <c r="B141" s="80"/>
      <c r="C141" s="80"/>
      <c r="D141" s="80"/>
      <c r="E141" s="81"/>
      <c r="F141" s="81"/>
      <c r="G141" s="81"/>
      <c r="H141" s="81"/>
      <c r="I141" s="82"/>
      <c r="J141" s="81"/>
      <c r="K141" s="81"/>
      <c r="L141" s="28"/>
      <c r="M141" s="20"/>
    </row>
    <row r="142" spans="2:13" ht="16.5" customHeight="1" x14ac:dyDescent="0.25">
      <c r="B142" s="80"/>
      <c r="C142" s="80"/>
      <c r="D142" s="80"/>
      <c r="E142" s="81"/>
      <c r="F142" s="81"/>
      <c r="G142" s="81"/>
      <c r="H142" s="81"/>
      <c r="I142" s="82"/>
      <c r="J142" s="81"/>
      <c r="K142" s="81"/>
      <c r="L142" s="28"/>
      <c r="M142" s="20"/>
    </row>
    <row r="143" spans="2:13" ht="16.5" customHeight="1" x14ac:dyDescent="0.25">
      <c r="B143" s="80"/>
      <c r="C143" s="80"/>
      <c r="D143" s="80"/>
      <c r="E143" s="81"/>
      <c r="F143" s="81"/>
      <c r="G143" s="81"/>
      <c r="H143" s="81"/>
      <c r="I143" s="82"/>
      <c r="J143" s="81"/>
      <c r="K143" s="81"/>
      <c r="L143" s="28"/>
      <c r="M143" s="20"/>
    </row>
    <row r="144" spans="2:13" ht="16.5" customHeight="1" x14ac:dyDescent="0.25">
      <c r="B144" s="80"/>
      <c r="C144" s="80"/>
      <c r="D144" s="80"/>
      <c r="E144" s="81"/>
      <c r="F144" s="81"/>
      <c r="G144" s="81"/>
      <c r="H144" s="81"/>
      <c r="I144" s="82"/>
      <c r="J144" s="81"/>
      <c r="K144" s="81"/>
      <c r="L144" s="28"/>
      <c r="M144" s="20"/>
    </row>
    <row r="145" spans="2:13" ht="16.5" customHeight="1" x14ac:dyDescent="0.25">
      <c r="B145" s="80"/>
      <c r="C145" s="80"/>
      <c r="D145" s="80"/>
      <c r="E145" s="81"/>
      <c r="F145" s="81"/>
      <c r="G145" s="81"/>
      <c r="H145" s="81"/>
      <c r="I145" s="82"/>
      <c r="J145" s="81"/>
      <c r="K145" s="81"/>
      <c r="L145" s="28"/>
      <c r="M145" s="20"/>
    </row>
    <row r="146" spans="2:13" ht="16.5" customHeight="1" x14ac:dyDescent="0.25">
      <c r="B146" s="80"/>
      <c r="C146" s="80"/>
      <c r="D146" s="80"/>
      <c r="E146" s="81"/>
      <c r="F146" s="81"/>
      <c r="G146" s="81"/>
      <c r="H146" s="81"/>
      <c r="I146" s="82"/>
      <c r="J146" s="81"/>
      <c r="K146" s="81"/>
      <c r="L146" s="28"/>
      <c r="M146" s="20"/>
    </row>
    <row r="147" spans="2:13" ht="16.5" customHeight="1" x14ac:dyDescent="0.25">
      <c r="B147" s="80"/>
      <c r="C147" s="80"/>
      <c r="D147" s="80"/>
      <c r="E147" s="81"/>
      <c r="F147" s="81"/>
      <c r="G147" s="81"/>
      <c r="H147" s="81"/>
      <c r="I147" s="82"/>
      <c r="J147" s="81"/>
      <c r="K147" s="81"/>
      <c r="L147" s="28"/>
      <c r="M147" s="20"/>
    </row>
    <row r="148" spans="2:13" ht="16.5" customHeight="1" x14ac:dyDescent="0.25">
      <c r="B148" s="80"/>
      <c r="C148" s="80"/>
      <c r="D148" s="80"/>
      <c r="E148" s="81"/>
      <c r="F148" s="81"/>
      <c r="G148" s="81"/>
      <c r="H148" s="81"/>
      <c r="I148" s="82"/>
      <c r="J148" s="81"/>
      <c r="K148" s="81"/>
      <c r="L148" s="28"/>
      <c r="M148" s="20"/>
    </row>
    <row r="149" spans="2:13" ht="16.5" customHeight="1" x14ac:dyDescent="0.25">
      <c r="B149" s="80"/>
      <c r="C149" s="80"/>
      <c r="D149" s="80"/>
      <c r="E149" s="81"/>
      <c r="F149" s="81"/>
      <c r="G149" s="81"/>
      <c r="H149" s="81"/>
      <c r="I149" s="82"/>
      <c r="J149" s="81"/>
      <c r="K149" s="81"/>
      <c r="L149" s="28"/>
      <c r="M149" s="20"/>
    </row>
    <row r="150" spans="2:13" ht="16.5" customHeight="1" x14ac:dyDescent="0.25">
      <c r="B150" s="80"/>
      <c r="C150" s="80"/>
      <c r="D150" s="80"/>
      <c r="E150" s="81"/>
      <c r="F150" s="81"/>
      <c r="G150" s="81"/>
      <c r="H150" s="81"/>
      <c r="I150" s="82"/>
      <c r="J150" s="81"/>
      <c r="K150" s="81"/>
      <c r="L150" s="28"/>
      <c r="M150" s="20"/>
    </row>
    <row r="151" spans="2:13" ht="16.5" customHeight="1" x14ac:dyDescent="0.25">
      <c r="B151" s="80"/>
      <c r="C151" s="80"/>
      <c r="D151" s="80"/>
      <c r="E151" s="81"/>
      <c r="F151" s="81"/>
      <c r="G151" s="81"/>
      <c r="H151" s="81"/>
      <c r="I151" s="82"/>
      <c r="J151" s="81"/>
      <c r="K151" s="81"/>
      <c r="L151" s="28"/>
      <c r="M151" s="20"/>
    </row>
    <row r="152" spans="2:13" ht="16.5" customHeight="1" x14ac:dyDescent="0.25">
      <c r="B152" s="80"/>
      <c r="C152" s="80"/>
      <c r="D152" s="80"/>
      <c r="E152" s="81"/>
      <c r="F152" s="81"/>
      <c r="G152" s="81"/>
      <c r="H152" s="81"/>
      <c r="I152" s="82"/>
      <c r="J152" s="81"/>
      <c r="K152" s="81"/>
      <c r="L152" s="28"/>
      <c r="M152" s="20"/>
    </row>
    <row r="153" spans="2:13" ht="16.5" customHeight="1" x14ac:dyDescent="0.25">
      <c r="B153" s="80"/>
      <c r="C153" s="80"/>
      <c r="D153" s="80"/>
      <c r="E153" s="81"/>
      <c r="F153" s="81"/>
      <c r="G153" s="81"/>
      <c r="H153" s="81"/>
      <c r="I153" s="82"/>
      <c r="J153" s="81"/>
      <c r="K153" s="81"/>
      <c r="L153" s="28"/>
      <c r="M153" s="20"/>
    </row>
    <row r="154" spans="2:13" ht="16.5" customHeight="1" x14ac:dyDescent="0.25">
      <c r="B154" s="80"/>
      <c r="C154" s="80"/>
      <c r="D154" s="80"/>
      <c r="E154" s="81"/>
      <c r="F154" s="81"/>
      <c r="G154" s="81"/>
      <c r="H154" s="81"/>
      <c r="I154" s="82"/>
      <c r="J154" s="81"/>
      <c r="K154" s="81"/>
      <c r="L154" s="28"/>
      <c r="M154" s="20"/>
    </row>
    <row r="155" spans="2:13" ht="16.5" customHeight="1" x14ac:dyDescent="0.25">
      <c r="B155" s="80"/>
      <c r="C155" s="80"/>
      <c r="D155" s="80"/>
      <c r="E155" s="81"/>
      <c r="F155" s="81"/>
      <c r="G155" s="81"/>
      <c r="H155" s="81"/>
      <c r="I155" s="82"/>
      <c r="J155" s="81"/>
      <c r="K155" s="81"/>
      <c r="L155" s="28"/>
      <c r="M155" s="20"/>
    </row>
    <row r="156" spans="2:13" ht="16.5" customHeight="1" x14ac:dyDescent="0.25">
      <c r="B156" s="80"/>
      <c r="C156" s="80"/>
      <c r="D156" s="80"/>
      <c r="E156" s="81"/>
      <c r="F156" s="81"/>
      <c r="G156" s="81"/>
      <c r="H156" s="81"/>
      <c r="I156" s="82"/>
      <c r="J156" s="81"/>
      <c r="K156" s="81"/>
      <c r="L156" s="28"/>
      <c r="M156" s="20"/>
    </row>
    <row r="157" spans="2:13" ht="16.5" customHeight="1" x14ac:dyDescent="0.25">
      <c r="B157" s="80"/>
      <c r="C157" s="80"/>
      <c r="D157" s="80"/>
      <c r="E157" s="81"/>
      <c r="F157" s="81"/>
      <c r="G157" s="81"/>
      <c r="H157" s="81"/>
      <c r="I157" s="82"/>
      <c r="J157" s="81"/>
      <c r="K157" s="81"/>
      <c r="L157" s="28"/>
      <c r="M157" s="20"/>
    </row>
    <row r="158" spans="2:13" ht="16.5" customHeight="1" x14ac:dyDescent="0.25">
      <c r="B158" s="80"/>
      <c r="C158" s="80"/>
      <c r="D158" s="80"/>
      <c r="E158" s="81"/>
      <c r="F158" s="81"/>
      <c r="G158" s="81"/>
      <c r="H158" s="81"/>
      <c r="I158" s="82"/>
      <c r="J158" s="81"/>
      <c r="K158" s="81"/>
      <c r="L158" s="28"/>
      <c r="M158" s="20"/>
    </row>
    <row r="159" spans="2:13" ht="16.5" customHeight="1" x14ac:dyDescent="0.25">
      <c r="B159" s="80"/>
      <c r="C159" s="80"/>
      <c r="D159" s="80"/>
      <c r="E159" s="81"/>
      <c r="F159" s="81"/>
      <c r="G159" s="81"/>
      <c r="H159" s="81"/>
      <c r="I159" s="82"/>
      <c r="J159" s="81"/>
      <c r="K159" s="81"/>
      <c r="L159" s="28"/>
      <c r="M159" s="20"/>
    </row>
    <row r="160" spans="2:13" ht="16.5" customHeight="1" x14ac:dyDescent="0.25">
      <c r="B160" s="80"/>
      <c r="C160" s="80"/>
      <c r="D160" s="80"/>
      <c r="E160" s="81"/>
      <c r="F160" s="81"/>
      <c r="G160" s="81"/>
      <c r="H160" s="81"/>
      <c r="I160" s="82"/>
      <c r="J160" s="81"/>
      <c r="K160" s="81"/>
      <c r="L160" s="28"/>
      <c r="M160" s="20"/>
    </row>
    <row r="161" spans="2:13" ht="16.5" customHeight="1" x14ac:dyDescent="0.25">
      <c r="B161" s="80"/>
      <c r="C161" s="80"/>
      <c r="D161" s="80"/>
      <c r="E161" s="81"/>
      <c r="F161" s="81"/>
      <c r="G161" s="81"/>
      <c r="H161" s="81"/>
      <c r="I161" s="82"/>
      <c r="J161" s="81"/>
      <c r="K161" s="81"/>
      <c r="L161" s="28"/>
      <c r="M161" s="20"/>
    </row>
    <row r="162" spans="2:13" ht="16.5" customHeight="1" x14ac:dyDescent="0.25">
      <c r="B162" s="80"/>
      <c r="C162" s="80"/>
      <c r="D162" s="80"/>
      <c r="E162" s="81"/>
      <c r="F162" s="81"/>
      <c r="G162" s="81"/>
      <c r="H162" s="81"/>
      <c r="I162" s="82"/>
      <c r="J162" s="81"/>
      <c r="K162" s="81"/>
      <c r="L162" s="28"/>
      <c r="M162" s="20"/>
    </row>
    <row r="163" spans="2:13" ht="16.5" customHeight="1" x14ac:dyDescent="0.25">
      <c r="B163" s="80"/>
      <c r="C163" s="80"/>
      <c r="D163" s="80"/>
      <c r="E163" s="81"/>
      <c r="F163" s="81"/>
      <c r="G163" s="81"/>
      <c r="H163" s="81"/>
      <c r="I163" s="82"/>
      <c r="J163" s="81"/>
      <c r="K163" s="81"/>
      <c r="L163" s="28"/>
      <c r="M163" s="20"/>
    </row>
    <row r="164" spans="2:13" ht="16.5" customHeight="1" x14ac:dyDescent="0.25">
      <c r="B164" s="80"/>
      <c r="C164" s="80"/>
      <c r="D164" s="80"/>
      <c r="E164" s="81"/>
      <c r="F164" s="81"/>
      <c r="G164" s="81"/>
      <c r="H164" s="81"/>
      <c r="I164" s="82"/>
      <c r="J164" s="81"/>
      <c r="K164" s="81"/>
      <c r="L164" s="28"/>
      <c r="M164" s="20"/>
    </row>
    <row r="165" spans="2:13" ht="16.5" customHeight="1" x14ac:dyDescent="0.25">
      <c r="B165" s="80"/>
      <c r="C165" s="80"/>
      <c r="D165" s="80"/>
      <c r="E165" s="81"/>
      <c r="F165" s="81"/>
      <c r="G165" s="81"/>
      <c r="H165" s="81"/>
      <c r="I165" s="82"/>
      <c r="J165" s="81"/>
      <c r="K165" s="81"/>
      <c r="L165" s="28"/>
      <c r="M165" s="20"/>
    </row>
    <row r="166" spans="2:13" ht="16.5" customHeight="1" x14ac:dyDescent="0.25">
      <c r="B166" s="80"/>
      <c r="C166" s="80"/>
      <c r="D166" s="80"/>
      <c r="E166" s="81"/>
      <c r="F166" s="81"/>
      <c r="G166" s="81"/>
      <c r="H166" s="81"/>
      <c r="I166" s="82"/>
      <c r="J166" s="81"/>
      <c r="K166" s="81"/>
      <c r="L166" s="28"/>
      <c r="M166" s="20"/>
    </row>
    <row r="167" spans="2:13" ht="16.5" customHeight="1" x14ac:dyDescent="0.25">
      <c r="B167" s="80"/>
      <c r="C167" s="80"/>
      <c r="D167" s="80"/>
      <c r="E167" s="81"/>
      <c r="F167" s="81"/>
      <c r="G167" s="81"/>
      <c r="H167" s="81"/>
      <c r="I167" s="82"/>
      <c r="J167" s="81"/>
      <c r="K167" s="81"/>
      <c r="L167" s="28"/>
      <c r="M167" s="20"/>
    </row>
    <row r="168" spans="2:13" ht="16.5" customHeight="1" x14ac:dyDescent="0.25">
      <c r="B168" s="80"/>
      <c r="C168" s="80"/>
      <c r="D168" s="80"/>
      <c r="E168" s="81"/>
      <c r="F168" s="81"/>
      <c r="G168" s="81"/>
      <c r="H168" s="81"/>
      <c r="I168" s="82"/>
      <c r="J168" s="81"/>
      <c r="K168" s="81"/>
      <c r="L168" s="28"/>
      <c r="M168" s="20"/>
    </row>
    <row r="169" spans="2:13" ht="16.5" customHeight="1" x14ac:dyDescent="0.25">
      <c r="B169" s="80"/>
      <c r="C169" s="80"/>
      <c r="D169" s="80"/>
      <c r="E169" s="81"/>
      <c r="F169" s="81"/>
      <c r="G169" s="81"/>
      <c r="H169" s="81"/>
      <c r="I169" s="82"/>
      <c r="J169" s="81"/>
      <c r="K169" s="81"/>
      <c r="L169" s="28"/>
      <c r="M169" s="20"/>
    </row>
    <row r="170" spans="2:13" ht="16.5" customHeight="1" x14ac:dyDescent="0.25">
      <c r="B170" s="80"/>
      <c r="C170" s="80"/>
      <c r="D170" s="80"/>
      <c r="E170" s="81"/>
      <c r="F170" s="81"/>
      <c r="G170" s="81"/>
      <c r="H170" s="81"/>
      <c r="I170" s="82"/>
      <c r="J170" s="81"/>
      <c r="K170" s="81"/>
      <c r="L170" s="28"/>
      <c r="M170" s="20"/>
    </row>
    <row r="171" spans="2:13" ht="16.5" customHeight="1" x14ac:dyDescent="0.25">
      <c r="B171" s="80"/>
      <c r="C171" s="80"/>
      <c r="D171" s="80"/>
      <c r="E171" s="81"/>
      <c r="F171" s="81"/>
      <c r="G171" s="81"/>
      <c r="H171" s="81"/>
      <c r="I171" s="82"/>
      <c r="J171" s="81"/>
      <c r="K171" s="81"/>
      <c r="L171" s="28"/>
      <c r="M171" s="20"/>
    </row>
    <row r="172" spans="2:13" ht="16.5" customHeight="1" x14ac:dyDescent="0.25">
      <c r="B172" s="80"/>
      <c r="C172" s="80"/>
      <c r="D172" s="80"/>
      <c r="E172" s="81"/>
      <c r="F172" s="81"/>
      <c r="G172" s="81"/>
      <c r="H172" s="81"/>
      <c r="I172" s="82"/>
      <c r="J172" s="81"/>
      <c r="K172" s="81"/>
      <c r="L172" s="28"/>
      <c r="M172" s="20"/>
    </row>
    <row r="173" spans="2:13" ht="16.5" customHeight="1" x14ac:dyDescent="0.25">
      <c r="B173" s="80"/>
      <c r="C173" s="80"/>
      <c r="D173" s="80"/>
      <c r="E173" s="81"/>
      <c r="F173" s="81"/>
      <c r="G173" s="81"/>
      <c r="H173" s="81"/>
      <c r="I173" s="82"/>
      <c r="J173" s="81"/>
      <c r="K173" s="81"/>
      <c r="L173" s="28"/>
      <c r="M173" s="20"/>
    </row>
    <row r="174" spans="2:13" ht="16.5" customHeight="1" x14ac:dyDescent="0.25">
      <c r="B174" s="80"/>
      <c r="C174" s="80"/>
      <c r="D174" s="80"/>
      <c r="E174" s="81"/>
      <c r="F174" s="81"/>
      <c r="G174" s="81"/>
      <c r="H174" s="81"/>
      <c r="I174" s="82"/>
      <c r="J174" s="81"/>
      <c r="K174" s="81"/>
      <c r="L174" s="28"/>
      <c r="M174" s="20"/>
    </row>
    <row r="175" spans="2:13" ht="16.5" customHeight="1" x14ac:dyDescent="0.25">
      <c r="B175" s="80"/>
      <c r="C175" s="80"/>
      <c r="D175" s="80"/>
      <c r="E175" s="81"/>
      <c r="F175" s="81"/>
      <c r="G175" s="81"/>
      <c r="H175" s="81"/>
      <c r="I175" s="82"/>
      <c r="J175" s="81"/>
      <c r="K175" s="81"/>
      <c r="L175" s="28"/>
      <c r="M175" s="20"/>
    </row>
    <row r="176" spans="2:13" ht="16.5" customHeight="1" x14ac:dyDescent="0.25">
      <c r="B176" s="80"/>
      <c r="C176" s="80"/>
      <c r="D176" s="80"/>
      <c r="E176" s="81"/>
      <c r="F176" s="81"/>
      <c r="G176" s="81"/>
      <c r="H176" s="81"/>
      <c r="I176" s="82"/>
      <c r="J176" s="81"/>
      <c r="K176" s="81"/>
      <c r="L176" s="28"/>
      <c r="M176" s="20"/>
    </row>
    <row r="177" spans="2:13" ht="16.5" customHeight="1" x14ac:dyDescent="0.25">
      <c r="B177" s="80"/>
      <c r="C177" s="80"/>
      <c r="D177" s="80"/>
      <c r="E177" s="81"/>
      <c r="F177" s="81"/>
      <c r="G177" s="81"/>
      <c r="H177" s="81"/>
      <c r="I177" s="82"/>
      <c r="J177" s="81"/>
      <c r="K177" s="81"/>
      <c r="L177" s="28"/>
      <c r="M177" s="20"/>
    </row>
    <row r="178" spans="2:13" ht="16.5" customHeight="1" x14ac:dyDescent="0.25">
      <c r="B178" s="80"/>
      <c r="C178" s="80"/>
      <c r="D178" s="80"/>
      <c r="E178" s="81"/>
      <c r="F178" s="81"/>
      <c r="G178" s="81"/>
      <c r="H178" s="81"/>
      <c r="I178" s="82"/>
      <c r="J178" s="81"/>
      <c r="K178" s="81"/>
      <c r="L178" s="28"/>
      <c r="M178" s="20"/>
    </row>
    <row r="179" spans="2:13" ht="16.5" customHeight="1" x14ac:dyDescent="0.25">
      <c r="B179" s="80"/>
      <c r="C179" s="80"/>
      <c r="D179" s="80"/>
      <c r="E179" s="81"/>
      <c r="F179" s="81"/>
      <c r="G179" s="81"/>
      <c r="H179" s="81"/>
      <c r="I179" s="82"/>
      <c r="J179" s="81"/>
      <c r="K179" s="81"/>
      <c r="L179" s="28"/>
      <c r="M179" s="20"/>
    </row>
    <row r="180" spans="2:13" ht="16.5" customHeight="1" x14ac:dyDescent="0.25">
      <c r="B180" s="80"/>
      <c r="C180" s="80"/>
      <c r="D180" s="80"/>
      <c r="E180" s="81"/>
      <c r="F180" s="81"/>
      <c r="G180" s="81"/>
      <c r="H180" s="81"/>
      <c r="I180" s="82"/>
      <c r="J180" s="81"/>
      <c r="K180" s="81"/>
      <c r="L180" s="28"/>
      <c r="M180" s="20"/>
    </row>
    <row r="181" spans="2:13" ht="16.5" customHeight="1" x14ac:dyDescent="0.25">
      <c r="B181" s="80"/>
      <c r="C181" s="80"/>
      <c r="D181" s="80"/>
      <c r="E181" s="81"/>
      <c r="F181" s="81"/>
      <c r="G181" s="81"/>
      <c r="H181" s="81"/>
      <c r="I181" s="82"/>
      <c r="J181" s="81"/>
      <c r="K181" s="81"/>
      <c r="L181" s="28"/>
      <c r="M181" s="20"/>
    </row>
    <row r="182" spans="2:13" ht="16.5" customHeight="1" x14ac:dyDescent="0.25">
      <c r="B182" s="80"/>
      <c r="C182" s="80"/>
      <c r="D182" s="80"/>
      <c r="E182" s="81"/>
      <c r="F182" s="81"/>
      <c r="G182" s="81"/>
      <c r="H182" s="81"/>
      <c r="I182" s="82"/>
      <c r="J182" s="81"/>
      <c r="K182" s="81"/>
      <c r="L182" s="28"/>
      <c r="M182" s="20"/>
    </row>
    <row r="183" spans="2:13" ht="16.5" customHeight="1" x14ac:dyDescent="0.25">
      <c r="B183" s="80"/>
      <c r="C183" s="80"/>
      <c r="D183" s="80"/>
      <c r="E183" s="81"/>
      <c r="F183" s="81"/>
      <c r="G183" s="81"/>
      <c r="H183" s="81"/>
      <c r="I183" s="82"/>
      <c r="J183" s="81"/>
      <c r="K183" s="81"/>
      <c r="L183" s="28"/>
      <c r="M183" s="20"/>
    </row>
    <row r="184" spans="2:13" ht="16.5" customHeight="1" x14ac:dyDescent="0.25">
      <c r="B184" s="80"/>
      <c r="C184" s="80"/>
      <c r="D184" s="80"/>
      <c r="E184" s="81"/>
      <c r="F184" s="81"/>
      <c r="G184" s="81"/>
      <c r="H184" s="81"/>
      <c r="I184" s="82"/>
      <c r="J184" s="81"/>
      <c r="K184" s="81"/>
      <c r="L184" s="28"/>
      <c r="M184" s="20"/>
    </row>
    <row r="185" spans="2:13" ht="16.5" customHeight="1" x14ac:dyDescent="0.25">
      <c r="B185" s="80"/>
      <c r="C185" s="80"/>
      <c r="D185" s="80"/>
      <c r="E185" s="81"/>
      <c r="F185" s="81"/>
      <c r="G185" s="81"/>
      <c r="H185" s="81"/>
      <c r="I185" s="82"/>
      <c r="J185" s="81"/>
      <c r="K185" s="81"/>
      <c r="L185" s="28"/>
      <c r="M185" s="20"/>
    </row>
    <row r="186" spans="2:13" ht="16.5" customHeight="1" x14ac:dyDescent="0.25">
      <c r="B186" s="80"/>
      <c r="C186" s="80"/>
      <c r="D186" s="80"/>
      <c r="E186" s="81"/>
      <c r="F186" s="81"/>
      <c r="G186" s="81"/>
      <c r="H186" s="81"/>
      <c r="I186" s="82"/>
      <c r="J186" s="81"/>
      <c r="K186" s="81"/>
      <c r="L186" s="28"/>
      <c r="M186" s="20"/>
    </row>
    <row r="187" spans="2:13" ht="16.5" customHeight="1" x14ac:dyDescent="0.25">
      <c r="B187" s="80"/>
      <c r="C187" s="80"/>
      <c r="D187" s="80"/>
      <c r="E187" s="81"/>
      <c r="F187" s="81"/>
      <c r="G187" s="81"/>
      <c r="H187" s="81"/>
      <c r="I187" s="82"/>
      <c r="J187" s="81"/>
      <c r="K187" s="81"/>
      <c r="L187" s="28"/>
      <c r="M187" s="20"/>
    </row>
    <row r="188" spans="2:13" ht="16.5" customHeight="1" x14ac:dyDescent="0.25">
      <c r="B188" s="80"/>
      <c r="C188" s="80"/>
      <c r="D188" s="80"/>
      <c r="E188" s="81"/>
      <c r="F188" s="81"/>
      <c r="G188" s="81"/>
      <c r="H188" s="81"/>
      <c r="I188" s="82"/>
      <c r="J188" s="81"/>
      <c r="K188" s="81"/>
      <c r="L188" s="28"/>
      <c r="M188" s="20"/>
    </row>
    <row r="189" spans="2:13" ht="16.5" customHeight="1" x14ac:dyDescent="0.25">
      <c r="B189" s="80"/>
      <c r="C189" s="80"/>
      <c r="D189" s="80"/>
      <c r="E189" s="81"/>
      <c r="F189" s="81"/>
      <c r="G189" s="81"/>
      <c r="H189" s="81"/>
      <c r="I189" s="82"/>
      <c r="J189" s="81"/>
      <c r="K189" s="81"/>
      <c r="L189" s="28"/>
      <c r="M189" s="20"/>
    </row>
    <row r="190" spans="2:13" ht="16.5" customHeight="1" x14ac:dyDescent="0.25">
      <c r="B190" s="80"/>
      <c r="C190" s="80"/>
      <c r="D190" s="80"/>
      <c r="E190" s="81"/>
      <c r="F190" s="81"/>
      <c r="G190" s="81"/>
      <c r="H190" s="81"/>
      <c r="I190" s="82"/>
      <c r="J190" s="81"/>
      <c r="K190" s="81"/>
      <c r="L190" s="28"/>
      <c r="M190" s="20"/>
    </row>
    <row r="191" spans="2:13" ht="16.5" customHeight="1" x14ac:dyDescent="0.25">
      <c r="B191" s="80"/>
      <c r="C191" s="80"/>
      <c r="D191" s="80"/>
      <c r="E191" s="81"/>
      <c r="F191" s="81"/>
      <c r="G191" s="81"/>
      <c r="H191" s="81"/>
      <c r="I191" s="82"/>
      <c r="J191" s="81"/>
      <c r="K191" s="81"/>
      <c r="L191" s="28"/>
      <c r="M191" s="20"/>
    </row>
    <row r="192" spans="2:13" ht="16.5" customHeight="1" x14ac:dyDescent="0.25">
      <c r="B192" s="80"/>
      <c r="C192" s="80"/>
      <c r="D192" s="80"/>
      <c r="E192" s="81"/>
      <c r="F192" s="81"/>
      <c r="G192" s="81"/>
      <c r="H192" s="81"/>
      <c r="I192" s="82"/>
      <c r="J192" s="81"/>
      <c r="K192" s="81"/>
      <c r="L192" s="28"/>
      <c r="M192" s="20"/>
    </row>
    <row r="193" spans="2:13" ht="16.5" customHeight="1" x14ac:dyDescent="0.25">
      <c r="B193" s="80"/>
      <c r="C193" s="80"/>
      <c r="D193" s="80"/>
      <c r="E193" s="81"/>
      <c r="F193" s="81"/>
      <c r="G193" s="81"/>
      <c r="H193" s="81"/>
      <c r="I193" s="82"/>
      <c r="J193" s="81"/>
      <c r="K193" s="81"/>
      <c r="L193" s="28"/>
      <c r="M193" s="20"/>
    </row>
    <row r="194" spans="2:13" ht="16.5" customHeight="1" x14ac:dyDescent="0.25">
      <c r="B194" s="80"/>
      <c r="C194" s="80"/>
      <c r="D194" s="80"/>
      <c r="E194" s="81"/>
      <c r="F194" s="81"/>
      <c r="G194" s="81"/>
      <c r="H194" s="81"/>
      <c r="I194" s="82"/>
      <c r="J194" s="81"/>
      <c r="K194" s="81"/>
      <c r="L194" s="28"/>
      <c r="M194" s="20"/>
    </row>
    <row r="195" spans="2:13" ht="16.5" customHeight="1" x14ac:dyDescent="0.25">
      <c r="B195" s="80"/>
      <c r="C195" s="80"/>
      <c r="D195" s="80"/>
      <c r="E195" s="81"/>
      <c r="F195" s="81"/>
      <c r="G195" s="81"/>
      <c r="H195" s="81"/>
      <c r="I195" s="82"/>
      <c r="J195" s="81"/>
      <c r="K195" s="81"/>
      <c r="L195" s="28"/>
      <c r="M195" s="20"/>
    </row>
    <row r="196" spans="2:13" ht="16.5" customHeight="1" x14ac:dyDescent="0.25">
      <c r="B196" s="80"/>
      <c r="C196" s="80"/>
      <c r="D196" s="80"/>
      <c r="E196" s="81"/>
      <c r="F196" s="81"/>
      <c r="G196" s="81"/>
      <c r="H196" s="81"/>
      <c r="I196" s="82"/>
      <c r="J196" s="81"/>
      <c r="K196" s="81"/>
      <c r="L196" s="28"/>
      <c r="M196" s="20"/>
    </row>
    <row r="197" spans="2:13" ht="16.5" customHeight="1" x14ac:dyDescent="0.25">
      <c r="B197" s="80"/>
      <c r="C197" s="80"/>
      <c r="D197" s="80"/>
      <c r="E197" s="81"/>
      <c r="F197" s="81"/>
      <c r="G197" s="81"/>
      <c r="H197" s="81"/>
      <c r="I197" s="82"/>
      <c r="J197" s="81"/>
      <c r="K197" s="81"/>
      <c r="L197" s="28"/>
      <c r="M197" s="20"/>
    </row>
    <row r="198" spans="2:13" ht="16.5" customHeight="1" x14ac:dyDescent="0.25">
      <c r="B198" s="80"/>
      <c r="C198" s="80"/>
      <c r="D198" s="80"/>
      <c r="E198" s="81"/>
      <c r="F198" s="81"/>
      <c r="G198" s="81"/>
      <c r="H198" s="81"/>
      <c r="I198" s="82"/>
      <c r="J198" s="81"/>
      <c r="K198" s="81"/>
      <c r="L198" s="28"/>
      <c r="M198" s="20"/>
    </row>
    <row r="199" spans="2:13" ht="16.5" customHeight="1" x14ac:dyDescent="0.25">
      <c r="B199" s="80"/>
      <c r="C199" s="80"/>
      <c r="D199" s="80"/>
      <c r="E199" s="81"/>
      <c r="F199" s="81"/>
      <c r="G199" s="81"/>
      <c r="H199" s="81"/>
      <c r="I199" s="82"/>
      <c r="J199" s="81"/>
      <c r="K199" s="81"/>
      <c r="L199" s="28"/>
      <c r="M199" s="20"/>
    </row>
    <row r="200" spans="2:13" ht="16.5" customHeight="1" x14ac:dyDescent="0.25">
      <c r="B200" s="80"/>
      <c r="C200" s="80"/>
      <c r="D200" s="80"/>
      <c r="E200" s="81"/>
      <c r="F200" s="81"/>
      <c r="G200" s="81"/>
      <c r="H200" s="81"/>
      <c r="I200" s="82"/>
      <c r="J200" s="81"/>
      <c r="K200" s="81"/>
      <c r="L200" s="28"/>
      <c r="M200" s="20"/>
    </row>
    <row r="201" spans="2:13" ht="16.5" customHeight="1" x14ac:dyDescent="0.25">
      <c r="B201" s="80"/>
      <c r="C201" s="80"/>
      <c r="D201" s="80"/>
      <c r="E201" s="81"/>
      <c r="F201" s="81"/>
      <c r="G201" s="81"/>
      <c r="H201" s="81"/>
      <c r="I201" s="82"/>
      <c r="J201" s="81"/>
      <c r="K201" s="81"/>
      <c r="L201" s="28"/>
      <c r="M201" s="20"/>
    </row>
    <row r="202" spans="2:13" ht="16.5" customHeight="1" x14ac:dyDescent="0.25">
      <c r="B202" s="80"/>
      <c r="C202" s="80"/>
      <c r="D202" s="80"/>
      <c r="E202" s="81"/>
      <c r="F202" s="81"/>
      <c r="G202" s="81"/>
      <c r="H202" s="81"/>
      <c r="I202" s="82"/>
      <c r="J202" s="81"/>
      <c r="K202" s="81"/>
      <c r="L202" s="28"/>
      <c r="M202" s="20"/>
    </row>
    <row r="203" spans="2:13" ht="16.5" customHeight="1" x14ac:dyDescent="0.25">
      <c r="B203" s="80"/>
      <c r="C203" s="80"/>
      <c r="D203" s="80"/>
      <c r="E203" s="81"/>
      <c r="F203" s="81"/>
      <c r="G203" s="81"/>
      <c r="H203" s="81"/>
      <c r="I203" s="82"/>
      <c r="J203" s="81"/>
      <c r="K203" s="81"/>
      <c r="L203" s="28"/>
      <c r="M203" s="20"/>
    </row>
    <row r="204" spans="2:13" ht="16.5" customHeight="1" x14ac:dyDescent="0.25">
      <c r="B204" s="80"/>
      <c r="C204" s="80"/>
      <c r="D204" s="80"/>
      <c r="E204" s="81"/>
      <c r="F204" s="81"/>
      <c r="G204" s="81"/>
      <c r="H204" s="81"/>
      <c r="I204" s="82"/>
      <c r="J204" s="81"/>
      <c r="K204" s="81"/>
      <c r="L204" s="28"/>
      <c r="M204" s="20"/>
    </row>
    <row r="205" spans="2:13" ht="16.5" customHeight="1" x14ac:dyDescent="0.25">
      <c r="B205" s="80"/>
      <c r="C205" s="80"/>
      <c r="D205" s="80"/>
      <c r="E205" s="81"/>
      <c r="F205" s="81"/>
      <c r="G205" s="81"/>
      <c r="H205" s="81"/>
      <c r="I205" s="82"/>
      <c r="J205" s="81"/>
      <c r="K205" s="81"/>
      <c r="L205" s="28"/>
      <c r="M205" s="20"/>
    </row>
    <row r="206" spans="2:13" ht="16.5" customHeight="1" x14ac:dyDescent="0.25">
      <c r="B206" s="80"/>
      <c r="C206" s="80"/>
      <c r="D206" s="80"/>
      <c r="E206" s="81"/>
      <c r="F206" s="81"/>
      <c r="G206" s="81"/>
      <c r="H206" s="81"/>
      <c r="I206" s="82"/>
      <c r="J206" s="81"/>
      <c r="K206" s="81"/>
      <c r="L206" s="28"/>
      <c r="M206" s="20"/>
    </row>
    <row r="207" spans="2:13" ht="16.5" customHeight="1" x14ac:dyDescent="0.25">
      <c r="B207" s="80"/>
      <c r="C207" s="80"/>
      <c r="D207" s="80"/>
      <c r="E207" s="81"/>
      <c r="F207" s="81"/>
      <c r="G207" s="81"/>
      <c r="H207" s="81"/>
      <c r="I207" s="82"/>
      <c r="J207" s="81"/>
      <c r="K207" s="81"/>
      <c r="L207" s="28"/>
      <c r="M207" s="20"/>
    </row>
    <row r="208" spans="2:13" ht="16.5" customHeight="1" x14ac:dyDescent="0.25">
      <c r="B208" s="80"/>
      <c r="C208" s="80"/>
      <c r="D208" s="80"/>
      <c r="E208" s="81"/>
      <c r="F208" s="81"/>
      <c r="G208" s="81"/>
      <c r="H208" s="81"/>
      <c r="I208" s="82"/>
      <c r="J208" s="81"/>
      <c r="K208" s="81"/>
      <c r="L208" s="28"/>
      <c r="M208" s="20"/>
    </row>
    <row r="209" spans="2:13" ht="16.5" customHeight="1" x14ac:dyDescent="0.25">
      <c r="B209" s="80"/>
      <c r="C209" s="80"/>
      <c r="D209" s="80"/>
      <c r="E209" s="81"/>
      <c r="F209" s="81"/>
      <c r="G209" s="81"/>
      <c r="H209" s="81"/>
      <c r="I209" s="82"/>
      <c r="J209" s="81"/>
      <c r="K209" s="81"/>
      <c r="L209" s="28"/>
      <c r="M209" s="20"/>
    </row>
    <row r="210" spans="2:13" ht="16.5" customHeight="1" x14ac:dyDescent="0.25">
      <c r="B210" s="80"/>
      <c r="C210" s="80"/>
      <c r="D210" s="80"/>
      <c r="E210" s="81"/>
      <c r="F210" s="81"/>
      <c r="G210" s="81"/>
      <c r="H210" s="81"/>
      <c r="I210" s="82"/>
      <c r="J210" s="81"/>
      <c r="K210" s="81"/>
      <c r="L210" s="28"/>
      <c r="M210" s="20"/>
    </row>
    <row r="211" spans="2:13" ht="16.5" customHeight="1" x14ac:dyDescent="0.25">
      <c r="B211" s="80"/>
      <c r="C211" s="80"/>
      <c r="D211" s="80"/>
      <c r="E211" s="81"/>
      <c r="F211" s="81"/>
      <c r="G211" s="81"/>
      <c r="H211" s="81"/>
      <c r="I211" s="82"/>
      <c r="J211" s="81"/>
      <c r="K211" s="81"/>
      <c r="L211" s="28"/>
      <c r="M211" s="20"/>
    </row>
    <row r="212" spans="2:13" ht="16.5" customHeight="1" x14ac:dyDescent="0.25">
      <c r="B212" s="80"/>
      <c r="C212" s="80"/>
      <c r="D212" s="80"/>
      <c r="E212" s="81"/>
      <c r="F212" s="81"/>
      <c r="G212" s="81"/>
      <c r="H212" s="81"/>
      <c r="I212" s="82"/>
      <c r="J212" s="81"/>
      <c r="K212" s="81"/>
      <c r="L212" s="28"/>
      <c r="M212" s="20"/>
    </row>
    <row r="213" spans="2:13" ht="16.5" customHeight="1" x14ac:dyDescent="0.25">
      <c r="B213" s="80"/>
      <c r="C213" s="80"/>
      <c r="D213" s="80"/>
      <c r="E213" s="81"/>
      <c r="F213" s="81"/>
      <c r="G213" s="81"/>
      <c r="H213" s="81"/>
      <c r="I213" s="82"/>
      <c r="J213" s="81"/>
      <c r="K213" s="81"/>
      <c r="L213" s="28"/>
      <c r="M213" s="20"/>
    </row>
    <row r="214" spans="2:13" ht="16.5" customHeight="1" x14ac:dyDescent="0.25">
      <c r="B214" s="80"/>
      <c r="C214" s="80"/>
      <c r="D214" s="80"/>
      <c r="E214" s="81"/>
      <c r="F214" s="81"/>
      <c r="G214" s="81"/>
      <c r="H214" s="81"/>
      <c r="I214" s="82"/>
      <c r="J214" s="81"/>
      <c r="K214" s="81"/>
      <c r="L214" s="28"/>
      <c r="M214" s="20"/>
    </row>
    <row r="215" spans="2:13" ht="16.5" customHeight="1" x14ac:dyDescent="0.25">
      <c r="B215" s="80"/>
      <c r="C215" s="80"/>
      <c r="D215" s="80"/>
      <c r="E215" s="81"/>
      <c r="F215" s="81"/>
      <c r="G215" s="81"/>
      <c r="H215" s="81"/>
      <c r="I215" s="82"/>
      <c r="J215" s="81"/>
      <c r="K215" s="81"/>
      <c r="L215" s="28"/>
      <c r="M215" s="20"/>
    </row>
    <row r="216" spans="2:13" ht="16.5" customHeight="1" x14ac:dyDescent="0.25">
      <c r="B216" s="80"/>
      <c r="C216" s="80"/>
      <c r="D216" s="80"/>
      <c r="E216" s="81"/>
      <c r="F216" s="81"/>
      <c r="G216" s="81"/>
      <c r="H216" s="81"/>
      <c r="I216" s="82"/>
      <c r="J216" s="81"/>
      <c r="K216" s="81"/>
      <c r="L216" s="28"/>
      <c r="M216" s="20"/>
    </row>
    <row r="217" spans="2:13" ht="16.5" customHeight="1" x14ac:dyDescent="0.25">
      <c r="B217" s="80"/>
      <c r="C217" s="80"/>
      <c r="D217" s="80"/>
      <c r="E217" s="81"/>
      <c r="F217" s="81"/>
      <c r="G217" s="81"/>
      <c r="H217" s="81"/>
      <c r="I217" s="82"/>
      <c r="J217" s="81"/>
      <c r="K217" s="81"/>
      <c r="L217" s="28"/>
      <c r="M217" s="20"/>
    </row>
    <row r="218" spans="2:13" ht="16.5" customHeight="1" x14ac:dyDescent="0.25">
      <c r="B218" s="80"/>
      <c r="C218" s="80"/>
      <c r="D218" s="80"/>
      <c r="E218" s="81"/>
      <c r="F218" s="81"/>
      <c r="G218" s="81"/>
      <c r="H218" s="81"/>
      <c r="I218" s="82"/>
      <c r="J218" s="81"/>
      <c r="K218" s="81"/>
      <c r="L218" s="28"/>
      <c r="M218" s="20"/>
    </row>
    <row r="219" spans="2:13" ht="16.5" customHeight="1" x14ac:dyDescent="0.25">
      <c r="B219" s="80"/>
      <c r="C219" s="80"/>
      <c r="D219" s="80"/>
      <c r="E219" s="81"/>
      <c r="F219" s="81"/>
      <c r="G219" s="81"/>
      <c r="H219" s="81"/>
      <c r="I219" s="82"/>
      <c r="J219" s="81"/>
      <c r="K219" s="81"/>
      <c r="L219" s="28"/>
      <c r="M219" s="20"/>
    </row>
    <row r="220" spans="2:13" ht="16.5" customHeight="1" x14ac:dyDescent="0.25">
      <c r="B220" s="80"/>
      <c r="C220" s="80"/>
      <c r="D220" s="80"/>
      <c r="E220" s="81"/>
      <c r="F220" s="81"/>
      <c r="G220" s="81"/>
      <c r="H220" s="81"/>
      <c r="I220" s="82"/>
      <c r="J220" s="81"/>
      <c r="K220" s="81"/>
      <c r="L220" s="28"/>
      <c r="M220" s="20"/>
    </row>
    <row r="221" spans="2:13" ht="16.5" customHeight="1" x14ac:dyDescent="0.25">
      <c r="B221" s="80"/>
      <c r="C221" s="80"/>
      <c r="D221" s="80"/>
      <c r="E221" s="81"/>
      <c r="F221" s="81"/>
      <c r="G221" s="81"/>
      <c r="H221" s="81"/>
      <c r="I221" s="82"/>
      <c r="J221" s="81"/>
      <c r="K221" s="81"/>
      <c r="L221" s="28"/>
      <c r="M221" s="20"/>
    </row>
    <row r="222" spans="2:13" ht="16.5" customHeight="1" x14ac:dyDescent="0.25">
      <c r="B222" s="80"/>
      <c r="C222" s="80"/>
      <c r="D222" s="80"/>
      <c r="E222" s="81"/>
      <c r="F222" s="81"/>
      <c r="G222" s="81"/>
      <c r="H222" s="81"/>
      <c r="I222" s="82"/>
      <c r="J222" s="81"/>
      <c r="K222" s="81"/>
      <c r="L222" s="28"/>
      <c r="M222" s="20"/>
    </row>
    <row r="223" spans="2:13" ht="16.5" customHeight="1" x14ac:dyDescent="0.25">
      <c r="B223" s="80"/>
      <c r="C223" s="80"/>
      <c r="D223" s="80"/>
      <c r="E223" s="81"/>
      <c r="F223" s="81"/>
      <c r="G223" s="81"/>
      <c r="H223" s="81"/>
      <c r="I223" s="82"/>
      <c r="J223" s="81"/>
      <c r="K223" s="81"/>
      <c r="L223" s="28"/>
      <c r="M223" s="20"/>
    </row>
    <row r="224" spans="2:13" ht="16.5" customHeight="1" x14ac:dyDescent="0.25">
      <c r="B224" s="80"/>
      <c r="C224" s="80"/>
      <c r="D224" s="80"/>
      <c r="E224" s="81"/>
      <c r="F224" s="81"/>
      <c r="G224" s="81"/>
      <c r="H224" s="81"/>
      <c r="I224" s="82"/>
      <c r="J224" s="81"/>
      <c r="K224" s="81"/>
      <c r="L224" s="28"/>
      <c r="M224" s="20"/>
    </row>
    <row r="225" spans="2:13" ht="16.5" customHeight="1" x14ac:dyDescent="0.25">
      <c r="B225" s="80"/>
      <c r="C225" s="80"/>
      <c r="D225" s="80"/>
      <c r="E225" s="81"/>
      <c r="F225" s="81"/>
      <c r="G225" s="81"/>
      <c r="H225" s="81"/>
      <c r="I225" s="82"/>
      <c r="J225" s="81"/>
      <c r="K225" s="81"/>
      <c r="L225" s="28"/>
      <c r="M225" s="20"/>
    </row>
    <row r="226" spans="2:13" ht="16.5" customHeight="1" x14ac:dyDescent="0.25">
      <c r="B226" s="80"/>
      <c r="C226" s="80"/>
      <c r="D226" s="80"/>
      <c r="E226" s="81"/>
      <c r="F226" s="81"/>
      <c r="G226" s="81"/>
      <c r="H226" s="81"/>
      <c r="I226" s="82"/>
      <c r="J226" s="81"/>
      <c r="K226" s="81"/>
      <c r="L226" s="28"/>
      <c r="M226" s="20"/>
    </row>
    <row r="227" spans="2:13" ht="16.5" customHeight="1" x14ac:dyDescent="0.25">
      <c r="B227" s="80"/>
      <c r="C227" s="80"/>
      <c r="D227" s="80"/>
      <c r="E227" s="81"/>
      <c r="F227" s="81"/>
      <c r="G227" s="81"/>
      <c r="H227" s="81"/>
      <c r="I227" s="82"/>
      <c r="J227" s="81"/>
      <c r="K227" s="81"/>
      <c r="L227" s="28"/>
      <c r="M227" s="20"/>
    </row>
    <row r="228" spans="2:13" ht="16.5" customHeight="1" x14ac:dyDescent="0.25">
      <c r="B228" s="80"/>
      <c r="C228" s="80"/>
      <c r="D228" s="80"/>
      <c r="E228" s="81"/>
      <c r="F228" s="81"/>
      <c r="G228" s="81"/>
      <c r="H228" s="81"/>
      <c r="I228" s="82"/>
      <c r="J228" s="81"/>
      <c r="K228" s="81"/>
      <c r="L228" s="28"/>
      <c r="M228" s="20"/>
    </row>
    <row r="229" spans="2:13" ht="16.5" customHeight="1" x14ac:dyDescent="0.25">
      <c r="B229" s="80"/>
      <c r="C229" s="80"/>
      <c r="D229" s="80"/>
      <c r="E229" s="81"/>
      <c r="F229" s="81"/>
      <c r="G229" s="81"/>
      <c r="H229" s="81"/>
      <c r="I229" s="82"/>
      <c r="J229" s="81"/>
      <c r="K229" s="81"/>
      <c r="L229" s="28"/>
      <c r="M229" s="20"/>
    </row>
    <row r="230" spans="2:13" ht="16.5" customHeight="1" x14ac:dyDescent="0.25">
      <c r="B230" s="80"/>
      <c r="C230" s="80"/>
      <c r="D230" s="80"/>
      <c r="E230" s="81"/>
      <c r="F230" s="81"/>
      <c r="G230" s="81"/>
      <c r="H230" s="81"/>
      <c r="I230" s="82"/>
      <c r="J230" s="81"/>
      <c r="K230" s="81"/>
      <c r="L230" s="28"/>
      <c r="M230" s="20"/>
    </row>
    <row r="231" spans="2:13" ht="16.5" customHeight="1" x14ac:dyDescent="0.25">
      <c r="B231" s="80"/>
      <c r="C231" s="80"/>
      <c r="D231" s="80"/>
      <c r="E231" s="81"/>
      <c r="F231" s="81"/>
      <c r="G231" s="81"/>
      <c r="H231" s="81"/>
      <c r="I231" s="82"/>
      <c r="J231" s="81"/>
      <c r="K231" s="81"/>
      <c r="L231" s="28"/>
      <c r="M231" s="20"/>
    </row>
    <row r="232" spans="2:13" ht="16.5" customHeight="1" x14ac:dyDescent="0.25">
      <c r="B232" s="80"/>
      <c r="C232" s="80"/>
      <c r="D232" s="80"/>
      <c r="E232" s="81"/>
      <c r="F232" s="81"/>
      <c r="G232" s="81"/>
      <c r="H232" s="81"/>
      <c r="I232" s="82"/>
      <c r="J232" s="81"/>
      <c r="K232" s="81"/>
      <c r="L232" s="28"/>
      <c r="M232" s="20"/>
    </row>
    <row r="233" spans="2:13" ht="16.5" customHeight="1" x14ac:dyDescent="0.25">
      <c r="B233" s="80"/>
      <c r="C233" s="80"/>
      <c r="D233" s="80"/>
      <c r="E233" s="81"/>
      <c r="F233" s="81"/>
      <c r="G233" s="81"/>
      <c r="H233" s="81"/>
      <c r="I233" s="82"/>
      <c r="J233" s="81"/>
      <c r="K233" s="81"/>
      <c r="L233" s="28"/>
      <c r="M233" s="20"/>
    </row>
    <row r="234" spans="2:13" ht="16.5" customHeight="1" x14ac:dyDescent="0.25">
      <c r="B234" s="80"/>
      <c r="C234" s="80"/>
      <c r="D234" s="80"/>
      <c r="E234" s="81"/>
      <c r="F234" s="81"/>
      <c r="G234" s="81"/>
      <c r="H234" s="81"/>
      <c r="I234" s="82"/>
      <c r="J234" s="81"/>
      <c r="K234" s="81"/>
      <c r="L234" s="28"/>
      <c r="M234" s="20"/>
    </row>
    <row r="235" spans="2:13" ht="16.5" customHeight="1" x14ac:dyDescent="0.25">
      <c r="B235" s="80"/>
      <c r="C235" s="80"/>
      <c r="D235" s="80"/>
      <c r="E235" s="81"/>
      <c r="F235" s="81"/>
      <c r="G235" s="81"/>
      <c r="H235" s="81"/>
      <c r="I235" s="82"/>
      <c r="J235" s="81"/>
      <c r="K235" s="81"/>
      <c r="L235" s="28"/>
      <c r="M235" s="20"/>
    </row>
    <row r="236" spans="2:13" ht="16.5" customHeight="1" x14ac:dyDescent="0.25">
      <c r="B236" s="80"/>
      <c r="C236" s="80"/>
      <c r="D236" s="80"/>
      <c r="E236" s="81"/>
      <c r="F236" s="81"/>
      <c r="G236" s="81"/>
      <c r="H236" s="81"/>
      <c r="I236" s="82"/>
      <c r="J236" s="81"/>
      <c r="K236" s="81"/>
      <c r="L236" s="28"/>
      <c r="M236" s="20"/>
    </row>
    <row r="237" spans="2:13" ht="16.5" customHeight="1" x14ac:dyDescent="0.25">
      <c r="B237" s="80"/>
      <c r="C237" s="80"/>
      <c r="D237" s="80"/>
      <c r="E237" s="81"/>
      <c r="F237" s="81"/>
      <c r="G237" s="81"/>
      <c r="H237" s="81"/>
      <c r="I237" s="82"/>
      <c r="J237" s="81"/>
      <c r="K237" s="81"/>
      <c r="L237" s="28"/>
      <c r="M237" s="20"/>
    </row>
    <row r="238" spans="2:13" ht="16.5" customHeight="1" x14ac:dyDescent="0.25">
      <c r="B238" s="80"/>
      <c r="C238" s="80"/>
      <c r="D238" s="80"/>
      <c r="E238" s="81"/>
      <c r="F238" s="81"/>
      <c r="G238" s="81"/>
      <c r="H238" s="81"/>
      <c r="I238" s="82"/>
      <c r="J238" s="81"/>
      <c r="K238" s="81"/>
      <c r="L238" s="28"/>
      <c r="M238" s="20"/>
    </row>
    <row r="239" spans="2:13" ht="16.5" customHeight="1" x14ac:dyDescent="0.25">
      <c r="B239" s="80"/>
      <c r="C239" s="80"/>
      <c r="D239" s="80"/>
      <c r="E239" s="81"/>
      <c r="F239" s="81"/>
      <c r="G239" s="81"/>
      <c r="H239" s="81"/>
      <c r="I239" s="82"/>
      <c r="J239" s="81"/>
      <c r="K239" s="81"/>
      <c r="L239" s="28"/>
      <c r="M239" s="20"/>
    </row>
    <row r="240" spans="2:13" ht="16.5" customHeight="1" x14ac:dyDescent="0.25">
      <c r="B240" s="80"/>
      <c r="C240" s="80"/>
      <c r="D240" s="80"/>
      <c r="E240" s="81"/>
      <c r="F240" s="81"/>
      <c r="G240" s="81"/>
      <c r="H240" s="81"/>
      <c r="I240" s="82"/>
      <c r="J240" s="81"/>
      <c r="K240" s="81"/>
      <c r="L240" s="28"/>
      <c r="M240" s="20"/>
    </row>
    <row r="241" spans="2:13" ht="16.5" customHeight="1" x14ac:dyDescent="0.25">
      <c r="B241" s="80"/>
      <c r="C241" s="80"/>
      <c r="D241" s="80"/>
      <c r="E241" s="81"/>
      <c r="F241" s="81"/>
      <c r="G241" s="81"/>
      <c r="H241" s="81"/>
      <c r="I241" s="82"/>
      <c r="J241" s="81"/>
      <c r="K241" s="81"/>
      <c r="L241" s="28"/>
      <c r="M241" s="20"/>
    </row>
    <row r="242" spans="2:13" ht="16.5" customHeight="1" x14ac:dyDescent="0.25">
      <c r="B242" s="80"/>
      <c r="C242" s="80"/>
      <c r="D242" s="80"/>
      <c r="E242" s="81"/>
      <c r="F242" s="81"/>
      <c r="G242" s="81"/>
      <c r="H242" s="81"/>
      <c r="I242" s="82"/>
      <c r="J242" s="81"/>
      <c r="K242" s="81"/>
      <c r="L242" s="28"/>
      <c r="M242" s="20"/>
    </row>
    <row r="243" spans="2:13" ht="16.5" customHeight="1" x14ac:dyDescent="0.25">
      <c r="B243" s="80"/>
      <c r="C243" s="80"/>
      <c r="D243" s="80"/>
      <c r="E243" s="81"/>
      <c r="F243" s="81"/>
      <c r="G243" s="81"/>
      <c r="H243" s="81"/>
      <c r="I243" s="82"/>
      <c r="J243" s="81"/>
      <c r="K243" s="81"/>
      <c r="L243" s="28"/>
      <c r="M243" s="20"/>
    </row>
    <row r="244" spans="2:13" ht="16.5" customHeight="1" x14ac:dyDescent="0.25">
      <c r="B244" s="80"/>
      <c r="C244" s="80"/>
      <c r="D244" s="80"/>
      <c r="E244" s="81"/>
      <c r="F244" s="81"/>
      <c r="G244" s="81"/>
      <c r="H244" s="81"/>
      <c r="I244" s="82"/>
      <c r="J244" s="81"/>
      <c r="K244" s="81"/>
      <c r="L244" s="28"/>
      <c r="M244" s="20"/>
    </row>
    <row r="245" spans="2:13" ht="16.5" customHeight="1" x14ac:dyDescent="0.25">
      <c r="B245" s="80"/>
      <c r="C245" s="80"/>
      <c r="D245" s="80"/>
      <c r="E245" s="81"/>
      <c r="F245" s="81"/>
      <c r="G245" s="81"/>
      <c r="H245" s="81"/>
      <c r="I245" s="82"/>
      <c r="J245" s="81"/>
      <c r="K245" s="81"/>
      <c r="L245" s="28"/>
      <c r="M245" s="20"/>
    </row>
    <row r="246" spans="2:13" ht="16.5" customHeight="1" x14ac:dyDescent="0.25">
      <c r="B246" s="80"/>
      <c r="C246" s="80"/>
      <c r="D246" s="80"/>
      <c r="E246" s="81"/>
      <c r="F246" s="81"/>
      <c r="G246" s="81"/>
      <c r="H246" s="81"/>
      <c r="I246" s="82"/>
      <c r="J246" s="81"/>
      <c r="K246" s="81"/>
      <c r="L246" s="28"/>
      <c r="M246" s="20"/>
    </row>
    <row r="247" spans="2:13" ht="16.5" customHeight="1" x14ac:dyDescent="0.25">
      <c r="B247" s="80"/>
      <c r="C247" s="80"/>
      <c r="D247" s="80"/>
      <c r="E247" s="81"/>
      <c r="F247" s="81"/>
      <c r="G247" s="81"/>
      <c r="H247" s="81"/>
      <c r="I247" s="82"/>
      <c r="J247" s="81"/>
      <c r="K247" s="81"/>
      <c r="L247" s="28"/>
      <c r="M247" s="20"/>
    </row>
    <row r="248" spans="2:13" ht="16.5" customHeight="1" x14ac:dyDescent="0.25">
      <c r="B248" s="80"/>
      <c r="C248" s="80"/>
      <c r="D248" s="80"/>
      <c r="E248" s="81"/>
      <c r="F248" s="81"/>
      <c r="G248" s="81"/>
      <c r="H248" s="81"/>
      <c r="I248" s="82"/>
      <c r="J248" s="81"/>
      <c r="K248" s="81"/>
      <c r="L248" s="28"/>
      <c r="M248" s="20"/>
    </row>
    <row r="249" spans="2:13" ht="16.5" customHeight="1" x14ac:dyDescent="0.25">
      <c r="B249" s="80"/>
      <c r="C249" s="80"/>
      <c r="D249" s="80"/>
      <c r="E249" s="81"/>
      <c r="F249" s="81"/>
      <c r="G249" s="81"/>
      <c r="H249" s="81"/>
      <c r="I249" s="82"/>
      <c r="J249" s="81"/>
      <c r="K249" s="81"/>
      <c r="L249" s="28"/>
      <c r="M249" s="20"/>
    </row>
    <row r="250" spans="2:13" ht="16.5" customHeight="1" x14ac:dyDescent="0.25">
      <c r="B250" s="80"/>
      <c r="C250" s="80"/>
      <c r="D250" s="80"/>
      <c r="E250" s="81"/>
      <c r="F250" s="81"/>
      <c r="G250" s="81"/>
      <c r="H250" s="81"/>
      <c r="I250" s="82"/>
      <c r="J250" s="81"/>
      <c r="K250" s="81"/>
      <c r="L250" s="28"/>
      <c r="M250" s="20"/>
    </row>
    <row r="251" spans="2:13" ht="16.5" customHeight="1" x14ac:dyDescent="0.25">
      <c r="B251" s="80"/>
      <c r="C251" s="80"/>
      <c r="D251" s="80"/>
      <c r="E251" s="81"/>
      <c r="F251" s="81"/>
      <c r="G251" s="81"/>
      <c r="H251" s="81"/>
      <c r="I251" s="82"/>
      <c r="J251" s="81"/>
      <c r="K251" s="81"/>
      <c r="L251" s="28"/>
      <c r="M251" s="20"/>
    </row>
    <row r="252" spans="2:13" ht="16.5" customHeight="1" x14ac:dyDescent="0.25">
      <c r="B252" s="80"/>
      <c r="C252" s="80"/>
      <c r="D252" s="80"/>
      <c r="E252" s="81"/>
      <c r="F252" s="81"/>
      <c r="G252" s="81"/>
      <c r="H252" s="81"/>
      <c r="I252" s="82"/>
      <c r="J252" s="81"/>
      <c r="K252" s="81"/>
      <c r="L252" s="28"/>
      <c r="M252" s="20"/>
    </row>
    <row r="253" spans="2:13" ht="16.5" customHeight="1" x14ac:dyDescent="0.25">
      <c r="B253" s="80"/>
      <c r="C253" s="80"/>
      <c r="D253" s="80"/>
      <c r="E253" s="81"/>
      <c r="F253" s="81"/>
      <c r="G253" s="81"/>
      <c r="H253" s="81"/>
      <c r="I253" s="82"/>
      <c r="J253" s="81"/>
      <c r="K253" s="81"/>
      <c r="L253" s="28"/>
      <c r="M253" s="20"/>
    </row>
    <row r="254" spans="2:13" ht="16.5" customHeight="1" x14ac:dyDescent="0.25">
      <c r="B254" s="80"/>
      <c r="C254" s="80"/>
      <c r="D254" s="80"/>
      <c r="E254" s="81"/>
      <c r="F254" s="81"/>
      <c r="G254" s="81"/>
      <c r="H254" s="81"/>
      <c r="I254" s="82"/>
      <c r="J254" s="81"/>
      <c r="K254" s="81"/>
      <c r="L254" s="28"/>
      <c r="M254" s="20"/>
    </row>
    <row r="255" spans="2:13" ht="16.5" customHeight="1" x14ac:dyDescent="0.25">
      <c r="B255" s="80"/>
      <c r="C255" s="80"/>
      <c r="D255" s="80"/>
      <c r="E255" s="81"/>
      <c r="F255" s="81"/>
      <c r="G255" s="81"/>
      <c r="H255" s="81"/>
      <c r="I255" s="82"/>
      <c r="J255" s="81"/>
      <c r="K255" s="81"/>
      <c r="L255" s="28"/>
      <c r="M255" s="20"/>
    </row>
    <row r="256" spans="2:13" ht="16.5" customHeight="1" x14ac:dyDescent="0.25">
      <c r="B256" s="80"/>
      <c r="C256" s="80"/>
      <c r="D256" s="80"/>
      <c r="E256" s="81"/>
      <c r="F256" s="81"/>
      <c r="G256" s="81"/>
      <c r="H256" s="81"/>
      <c r="I256" s="82"/>
      <c r="J256" s="81"/>
      <c r="K256" s="81"/>
      <c r="L256" s="28"/>
      <c r="M256" s="20"/>
    </row>
    <row r="257" spans="2:13" ht="16.5" customHeight="1" x14ac:dyDescent="0.25">
      <c r="B257" s="80"/>
      <c r="C257" s="80"/>
      <c r="D257" s="80"/>
      <c r="E257" s="81"/>
      <c r="F257" s="81"/>
      <c r="G257" s="81"/>
      <c r="H257" s="81"/>
      <c r="I257" s="82"/>
      <c r="J257" s="81"/>
      <c r="K257" s="81"/>
      <c r="L257" s="28"/>
      <c r="M257" s="20"/>
    </row>
    <row r="258" spans="2:13" ht="16.5" customHeight="1" x14ac:dyDescent="0.25">
      <c r="B258" s="80"/>
      <c r="C258" s="80"/>
      <c r="D258" s="80"/>
      <c r="E258" s="81"/>
      <c r="F258" s="81"/>
      <c r="G258" s="81"/>
      <c r="H258" s="81"/>
      <c r="I258" s="82"/>
      <c r="J258" s="81"/>
      <c r="K258" s="81"/>
      <c r="L258" s="28"/>
      <c r="M258" s="20"/>
    </row>
    <row r="259" spans="2:13" ht="16.5" customHeight="1" x14ac:dyDescent="0.25">
      <c r="B259" s="80"/>
      <c r="C259" s="80"/>
      <c r="D259" s="80"/>
      <c r="E259" s="81"/>
      <c r="F259" s="81"/>
      <c r="G259" s="81"/>
      <c r="H259" s="81"/>
      <c r="I259" s="82"/>
      <c r="J259" s="81"/>
      <c r="K259" s="81"/>
      <c r="L259" s="28"/>
      <c r="M259" s="20"/>
    </row>
    <row r="260" spans="2:13" ht="16.5" customHeight="1" x14ac:dyDescent="0.25">
      <c r="B260" s="80"/>
      <c r="C260" s="80"/>
      <c r="D260" s="80"/>
      <c r="E260" s="81"/>
      <c r="F260" s="81"/>
      <c r="G260" s="81"/>
      <c r="H260" s="81"/>
      <c r="I260" s="82"/>
      <c r="J260" s="81"/>
      <c r="K260" s="81"/>
      <c r="L260" s="28"/>
      <c r="M260" s="20"/>
    </row>
    <row r="261" spans="2:13" ht="16.5" customHeight="1" x14ac:dyDescent="0.25">
      <c r="B261" s="80"/>
      <c r="C261" s="80"/>
      <c r="D261" s="80"/>
      <c r="E261" s="81"/>
      <c r="F261" s="81"/>
      <c r="G261" s="81"/>
      <c r="H261" s="81"/>
      <c r="I261" s="82"/>
      <c r="J261" s="81"/>
      <c r="K261" s="81"/>
      <c r="L261" s="28"/>
      <c r="M261" s="20"/>
    </row>
    <row r="262" spans="2:13" ht="16.5" customHeight="1" x14ac:dyDescent="0.25">
      <c r="B262" s="80"/>
      <c r="C262" s="80"/>
      <c r="D262" s="80"/>
      <c r="E262" s="81"/>
      <c r="F262" s="81"/>
      <c r="G262" s="81"/>
      <c r="H262" s="81"/>
      <c r="I262" s="82"/>
      <c r="J262" s="81"/>
      <c r="K262" s="81"/>
      <c r="L262" s="28"/>
      <c r="M262" s="20"/>
    </row>
    <row r="263" spans="2:13" ht="16.5" customHeight="1" x14ac:dyDescent="0.25">
      <c r="B263" s="80"/>
      <c r="C263" s="80"/>
      <c r="D263" s="80"/>
      <c r="E263" s="81"/>
      <c r="F263" s="81"/>
      <c r="G263" s="81"/>
      <c r="H263" s="81"/>
      <c r="I263" s="82"/>
      <c r="J263" s="81"/>
      <c r="K263" s="81"/>
      <c r="L263" s="28"/>
      <c r="M263" s="20"/>
    </row>
    <row r="264" spans="2:13" ht="16.5" customHeight="1" x14ac:dyDescent="0.25">
      <c r="B264" s="80"/>
      <c r="C264" s="80"/>
      <c r="D264" s="80"/>
      <c r="E264" s="81"/>
      <c r="F264" s="81"/>
      <c r="G264" s="81"/>
      <c r="H264" s="81"/>
      <c r="I264" s="82"/>
      <c r="J264" s="81"/>
      <c r="K264" s="81"/>
      <c r="L264" s="28"/>
      <c r="M264" s="20"/>
    </row>
    <row r="265" spans="2:13" ht="16.5" customHeight="1" x14ac:dyDescent="0.25">
      <c r="B265" s="80"/>
      <c r="C265" s="80"/>
      <c r="D265" s="80"/>
      <c r="E265" s="81"/>
      <c r="F265" s="81"/>
      <c r="G265" s="81"/>
      <c r="H265" s="81"/>
      <c r="I265" s="82"/>
      <c r="J265" s="81"/>
      <c r="K265" s="81"/>
      <c r="L265" s="28"/>
      <c r="M265" s="20"/>
    </row>
    <row r="266" spans="2:13" ht="16.5" customHeight="1" x14ac:dyDescent="0.25">
      <c r="B266" s="80"/>
      <c r="C266" s="80"/>
      <c r="D266" s="80"/>
      <c r="E266" s="81"/>
      <c r="F266" s="81"/>
      <c r="G266" s="81"/>
      <c r="H266" s="81"/>
      <c r="I266" s="82"/>
      <c r="J266" s="81"/>
      <c r="K266" s="81"/>
      <c r="L266" s="28"/>
      <c r="M266" s="20"/>
    </row>
    <row r="267" spans="2:13" ht="16.5" customHeight="1" x14ac:dyDescent="0.25">
      <c r="B267" s="80"/>
      <c r="C267" s="80"/>
      <c r="D267" s="80"/>
      <c r="E267" s="81"/>
      <c r="F267" s="81"/>
      <c r="G267" s="81"/>
      <c r="H267" s="81"/>
      <c r="I267" s="82"/>
      <c r="J267" s="81"/>
      <c r="K267" s="81"/>
      <c r="L267" s="28"/>
      <c r="M267" s="20"/>
    </row>
    <row r="268" spans="2:13" ht="16.5" customHeight="1" x14ac:dyDescent="0.25">
      <c r="B268" s="80"/>
      <c r="C268" s="80"/>
      <c r="D268" s="80"/>
      <c r="E268" s="81"/>
      <c r="F268" s="81"/>
      <c r="G268" s="81"/>
      <c r="H268" s="81"/>
      <c r="I268" s="82"/>
      <c r="J268" s="81"/>
      <c r="K268" s="81"/>
      <c r="L268" s="28"/>
      <c r="M268" s="20"/>
    </row>
    <row r="269" spans="2:13" ht="16.5" customHeight="1" x14ac:dyDescent="0.25">
      <c r="B269" s="80"/>
      <c r="C269" s="80"/>
      <c r="D269" s="80"/>
      <c r="E269" s="81"/>
      <c r="F269" s="81"/>
      <c r="G269" s="81"/>
      <c r="H269" s="81"/>
      <c r="I269" s="82"/>
      <c r="J269" s="81"/>
      <c r="K269" s="81"/>
      <c r="L269" s="28"/>
      <c r="M269" s="20"/>
    </row>
    <row r="270" spans="2:13" ht="16.5" customHeight="1" x14ac:dyDescent="0.25">
      <c r="B270" s="80"/>
      <c r="C270" s="80"/>
      <c r="D270" s="80"/>
      <c r="E270" s="81"/>
      <c r="F270" s="81"/>
      <c r="G270" s="81"/>
      <c r="H270" s="81"/>
      <c r="I270" s="82"/>
      <c r="J270" s="81"/>
      <c r="K270" s="81"/>
      <c r="L270" s="28"/>
      <c r="M270" s="20"/>
    </row>
    <row r="271" spans="2:13" ht="16.5" customHeight="1" x14ac:dyDescent="0.25">
      <c r="B271" s="80"/>
      <c r="C271" s="80"/>
      <c r="D271" s="80"/>
      <c r="E271" s="81"/>
      <c r="F271" s="81"/>
      <c r="G271" s="81"/>
      <c r="H271" s="81"/>
      <c r="I271" s="82"/>
      <c r="J271" s="81"/>
      <c r="K271" s="81"/>
      <c r="L271" s="28"/>
      <c r="M271" s="20"/>
    </row>
    <row r="272" spans="2:13" ht="16.5" customHeight="1" x14ac:dyDescent="0.25">
      <c r="B272" s="80"/>
      <c r="C272" s="80"/>
      <c r="D272" s="80"/>
      <c r="E272" s="81"/>
      <c r="F272" s="81"/>
      <c r="G272" s="81"/>
      <c r="H272" s="81"/>
      <c r="I272" s="82"/>
      <c r="J272" s="81"/>
      <c r="K272" s="81"/>
      <c r="L272" s="28"/>
      <c r="M272" s="20"/>
    </row>
    <row r="273" spans="2:13" ht="16.5" customHeight="1" x14ac:dyDescent="0.25">
      <c r="B273" s="80"/>
      <c r="C273" s="80"/>
      <c r="D273" s="80"/>
      <c r="E273" s="81"/>
      <c r="F273" s="81"/>
      <c r="G273" s="81"/>
      <c r="H273" s="81"/>
      <c r="I273" s="82"/>
      <c r="J273" s="81"/>
      <c r="K273" s="81"/>
      <c r="L273" s="28"/>
      <c r="M273" s="20"/>
    </row>
    <row r="274" spans="2:13" ht="16.5" customHeight="1" x14ac:dyDescent="0.25">
      <c r="B274" s="80"/>
      <c r="C274" s="80"/>
      <c r="D274" s="80"/>
      <c r="E274" s="81"/>
      <c r="F274" s="81"/>
      <c r="G274" s="81"/>
      <c r="H274" s="81"/>
      <c r="I274" s="82"/>
      <c r="J274" s="81"/>
      <c r="K274" s="81"/>
      <c r="L274" s="28"/>
      <c r="M274" s="20"/>
    </row>
    <row r="275" spans="2:13" ht="16.5" customHeight="1" x14ac:dyDescent="0.25">
      <c r="B275" s="80"/>
      <c r="C275" s="80"/>
      <c r="D275" s="80"/>
      <c r="E275" s="81"/>
      <c r="F275" s="81"/>
      <c r="G275" s="81"/>
      <c r="H275" s="81"/>
      <c r="I275" s="82"/>
      <c r="J275" s="81"/>
      <c r="K275" s="81"/>
      <c r="L275" s="28"/>
      <c r="M275" s="20"/>
    </row>
    <row r="276" spans="2:13" ht="16.5" customHeight="1" x14ac:dyDescent="0.25">
      <c r="B276" s="80"/>
      <c r="C276" s="80"/>
      <c r="D276" s="80"/>
      <c r="E276" s="81"/>
      <c r="F276" s="81"/>
      <c r="G276" s="81"/>
      <c r="H276" s="81"/>
      <c r="I276" s="82"/>
      <c r="J276" s="81"/>
      <c r="K276" s="81"/>
      <c r="L276" s="28"/>
      <c r="M276" s="20"/>
    </row>
    <row r="277" spans="2:13" ht="16.5" customHeight="1" x14ac:dyDescent="0.25">
      <c r="B277" s="80"/>
      <c r="C277" s="80"/>
      <c r="D277" s="80"/>
      <c r="E277" s="81"/>
      <c r="F277" s="81"/>
      <c r="G277" s="81"/>
      <c r="H277" s="81"/>
      <c r="I277" s="82"/>
      <c r="J277" s="81"/>
      <c r="K277" s="81"/>
      <c r="L277" s="28"/>
      <c r="M277" s="20"/>
    </row>
    <row r="278" spans="2:13" ht="16.5" customHeight="1" x14ac:dyDescent="0.25">
      <c r="B278" s="80"/>
      <c r="C278" s="80"/>
      <c r="D278" s="80"/>
      <c r="E278" s="81"/>
      <c r="F278" s="81"/>
      <c r="G278" s="81"/>
      <c r="H278" s="81"/>
      <c r="I278" s="82"/>
      <c r="J278" s="81"/>
      <c r="K278" s="81"/>
      <c r="L278" s="28"/>
      <c r="M278" s="20"/>
    </row>
    <row r="279" spans="2:13" ht="16.5" customHeight="1" x14ac:dyDescent="0.25">
      <c r="B279" s="80"/>
      <c r="C279" s="80"/>
      <c r="D279" s="80"/>
      <c r="E279" s="81"/>
      <c r="F279" s="81"/>
      <c r="G279" s="81"/>
      <c r="H279" s="81"/>
      <c r="I279" s="82"/>
      <c r="J279" s="81"/>
      <c r="K279" s="81"/>
      <c r="L279" s="28"/>
      <c r="M279" s="20"/>
    </row>
    <row r="280" spans="2:13" ht="16.5" customHeight="1" x14ac:dyDescent="0.25">
      <c r="B280" s="80"/>
      <c r="C280" s="80"/>
      <c r="D280" s="80"/>
      <c r="E280" s="81"/>
      <c r="F280" s="81"/>
      <c r="G280" s="81"/>
      <c r="H280" s="81"/>
      <c r="I280" s="82"/>
      <c r="J280" s="81"/>
      <c r="K280" s="81"/>
      <c r="L280" s="28"/>
      <c r="M280" s="20"/>
    </row>
    <row r="281" spans="2:13" ht="16.5" customHeight="1" x14ac:dyDescent="0.25">
      <c r="B281" s="80"/>
      <c r="C281" s="80"/>
      <c r="D281" s="80"/>
      <c r="E281" s="81"/>
      <c r="F281" s="81"/>
      <c r="G281" s="81"/>
      <c r="H281" s="81"/>
      <c r="I281" s="82"/>
      <c r="J281" s="81"/>
      <c r="K281" s="81"/>
      <c r="L281" s="28"/>
      <c r="M281" s="20"/>
    </row>
    <row r="282" spans="2:13" ht="16.5" customHeight="1" x14ac:dyDescent="0.25">
      <c r="B282" s="80"/>
      <c r="C282" s="80"/>
      <c r="D282" s="80"/>
      <c r="E282" s="81"/>
      <c r="F282" s="81"/>
      <c r="G282" s="81"/>
      <c r="H282" s="81"/>
      <c r="I282" s="82"/>
      <c r="J282" s="81"/>
      <c r="K282" s="81"/>
      <c r="L282" s="28"/>
      <c r="M282" s="20"/>
    </row>
    <row r="283" spans="2:13" ht="16.5" customHeight="1" x14ac:dyDescent="0.25">
      <c r="B283" s="80"/>
      <c r="C283" s="80"/>
      <c r="D283" s="80"/>
      <c r="E283" s="81"/>
      <c r="F283" s="81"/>
      <c r="G283" s="81"/>
      <c r="H283" s="81"/>
      <c r="I283" s="82"/>
      <c r="J283" s="81"/>
      <c r="K283" s="81"/>
      <c r="L283" s="28"/>
      <c r="M283" s="20"/>
    </row>
    <row r="284" spans="2:13" ht="16.5" customHeight="1" x14ac:dyDescent="0.25">
      <c r="B284" s="80"/>
      <c r="C284" s="80"/>
      <c r="D284" s="80"/>
      <c r="E284" s="81"/>
      <c r="F284" s="81"/>
      <c r="G284" s="81"/>
      <c r="H284" s="81"/>
      <c r="I284" s="82"/>
      <c r="J284" s="81"/>
      <c r="K284" s="81"/>
      <c r="L284" s="28"/>
      <c r="M284" s="20"/>
    </row>
    <row r="285" spans="2:13" ht="16.5" customHeight="1" x14ac:dyDescent="0.25">
      <c r="B285" s="80"/>
      <c r="C285" s="80"/>
      <c r="D285" s="80"/>
      <c r="E285" s="81"/>
      <c r="F285" s="81"/>
      <c r="G285" s="81"/>
      <c r="H285" s="81"/>
      <c r="I285" s="82"/>
      <c r="J285" s="81"/>
      <c r="K285" s="81"/>
      <c r="L285" s="28"/>
      <c r="M285" s="20"/>
    </row>
    <row r="286" spans="2:13" ht="16.5" customHeight="1" x14ac:dyDescent="0.25">
      <c r="B286" s="80"/>
      <c r="C286" s="80"/>
      <c r="D286" s="80"/>
      <c r="E286" s="81"/>
      <c r="F286" s="81"/>
      <c r="G286" s="81"/>
      <c r="H286" s="81"/>
      <c r="I286" s="82"/>
      <c r="J286" s="81"/>
      <c r="K286" s="81"/>
      <c r="L286" s="28"/>
      <c r="M286" s="20"/>
    </row>
    <row r="287" spans="2:13" ht="16.5" customHeight="1" x14ac:dyDescent="0.25">
      <c r="B287" s="80"/>
      <c r="C287" s="80"/>
      <c r="D287" s="80"/>
      <c r="E287" s="81"/>
      <c r="F287" s="81"/>
      <c r="G287" s="81"/>
      <c r="H287" s="81"/>
      <c r="I287" s="82"/>
      <c r="J287" s="81"/>
      <c r="K287" s="81"/>
      <c r="L287" s="28"/>
      <c r="M287" s="20"/>
    </row>
    <row r="288" spans="2:13" ht="16.5" customHeight="1" x14ac:dyDescent="0.25">
      <c r="B288" s="80"/>
      <c r="C288" s="80"/>
      <c r="D288" s="80"/>
      <c r="E288" s="81"/>
      <c r="F288" s="81"/>
      <c r="G288" s="81"/>
      <c r="H288" s="81"/>
      <c r="I288" s="82"/>
      <c r="J288" s="81"/>
      <c r="K288" s="81"/>
      <c r="L288" s="28"/>
      <c r="M288" s="20"/>
    </row>
    <row r="289" spans="2:13" ht="16.5" customHeight="1" x14ac:dyDescent="0.25">
      <c r="B289" s="80"/>
      <c r="C289" s="80"/>
      <c r="D289" s="80"/>
      <c r="E289" s="81"/>
      <c r="F289" s="81"/>
      <c r="G289" s="81"/>
      <c r="H289" s="81"/>
      <c r="I289" s="82"/>
      <c r="J289" s="81"/>
      <c r="K289" s="81"/>
      <c r="L289" s="28"/>
      <c r="M289" s="20"/>
    </row>
    <row r="290" spans="2:13" ht="16.5" customHeight="1" x14ac:dyDescent="0.25">
      <c r="B290" s="80"/>
      <c r="C290" s="80"/>
      <c r="D290" s="80"/>
      <c r="E290" s="81"/>
      <c r="F290" s="81"/>
      <c r="G290" s="81"/>
      <c r="H290" s="81"/>
      <c r="I290" s="82"/>
      <c r="J290" s="81"/>
      <c r="K290" s="81"/>
      <c r="L290" s="28"/>
      <c r="M290" s="20"/>
    </row>
    <row r="291" spans="2:13" ht="16.5" customHeight="1" x14ac:dyDescent="0.25">
      <c r="B291" s="80"/>
      <c r="C291" s="80"/>
      <c r="D291" s="80"/>
      <c r="E291" s="81"/>
      <c r="F291" s="81"/>
      <c r="G291" s="81"/>
      <c r="H291" s="81"/>
      <c r="I291" s="82"/>
      <c r="J291" s="81"/>
      <c r="K291" s="81"/>
      <c r="L291" s="28"/>
      <c r="M291" s="20"/>
    </row>
    <row r="292" spans="2:13" ht="16.5" customHeight="1" x14ac:dyDescent="0.25">
      <c r="B292" s="80"/>
      <c r="C292" s="80"/>
      <c r="D292" s="80"/>
      <c r="E292" s="81"/>
      <c r="F292" s="81"/>
      <c r="G292" s="81"/>
      <c r="H292" s="81"/>
      <c r="I292" s="82"/>
      <c r="J292" s="81"/>
      <c r="K292" s="81"/>
      <c r="L292" s="28"/>
      <c r="M292" s="20"/>
    </row>
    <row r="293" spans="2:13" ht="16.5" customHeight="1" x14ac:dyDescent="0.25">
      <c r="B293" s="80"/>
      <c r="C293" s="80"/>
      <c r="D293" s="80"/>
      <c r="E293" s="81"/>
      <c r="F293" s="81"/>
      <c r="G293" s="81"/>
      <c r="H293" s="81"/>
      <c r="I293" s="82"/>
      <c r="J293" s="81"/>
      <c r="K293" s="81"/>
      <c r="L293" s="28"/>
      <c r="M293" s="20"/>
    </row>
    <row r="294" spans="2:13" ht="16.5" customHeight="1" x14ac:dyDescent="0.25">
      <c r="B294" s="80"/>
      <c r="C294" s="80"/>
      <c r="D294" s="80"/>
      <c r="E294" s="81"/>
      <c r="F294" s="81"/>
      <c r="G294" s="81"/>
      <c r="H294" s="81"/>
      <c r="I294" s="82"/>
      <c r="J294" s="81"/>
      <c r="K294" s="81"/>
      <c r="L294" s="28"/>
      <c r="M294" s="20"/>
    </row>
    <row r="295" spans="2:13" ht="16.5" customHeight="1" x14ac:dyDescent="0.25">
      <c r="B295" s="80"/>
      <c r="C295" s="80"/>
      <c r="D295" s="80"/>
      <c r="E295" s="81"/>
      <c r="F295" s="81"/>
      <c r="G295" s="81"/>
      <c r="H295" s="81"/>
      <c r="I295" s="82"/>
      <c r="J295" s="81"/>
      <c r="K295" s="81"/>
      <c r="L295" s="28"/>
      <c r="M295" s="20"/>
    </row>
    <row r="296" spans="2:13" ht="16.5" customHeight="1" x14ac:dyDescent="0.25">
      <c r="B296" s="80"/>
      <c r="C296" s="80"/>
      <c r="D296" s="80"/>
      <c r="E296" s="81"/>
      <c r="F296" s="81"/>
      <c r="G296" s="81"/>
      <c r="H296" s="81"/>
      <c r="I296" s="82"/>
      <c r="J296" s="81"/>
      <c r="K296" s="81"/>
      <c r="L296" s="28"/>
      <c r="M296" s="20"/>
    </row>
    <row r="297" spans="2:13" ht="16.5" customHeight="1" x14ac:dyDescent="0.25">
      <c r="B297" s="80"/>
      <c r="C297" s="80"/>
      <c r="D297" s="80"/>
      <c r="E297" s="81"/>
      <c r="F297" s="81"/>
      <c r="G297" s="81"/>
      <c r="H297" s="81"/>
      <c r="I297" s="82"/>
      <c r="J297" s="81"/>
      <c r="K297" s="81"/>
      <c r="L297" s="28"/>
      <c r="M297" s="20"/>
    </row>
    <row r="298" spans="2:13" ht="16.5" customHeight="1" x14ac:dyDescent="0.25">
      <c r="B298" s="80"/>
      <c r="C298" s="80"/>
      <c r="D298" s="80"/>
      <c r="E298" s="81"/>
      <c r="F298" s="81"/>
      <c r="G298" s="81"/>
      <c r="H298" s="81"/>
      <c r="I298" s="82"/>
      <c r="J298" s="81"/>
      <c r="K298" s="81"/>
      <c r="L298" s="28"/>
      <c r="M298" s="20"/>
    </row>
    <row r="299" spans="2:13" ht="16.5" customHeight="1" x14ac:dyDescent="0.25">
      <c r="B299" s="80"/>
      <c r="C299" s="80"/>
      <c r="D299" s="80"/>
      <c r="E299" s="81"/>
      <c r="F299" s="81"/>
      <c r="G299" s="81"/>
      <c r="H299" s="81"/>
      <c r="I299" s="82"/>
      <c r="J299" s="81"/>
      <c r="K299" s="81"/>
      <c r="L299" s="28"/>
      <c r="M299" s="20"/>
    </row>
    <row r="300" spans="2:13" ht="16.5" customHeight="1" x14ac:dyDescent="0.25">
      <c r="B300" s="80"/>
      <c r="C300" s="80"/>
      <c r="D300" s="80"/>
      <c r="E300" s="81"/>
      <c r="F300" s="81"/>
      <c r="G300" s="81"/>
      <c r="H300" s="81"/>
      <c r="I300" s="82"/>
      <c r="J300" s="81"/>
      <c r="K300" s="81"/>
      <c r="L300" s="28"/>
      <c r="M300" s="20"/>
    </row>
    <row r="301" spans="2:13" ht="16.5" customHeight="1" x14ac:dyDescent="0.25">
      <c r="B301" s="80"/>
      <c r="C301" s="80"/>
      <c r="D301" s="80"/>
      <c r="E301" s="81"/>
      <c r="F301" s="81"/>
      <c r="G301" s="81"/>
      <c r="H301" s="81"/>
      <c r="I301" s="82"/>
      <c r="J301" s="81"/>
      <c r="K301" s="81"/>
      <c r="L301" s="28"/>
      <c r="M301" s="20"/>
    </row>
    <row r="302" spans="2:13" ht="16.5" customHeight="1" x14ac:dyDescent="0.25">
      <c r="B302" s="80"/>
      <c r="C302" s="80"/>
      <c r="D302" s="80"/>
      <c r="E302" s="81"/>
      <c r="F302" s="81"/>
      <c r="G302" s="81"/>
      <c r="H302" s="81"/>
      <c r="I302" s="82"/>
      <c r="J302" s="81"/>
      <c r="K302" s="81"/>
      <c r="L302" s="28"/>
      <c r="M302" s="20"/>
    </row>
    <row r="303" spans="2:13" ht="16.5" customHeight="1" x14ac:dyDescent="0.25">
      <c r="B303" s="80"/>
      <c r="C303" s="80"/>
      <c r="D303" s="80"/>
      <c r="E303" s="81"/>
      <c r="F303" s="81"/>
      <c r="G303" s="81"/>
      <c r="H303" s="81"/>
      <c r="I303" s="82"/>
      <c r="J303" s="81"/>
      <c r="K303" s="81"/>
      <c r="L303" s="28"/>
      <c r="M303" s="20"/>
    </row>
    <row r="304" spans="2:13" ht="16.5" customHeight="1" x14ac:dyDescent="0.25">
      <c r="B304" s="80"/>
      <c r="C304" s="80"/>
      <c r="D304" s="80"/>
      <c r="E304" s="81"/>
      <c r="F304" s="81"/>
      <c r="G304" s="81"/>
      <c r="H304" s="81"/>
      <c r="I304" s="82"/>
      <c r="J304" s="81"/>
      <c r="K304" s="81"/>
      <c r="L304" s="28"/>
      <c r="M304" s="20"/>
    </row>
    <row r="305" spans="2:13" ht="16.5" customHeight="1" x14ac:dyDescent="0.25">
      <c r="B305" s="80"/>
      <c r="C305" s="80"/>
      <c r="D305" s="80"/>
      <c r="E305" s="81"/>
      <c r="F305" s="81"/>
      <c r="G305" s="81"/>
      <c r="H305" s="81"/>
      <c r="I305" s="82"/>
      <c r="J305" s="81"/>
      <c r="K305" s="81"/>
      <c r="L305" s="28"/>
      <c r="M305" s="20"/>
    </row>
    <row r="306" spans="2:13" ht="16.5" customHeight="1" x14ac:dyDescent="0.25">
      <c r="B306" s="80"/>
      <c r="C306" s="80"/>
      <c r="D306" s="80"/>
      <c r="E306" s="81"/>
      <c r="F306" s="81"/>
      <c r="G306" s="81"/>
      <c r="H306" s="81"/>
      <c r="I306" s="82"/>
      <c r="J306" s="81"/>
      <c r="K306" s="81"/>
      <c r="L306" s="28"/>
      <c r="M306" s="20"/>
    </row>
    <row r="307" spans="2:13" ht="16.5" customHeight="1" x14ac:dyDescent="0.25">
      <c r="B307" s="80"/>
      <c r="C307" s="80"/>
      <c r="D307" s="80"/>
      <c r="E307" s="81"/>
      <c r="F307" s="81"/>
      <c r="G307" s="81"/>
      <c r="H307" s="81"/>
      <c r="I307" s="82"/>
      <c r="J307" s="81"/>
      <c r="K307" s="81"/>
      <c r="L307" s="28"/>
      <c r="M307" s="20"/>
    </row>
    <row r="308" spans="2:13" ht="16.5" customHeight="1" x14ac:dyDescent="0.25">
      <c r="B308" s="80"/>
      <c r="C308" s="80"/>
      <c r="D308" s="80"/>
      <c r="E308" s="81"/>
      <c r="F308" s="81"/>
      <c r="G308" s="81"/>
      <c r="H308" s="81"/>
      <c r="I308" s="82"/>
      <c r="J308" s="81"/>
      <c r="K308" s="81"/>
      <c r="L308" s="28"/>
      <c r="M308" s="20"/>
    </row>
    <row r="309" spans="2:13" ht="16.5" customHeight="1" x14ac:dyDescent="0.25">
      <c r="B309" s="80"/>
      <c r="C309" s="80"/>
      <c r="D309" s="80"/>
      <c r="E309" s="81"/>
      <c r="F309" s="81"/>
      <c r="G309" s="81"/>
      <c r="H309" s="81"/>
      <c r="I309" s="82"/>
      <c r="J309" s="81"/>
      <c r="K309" s="81"/>
      <c r="L309" s="28"/>
      <c r="M309" s="20"/>
    </row>
    <row r="310" spans="2:13" ht="16.5" customHeight="1" x14ac:dyDescent="0.25">
      <c r="B310" s="80"/>
      <c r="C310" s="80"/>
      <c r="D310" s="80"/>
      <c r="E310" s="81"/>
      <c r="F310" s="81"/>
      <c r="G310" s="81"/>
      <c r="H310" s="81"/>
      <c r="I310" s="82"/>
      <c r="J310" s="81"/>
      <c r="K310" s="81"/>
      <c r="L310" s="28"/>
      <c r="M310" s="20"/>
    </row>
    <row r="311" spans="2:13" ht="16.5" customHeight="1" x14ac:dyDescent="0.25">
      <c r="B311" s="80"/>
      <c r="C311" s="80"/>
      <c r="D311" s="80"/>
      <c r="E311" s="81"/>
      <c r="F311" s="81"/>
      <c r="G311" s="81"/>
      <c r="H311" s="81"/>
      <c r="I311" s="82"/>
      <c r="J311" s="81"/>
      <c r="K311" s="81"/>
      <c r="L311" s="28"/>
      <c r="M311" s="20"/>
    </row>
    <row r="312" spans="2:13" ht="16.5" customHeight="1" x14ac:dyDescent="0.25">
      <c r="B312" s="80"/>
      <c r="C312" s="80"/>
      <c r="D312" s="80"/>
      <c r="E312" s="81"/>
      <c r="F312" s="81"/>
      <c r="G312" s="81"/>
      <c r="H312" s="81"/>
      <c r="I312" s="82"/>
      <c r="J312" s="81"/>
      <c r="K312" s="81"/>
      <c r="L312" s="28"/>
      <c r="M312" s="20"/>
    </row>
    <row r="313" spans="2:13" ht="16.5" customHeight="1" x14ac:dyDescent="0.25">
      <c r="B313" s="80"/>
      <c r="C313" s="80"/>
      <c r="D313" s="80"/>
      <c r="E313" s="81"/>
      <c r="F313" s="81"/>
      <c r="G313" s="81"/>
      <c r="H313" s="81"/>
      <c r="I313" s="82"/>
      <c r="J313" s="81"/>
      <c r="K313" s="81"/>
      <c r="L313" s="28"/>
      <c r="M313" s="20"/>
    </row>
    <row r="314" spans="2:13" ht="16.5" customHeight="1" x14ac:dyDescent="0.25">
      <c r="B314" s="80"/>
      <c r="C314" s="80"/>
      <c r="D314" s="80"/>
      <c r="E314" s="81"/>
      <c r="F314" s="81"/>
      <c r="G314" s="81"/>
      <c r="H314" s="81"/>
      <c r="I314" s="82"/>
      <c r="J314" s="81"/>
      <c r="K314" s="81"/>
      <c r="L314" s="28"/>
      <c r="M314" s="20"/>
    </row>
    <row r="315" spans="2:13" ht="16.5" customHeight="1" x14ac:dyDescent="0.25">
      <c r="B315" s="80"/>
      <c r="C315" s="80"/>
      <c r="D315" s="80"/>
      <c r="E315" s="81"/>
      <c r="F315" s="81"/>
      <c r="G315" s="81"/>
      <c r="H315" s="81"/>
      <c r="I315" s="82"/>
      <c r="J315" s="81"/>
      <c r="K315" s="81"/>
      <c r="L315" s="28"/>
      <c r="M315" s="20"/>
    </row>
    <row r="316" spans="2:13" ht="16.5" customHeight="1" x14ac:dyDescent="0.25">
      <c r="B316" s="80"/>
      <c r="C316" s="80"/>
      <c r="D316" s="80"/>
      <c r="E316" s="81"/>
      <c r="F316" s="81"/>
      <c r="G316" s="81"/>
      <c r="H316" s="81"/>
      <c r="I316" s="82"/>
      <c r="J316" s="81"/>
      <c r="K316" s="81"/>
      <c r="L316" s="28"/>
      <c r="M316" s="20"/>
    </row>
    <row r="317" spans="2:13" ht="16.5" customHeight="1" x14ac:dyDescent="0.25">
      <c r="B317" s="80"/>
      <c r="C317" s="80"/>
      <c r="D317" s="80"/>
      <c r="E317" s="81"/>
      <c r="F317" s="81"/>
      <c r="G317" s="81"/>
      <c r="H317" s="81"/>
      <c r="I317" s="82"/>
      <c r="J317" s="81"/>
      <c r="K317" s="81"/>
      <c r="L317" s="28"/>
      <c r="M317" s="20"/>
    </row>
    <row r="318" spans="2:13" ht="16.5" customHeight="1" x14ac:dyDescent="0.25">
      <c r="B318" s="80"/>
      <c r="C318" s="80"/>
      <c r="D318" s="80"/>
      <c r="E318" s="81"/>
      <c r="F318" s="81"/>
      <c r="G318" s="81"/>
      <c r="H318" s="81"/>
      <c r="I318" s="82"/>
      <c r="J318" s="81"/>
      <c r="K318" s="81"/>
      <c r="L318" s="28"/>
      <c r="M318" s="20"/>
    </row>
    <row r="319" spans="2:13" ht="16.5" customHeight="1" x14ac:dyDescent="0.25">
      <c r="B319" s="80"/>
      <c r="C319" s="80"/>
      <c r="D319" s="80"/>
      <c r="E319" s="81"/>
      <c r="F319" s="81"/>
      <c r="G319" s="81"/>
      <c r="H319" s="81"/>
      <c r="I319" s="82"/>
      <c r="J319" s="81"/>
      <c r="K319" s="81"/>
      <c r="L319" s="28"/>
      <c r="M319" s="20"/>
    </row>
    <row r="320" spans="2:13" ht="16.5" customHeight="1" x14ac:dyDescent="0.25">
      <c r="B320" s="80"/>
      <c r="C320" s="80"/>
      <c r="D320" s="80"/>
      <c r="E320" s="81"/>
      <c r="F320" s="81"/>
      <c r="G320" s="81"/>
      <c r="H320" s="81"/>
      <c r="I320" s="82"/>
      <c r="J320" s="81"/>
      <c r="K320" s="81"/>
      <c r="L320" s="28"/>
      <c r="M320" s="20"/>
    </row>
    <row r="321" spans="2:13" ht="16.5" customHeight="1" x14ac:dyDescent="0.25">
      <c r="B321" s="80"/>
      <c r="C321" s="80"/>
      <c r="D321" s="80"/>
      <c r="E321" s="81"/>
      <c r="F321" s="81"/>
      <c r="G321" s="81"/>
      <c r="H321" s="81"/>
      <c r="I321" s="82"/>
      <c r="J321" s="81"/>
      <c r="K321" s="81"/>
      <c r="L321" s="28"/>
      <c r="M321" s="20"/>
    </row>
    <row r="322" spans="2:13" ht="16.5" customHeight="1" x14ac:dyDescent="0.25">
      <c r="B322" s="80"/>
      <c r="C322" s="80"/>
      <c r="D322" s="80"/>
      <c r="E322" s="81"/>
      <c r="F322" s="81"/>
      <c r="G322" s="81"/>
      <c r="H322" s="81"/>
      <c r="I322" s="82"/>
      <c r="J322" s="81"/>
      <c r="K322" s="81"/>
      <c r="L322" s="28"/>
      <c r="M322" s="20"/>
    </row>
    <row r="323" spans="2:13" ht="16.5" customHeight="1" x14ac:dyDescent="0.25">
      <c r="B323" s="80"/>
      <c r="C323" s="80"/>
      <c r="D323" s="80"/>
      <c r="E323" s="81"/>
      <c r="F323" s="81"/>
      <c r="G323" s="81"/>
      <c r="H323" s="81"/>
      <c r="I323" s="82"/>
      <c r="J323" s="81"/>
      <c r="K323" s="81"/>
      <c r="L323" s="28"/>
      <c r="M323" s="20"/>
    </row>
    <row r="324" spans="2:13" ht="16.5" customHeight="1" x14ac:dyDescent="0.25">
      <c r="B324" s="80"/>
      <c r="C324" s="80"/>
      <c r="D324" s="80"/>
      <c r="E324" s="81"/>
      <c r="F324" s="81"/>
      <c r="G324" s="81"/>
      <c r="H324" s="81"/>
      <c r="I324" s="82"/>
      <c r="J324" s="81"/>
      <c r="K324" s="81"/>
      <c r="L324" s="28"/>
      <c r="M324" s="20"/>
    </row>
    <row r="325" spans="2:13" ht="16.5" customHeight="1" x14ac:dyDescent="0.25">
      <c r="B325" s="80"/>
      <c r="C325" s="80"/>
      <c r="D325" s="80"/>
      <c r="E325" s="81"/>
      <c r="F325" s="81"/>
      <c r="G325" s="81"/>
      <c r="H325" s="81"/>
      <c r="I325" s="82"/>
      <c r="J325" s="81"/>
      <c r="K325" s="81"/>
      <c r="L325" s="28"/>
      <c r="M325" s="20"/>
    </row>
    <row r="326" spans="2:13" ht="16.5" customHeight="1" x14ac:dyDescent="0.25">
      <c r="B326" s="80"/>
      <c r="C326" s="80"/>
      <c r="D326" s="80"/>
      <c r="E326" s="81"/>
      <c r="F326" s="81"/>
      <c r="G326" s="81"/>
      <c r="H326" s="81"/>
      <c r="I326" s="82"/>
      <c r="J326" s="81"/>
      <c r="K326" s="81"/>
      <c r="L326" s="28"/>
      <c r="M326" s="20"/>
    </row>
    <row r="327" spans="2:13" ht="16.5" customHeight="1" x14ac:dyDescent="0.25">
      <c r="B327" s="80"/>
      <c r="C327" s="80"/>
      <c r="D327" s="80"/>
      <c r="E327" s="81"/>
      <c r="F327" s="81"/>
      <c r="G327" s="81"/>
      <c r="H327" s="81"/>
      <c r="I327" s="82"/>
      <c r="J327" s="81"/>
      <c r="K327" s="81"/>
      <c r="L327" s="28"/>
      <c r="M327" s="20"/>
    </row>
    <row r="328" spans="2:13" ht="16.5" customHeight="1" x14ac:dyDescent="0.25">
      <c r="B328" s="80"/>
      <c r="C328" s="80"/>
      <c r="D328" s="80"/>
      <c r="E328" s="81"/>
      <c r="F328" s="81"/>
      <c r="G328" s="81"/>
      <c r="H328" s="81"/>
      <c r="I328" s="82"/>
      <c r="J328" s="81"/>
      <c r="K328" s="81"/>
      <c r="L328" s="28"/>
      <c r="M328" s="20"/>
    </row>
    <row r="329" spans="2:13" ht="16.5" customHeight="1" x14ac:dyDescent="0.25">
      <c r="B329" s="80"/>
      <c r="C329" s="80"/>
      <c r="D329" s="80"/>
      <c r="E329" s="81"/>
      <c r="F329" s="81"/>
      <c r="G329" s="81"/>
      <c r="H329" s="81"/>
      <c r="I329" s="82"/>
      <c r="J329" s="81"/>
      <c r="K329" s="81"/>
      <c r="L329" s="28"/>
      <c r="M329" s="20"/>
    </row>
    <row r="330" spans="2:13" ht="16.5" customHeight="1" x14ac:dyDescent="0.25">
      <c r="B330" s="80"/>
      <c r="C330" s="80"/>
      <c r="D330" s="80"/>
      <c r="E330" s="81"/>
      <c r="F330" s="81"/>
      <c r="G330" s="81"/>
      <c r="H330" s="81"/>
      <c r="I330" s="82"/>
      <c r="J330" s="81"/>
      <c r="K330" s="81"/>
      <c r="L330" s="28"/>
      <c r="M330" s="20"/>
    </row>
    <row r="331" spans="2:13" ht="16.5" customHeight="1" x14ac:dyDescent="0.25">
      <c r="B331" s="80"/>
      <c r="C331" s="80"/>
      <c r="D331" s="80"/>
      <c r="E331" s="81"/>
      <c r="F331" s="81"/>
      <c r="G331" s="81"/>
      <c r="H331" s="81"/>
      <c r="I331" s="82"/>
      <c r="J331" s="81"/>
      <c r="K331" s="81"/>
      <c r="L331" s="28"/>
      <c r="M331" s="20"/>
    </row>
    <row r="332" spans="2:13" ht="16.5" customHeight="1" x14ac:dyDescent="0.25">
      <c r="B332" s="80"/>
      <c r="C332" s="80"/>
      <c r="D332" s="80"/>
      <c r="E332" s="81"/>
      <c r="F332" s="81"/>
      <c r="G332" s="81"/>
      <c r="H332" s="81"/>
      <c r="I332" s="82"/>
      <c r="J332" s="81"/>
      <c r="K332" s="81"/>
      <c r="L332" s="28"/>
      <c r="M332" s="20"/>
    </row>
    <row r="333" spans="2:13" ht="16.5" customHeight="1" x14ac:dyDescent="0.25">
      <c r="B333" s="80"/>
      <c r="C333" s="80"/>
      <c r="D333" s="80"/>
      <c r="E333" s="81"/>
      <c r="F333" s="81"/>
      <c r="G333" s="81"/>
      <c r="H333" s="81"/>
      <c r="I333" s="82"/>
      <c r="J333" s="81"/>
      <c r="K333" s="81"/>
      <c r="L333" s="28"/>
      <c r="M333" s="20"/>
    </row>
    <row r="334" spans="2:13" ht="16.5" customHeight="1" x14ac:dyDescent="0.25">
      <c r="B334" s="80"/>
      <c r="C334" s="80"/>
      <c r="D334" s="80"/>
      <c r="E334" s="81"/>
      <c r="F334" s="81"/>
      <c r="G334" s="81"/>
      <c r="H334" s="81"/>
      <c r="I334" s="82"/>
      <c r="J334" s="81"/>
      <c r="K334" s="81"/>
      <c r="L334" s="28"/>
      <c r="M334" s="20"/>
    </row>
    <row r="335" spans="2:13" ht="16.5" customHeight="1" x14ac:dyDescent="0.25">
      <c r="B335" s="80"/>
      <c r="C335" s="80"/>
      <c r="D335" s="80"/>
      <c r="E335" s="81"/>
      <c r="F335" s="81"/>
      <c r="G335" s="81"/>
      <c r="H335" s="81"/>
      <c r="I335" s="82"/>
      <c r="J335" s="81"/>
      <c r="K335" s="81"/>
      <c r="L335" s="28"/>
      <c r="M335" s="20"/>
    </row>
    <row r="336" spans="2:13" ht="16.5" customHeight="1" x14ac:dyDescent="0.25">
      <c r="B336" s="80"/>
      <c r="C336" s="80"/>
      <c r="D336" s="80"/>
      <c r="E336" s="81"/>
      <c r="F336" s="81"/>
      <c r="G336" s="81"/>
      <c r="H336" s="81"/>
      <c r="I336" s="82"/>
      <c r="J336" s="81"/>
      <c r="K336" s="81"/>
      <c r="L336" s="28"/>
      <c r="M336" s="20"/>
    </row>
    <row r="337" spans="2:13" ht="16.5" customHeight="1" x14ac:dyDescent="0.25">
      <c r="B337" s="80"/>
      <c r="C337" s="80"/>
      <c r="D337" s="80"/>
      <c r="E337" s="81"/>
      <c r="F337" s="81"/>
      <c r="G337" s="81"/>
      <c r="H337" s="81"/>
      <c r="I337" s="82"/>
      <c r="J337" s="81"/>
      <c r="K337" s="81"/>
      <c r="L337" s="28"/>
      <c r="M337" s="20"/>
    </row>
    <row r="338" spans="2:13" ht="16.5" customHeight="1" x14ac:dyDescent="0.25">
      <c r="B338" s="80"/>
      <c r="C338" s="80"/>
      <c r="D338" s="80"/>
      <c r="E338" s="81"/>
      <c r="F338" s="81"/>
      <c r="G338" s="81"/>
      <c r="H338" s="81"/>
      <c r="I338" s="82"/>
      <c r="J338" s="81"/>
      <c r="K338" s="81"/>
      <c r="L338" s="28"/>
      <c r="M338" s="20"/>
    </row>
    <row r="339" spans="2:13" ht="16.5" customHeight="1" x14ac:dyDescent="0.25">
      <c r="B339" s="80"/>
      <c r="C339" s="80"/>
      <c r="D339" s="80"/>
      <c r="E339" s="81"/>
      <c r="F339" s="81"/>
      <c r="G339" s="81"/>
      <c r="H339" s="81"/>
      <c r="I339" s="82"/>
      <c r="J339" s="81"/>
      <c r="K339" s="81"/>
      <c r="L339" s="28"/>
      <c r="M339" s="20"/>
    </row>
    <row r="340" spans="2:13" ht="16.5" customHeight="1" x14ac:dyDescent="0.25">
      <c r="B340" s="80"/>
      <c r="C340" s="80"/>
      <c r="D340" s="80"/>
      <c r="E340" s="81"/>
      <c r="F340" s="81"/>
      <c r="G340" s="81"/>
      <c r="H340" s="81"/>
      <c r="I340" s="82"/>
      <c r="J340" s="81"/>
      <c r="K340" s="81"/>
      <c r="L340" s="28"/>
      <c r="M340" s="20"/>
    </row>
    <row r="341" spans="2:13" ht="16.5" customHeight="1" x14ac:dyDescent="0.25">
      <c r="B341" s="80"/>
      <c r="C341" s="80"/>
      <c r="D341" s="80"/>
      <c r="E341" s="81"/>
      <c r="F341" s="81"/>
      <c r="G341" s="81"/>
      <c r="H341" s="81"/>
      <c r="I341" s="82"/>
      <c r="J341" s="81"/>
      <c r="K341" s="81"/>
      <c r="L341" s="28"/>
      <c r="M341" s="20"/>
    </row>
    <row r="342" spans="2:13" ht="16.5" customHeight="1" x14ac:dyDescent="0.25">
      <c r="B342" s="80"/>
      <c r="C342" s="80"/>
      <c r="D342" s="80"/>
      <c r="E342" s="81"/>
      <c r="F342" s="81"/>
      <c r="G342" s="81"/>
      <c r="H342" s="81"/>
      <c r="I342" s="82"/>
      <c r="J342" s="81"/>
      <c r="K342" s="81"/>
      <c r="L342" s="28"/>
      <c r="M342" s="20"/>
    </row>
    <row r="343" spans="2:13" ht="16.5" customHeight="1" x14ac:dyDescent="0.25">
      <c r="B343" s="80"/>
      <c r="C343" s="80"/>
      <c r="D343" s="80"/>
      <c r="E343" s="81"/>
      <c r="F343" s="81"/>
      <c r="G343" s="81"/>
      <c r="H343" s="81"/>
      <c r="I343" s="82"/>
      <c r="J343" s="81"/>
      <c r="K343" s="81"/>
      <c r="L343" s="28"/>
      <c r="M343" s="20"/>
    </row>
    <row r="344" spans="2:13" ht="16.5" customHeight="1" x14ac:dyDescent="0.25">
      <c r="B344" s="80"/>
      <c r="C344" s="80"/>
      <c r="D344" s="80"/>
      <c r="E344" s="81"/>
      <c r="F344" s="81"/>
      <c r="G344" s="81"/>
      <c r="H344" s="81"/>
      <c r="I344" s="82"/>
      <c r="J344" s="81"/>
      <c r="K344" s="81"/>
      <c r="L344" s="28"/>
      <c r="M344" s="20"/>
    </row>
    <row r="345" spans="2:13" ht="16.5" customHeight="1" x14ac:dyDescent="0.25">
      <c r="B345" s="80"/>
      <c r="C345" s="80"/>
      <c r="D345" s="80"/>
      <c r="E345" s="81"/>
      <c r="F345" s="81"/>
      <c r="G345" s="81"/>
      <c r="H345" s="81"/>
      <c r="I345" s="82"/>
      <c r="J345" s="81"/>
      <c r="K345" s="81"/>
      <c r="L345" s="28"/>
      <c r="M345" s="20"/>
    </row>
    <row r="346" spans="2:13" ht="16.5" customHeight="1" x14ac:dyDescent="0.25">
      <c r="B346" s="80"/>
      <c r="C346" s="80"/>
      <c r="D346" s="80"/>
      <c r="E346" s="81"/>
      <c r="F346" s="81"/>
      <c r="G346" s="81"/>
      <c r="H346" s="81"/>
      <c r="I346" s="82"/>
      <c r="J346" s="81"/>
      <c r="K346" s="81"/>
      <c r="L346" s="28"/>
      <c r="M346" s="20"/>
    </row>
    <row r="347" spans="2:13" ht="16.5" customHeight="1" x14ac:dyDescent="0.25">
      <c r="B347" s="80"/>
      <c r="C347" s="80"/>
      <c r="D347" s="80"/>
      <c r="E347" s="81"/>
      <c r="F347" s="81"/>
      <c r="G347" s="81"/>
      <c r="H347" s="81"/>
      <c r="I347" s="82"/>
      <c r="J347" s="81"/>
      <c r="K347" s="81"/>
      <c r="L347" s="28"/>
      <c r="M347" s="20"/>
    </row>
    <row r="348" spans="2:13" ht="16.5" customHeight="1" x14ac:dyDescent="0.25">
      <c r="B348" s="80"/>
      <c r="C348" s="80"/>
      <c r="D348" s="80"/>
      <c r="E348" s="81"/>
      <c r="F348" s="81"/>
      <c r="G348" s="81"/>
      <c r="H348" s="81"/>
      <c r="I348" s="82"/>
      <c r="J348" s="81"/>
      <c r="K348" s="81"/>
      <c r="L348" s="28"/>
      <c r="M348" s="20"/>
    </row>
    <row r="349" spans="2:13" ht="16.5" customHeight="1" x14ac:dyDescent="0.25">
      <c r="B349" s="80"/>
      <c r="C349" s="80"/>
      <c r="D349" s="80"/>
      <c r="E349" s="81"/>
      <c r="F349" s="81"/>
      <c r="G349" s="81"/>
      <c r="H349" s="81"/>
      <c r="I349" s="82"/>
      <c r="J349" s="81"/>
      <c r="K349" s="81"/>
      <c r="L349" s="28"/>
      <c r="M349" s="20"/>
    </row>
    <row r="350" spans="2:13" ht="16.5" customHeight="1" x14ac:dyDescent="0.25">
      <c r="B350" s="80"/>
      <c r="C350" s="80"/>
      <c r="D350" s="80"/>
      <c r="E350" s="81"/>
      <c r="F350" s="81"/>
      <c r="G350" s="81"/>
      <c r="H350" s="81"/>
      <c r="I350" s="82"/>
      <c r="J350" s="81"/>
      <c r="K350" s="81"/>
      <c r="L350" s="28"/>
      <c r="M350" s="20"/>
    </row>
    <row r="351" spans="2:13" ht="16.5" customHeight="1" x14ac:dyDescent="0.25">
      <c r="B351" s="80"/>
      <c r="C351" s="80"/>
      <c r="D351" s="80"/>
      <c r="E351" s="81"/>
      <c r="F351" s="81"/>
      <c r="G351" s="81"/>
      <c r="H351" s="81"/>
      <c r="I351" s="82"/>
      <c r="J351" s="81"/>
      <c r="K351" s="81"/>
      <c r="L351" s="28"/>
      <c r="M351" s="20"/>
    </row>
    <row r="352" spans="2:13" ht="16.5" customHeight="1" x14ac:dyDescent="0.25">
      <c r="B352" s="80"/>
      <c r="C352" s="80"/>
      <c r="D352" s="80"/>
      <c r="E352" s="81"/>
      <c r="F352" s="81"/>
      <c r="G352" s="81"/>
      <c r="H352" s="81"/>
      <c r="I352" s="82"/>
      <c r="J352" s="81"/>
      <c r="K352" s="81"/>
      <c r="L352" s="28"/>
      <c r="M352" s="20"/>
    </row>
    <row r="353" spans="2:13" ht="16.5" customHeight="1" x14ac:dyDescent="0.25">
      <c r="B353" s="80"/>
      <c r="C353" s="80"/>
      <c r="D353" s="80"/>
      <c r="E353" s="81"/>
      <c r="F353" s="81"/>
      <c r="G353" s="81"/>
      <c r="H353" s="81"/>
      <c r="I353" s="82"/>
      <c r="J353" s="81"/>
      <c r="K353" s="81"/>
      <c r="L353" s="28"/>
      <c r="M353" s="20"/>
    </row>
    <row r="354" spans="2:13" ht="16.5" customHeight="1" x14ac:dyDescent="0.25">
      <c r="B354" s="80"/>
      <c r="C354" s="80"/>
      <c r="D354" s="80"/>
      <c r="E354" s="81"/>
      <c r="F354" s="81"/>
      <c r="G354" s="81"/>
      <c r="H354" s="81"/>
      <c r="I354" s="82"/>
      <c r="J354" s="81"/>
      <c r="K354" s="81"/>
      <c r="L354" s="28"/>
      <c r="M354" s="20"/>
    </row>
    <row r="355" spans="2:13" ht="16.5" customHeight="1" x14ac:dyDescent="0.25">
      <c r="B355" s="80"/>
      <c r="C355" s="80"/>
      <c r="D355" s="80"/>
      <c r="E355" s="81"/>
      <c r="F355" s="81"/>
      <c r="G355" s="81"/>
      <c r="H355" s="81"/>
      <c r="I355" s="82"/>
      <c r="J355" s="81"/>
      <c r="K355" s="81"/>
      <c r="L355" s="28"/>
      <c r="M355" s="20"/>
    </row>
    <row r="356" spans="2:13" ht="16.5" customHeight="1" x14ac:dyDescent="0.25">
      <c r="B356" s="80"/>
      <c r="C356" s="80"/>
      <c r="D356" s="80"/>
      <c r="E356" s="81"/>
      <c r="F356" s="81"/>
      <c r="G356" s="81"/>
      <c r="H356" s="81"/>
      <c r="I356" s="82"/>
      <c r="J356" s="81"/>
      <c r="K356" s="81"/>
      <c r="L356" s="28"/>
      <c r="M356" s="20"/>
    </row>
    <row r="357" spans="2:13" ht="16.5" customHeight="1" x14ac:dyDescent="0.25">
      <c r="B357" s="80"/>
      <c r="C357" s="80"/>
      <c r="D357" s="80"/>
      <c r="E357" s="81"/>
      <c r="F357" s="81"/>
      <c r="G357" s="81"/>
      <c r="H357" s="81"/>
      <c r="I357" s="82"/>
      <c r="J357" s="81"/>
      <c r="K357" s="81"/>
      <c r="L357" s="28"/>
      <c r="M357" s="20"/>
    </row>
    <row r="358" spans="2:13" ht="16.5" customHeight="1" x14ac:dyDescent="0.25">
      <c r="B358" s="80"/>
      <c r="C358" s="80"/>
      <c r="D358" s="80"/>
      <c r="E358" s="81"/>
      <c r="F358" s="81"/>
      <c r="G358" s="81"/>
      <c r="H358" s="81"/>
      <c r="I358" s="82"/>
      <c r="J358" s="81"/>
      <c r="K358" s="81"/>
      <c r="L358" s="28"/>
      <c r="M358" s="20"/>
    </row>
    <row r="359" spans="2:13" ht="16.5" customHeight="1" x14ac:dyDescent="0.25">
      <c r="B359" s="80"/>
      <c r="C359" s="80"/>
      <c r="D359" s="80"/>
      <c r="E359" s="81"/>
      <c r="F359" s="81"/>
      <c r="G359" s="81"/>
      <c r="H359" s="81"/>
      <c r="I359" s="82"/>
      <c r="J359" s="81"/>
      <c r="K359" s="81"/>
      <c r="L359" s="28"/>
      <c r="M359" s="20"/>
    </row>
    <row r="360" spans="2:13" ht="16.5" customHeight="1" x14ac:dyDescent="0.25">
      <c r="B360" s="80"/>
      <c r="C360" s="80"/>
      <c r="D360" s="80"/>
      <c r="E360" s="81"/>
      <c r="F360" s="81"/>
      <c r="G360" s="81"/>
      <c r="H360" s="81"/>
      <c r="I360" s="82"/>
      <c r="J360" s="81"/>
      <c r="K360" s="81"/>
      <c r="L360" s="28"/>
      <c r="M360" s="20"/>
    </row>
    <row r="361" spans="2:13" ht="16.5" customHeight="1" x14ac:dyDescent="0.25">
      <c r="B361" s="80"/>
      <c r="C361" s="80"/>
      <c r="D361" s="80"/>
      <c r="E361" s="81"/>
      <c r="F361" s="81"/>
      <c r="G361" s="81"/>
      <c r="H361" s="81"/>
      <c r="I361" s="82"/>
      <c r="J361" s="81"/>
      <c r="K361" s="81"/>
      <c r="L361" s="28"/>
      <c r="M361" s="20"/>
    </row>
    <row r="362" spans="2:13" ht="16.5" customHeight="1" x14ac:dyDescent="0.25">
      <c r="B362" s="80"/>
      <c r="C362" s="80"/>
      <c r="D362" s="80"/>
      <c r="E362" s="81"/>
      <c r="F362" s="81"/>
      <c r="G362" s="81"/>
      <c r="H362" s="81"/>
      <c r="I362" s="82"/>
      <c r="J362" s="81"/>
      <c r="K362" s="81"/>
      <c r="L362" s="28"/>
      <c r="M362" s="20"/>
    </row>
    <row r="363" spans="2:13" ht="16.5" customHeight="1" x14ac:dyDescent="0.25">
      <c r="B363" s="80"/>
      <c r="C363" s="80"/>
      <c r="D363" s="80"/>
      <c r="E363" s="81"/>
      <c r="F363" s="81"/>
      <c r="G363" s="81"/>
      <c r="H363" s="81"/>
      <c r="I363" s="82"/>
      <c r="J363" s="81"/>
      <c r="K363" s="81"/>
      <c r="L363" s="28"/>
      <c r="M363" s="20"/>
    </row>
    <row r="364" spans="2:13" ht="16.5" customHeight="1" x14ac:dyDescent="0.25">
      <c r="B364" s="80"/>
      <c r="C364" s="80"/>
      <c r="D364" s="80"/>
      <c r="E364" s="81"/>
      <c r="F364" s="81"/>
      <c r="G364" s="81"/>
      <c r="H364" s="81"/>
      <c r="I364" s="82"/>
      <c r="J364" s="81"/>
      <c r="K364" s="81"/>
      <c r="L364" s="28"/>
      <c r="M364" s="20"/>
    </row>
    <row r="365" spans="2:13" ht="16.5" customHeight="1" x14ac:dyDescent="0.25">
      <c r="B365" s="80"/>
      <c r="C365" s="80"/>
      <c r="D365" s="80"/>
      <c r="E365" s="81"/>
      <c r="F365" s="81"/>
      <c r="G365" s="81"/>
      <c r="H365" s="81"/>
      <c r="I365" s="82"/>
      <c r="J365" s="81"/>
      <c r="K365" s="81"/>
      <c r="L365" s="28"/>
      <c r="M365" s="20"/>
    </row>
    <row r="366" spans="2:13" ht="16.5" customHeight="1" x14ac:dyDescent="0.25">
      <c r="B366" s="80"/>
      <c r="C366" s="80"/>
      <c r="D366" s="80"/>
      <c r="E366" s="81"/>
      <c r="F366" s="81"/>
      <c r="G366" s="81"/>
      <c r="H366" s="81"/>
      <c r="I366" s="82"/>
      <c r="J366" s="81"/>
      <c r="K366" s="81"/>
      <c r="L366" s="28"/>
      <c r="M366" s="20"/>
    </row>
    <row r="367" spans="2:13" ht="16.5" customHeight="1" x14ac:dyDescent="0.25">
      <c r="B367" s="80"/>
      <c r="C367" s="80"/>
      <c r="D367" s="80"/>
      <c r="E367" s="81"/>
      <c r="F367" s="81"/>
      <c r="G367" s="81"/>
      <c r="H367" s="81"/>
      <c r="I367" s="82"/>
      <c r="J367" s="81"/>
      <c r="K367" s="81"/>
      <c r="L367" s="28"/>
      <c r="M367" s="20"/>
    </row>
    <row r="368" spans="2:13" ht="16.5" customHeight="1" x14ac:dyDescent="0.25">
      <c r="B368" s="80"/>
      <c r="C368" s="80"/>
      <c r="D368" s="80"/>
      <c r="E368" s="81"/>
      <c r="F368" s="81"/>
      <c r="G368" s="81"/>
      <c r="H368" s="81"/>
      <c r="I368" s="82"/>
      <c r="J368" s="81"/>
      <c r="K368" s="81"/>
      <c r="L368" s="28"/>
      <c r="M368" s="20"/>
    </row>
    <row r="369" spans="2:13" ht="16.5" customHeight="1" x14ac:dyDescent="0.25">
      <c r="B369" s="80"/>
      <c r="C369" s="80"/>
      <c r="D369" s="80"/>
      <c r="E369" s="81"/>
      <c r="F369" s="81"/>
      <c r="G369" s="81"/>
      <c r="H369" s="81"/>
      <c r="I369" s="82"/>
      <c r="J369" s="81"/>
      <c r="K369" s="81"/>
      <c r="L369" s="28"/>
      <c r="M369" s="20"/>
    </row>
    <row r="370" spans="2:13" ht="16.5" customHeight="1" x14ac:dyDescent="0.25">
      <c r="B370" s="80"/>
      <c r="C370" s="80"/>
      <c r="D370" s="80"/>
      <c r="E370" s="81"/>
      <c r="F370" s="81"/>
      <c r="G370" s="81"/>
      <c r="H370" s="81"/>
      <c r="I370" s="82"/>
      <c r="J370" s="81"/>
      <c r="K370" s="81"/>
      <c r="L370" s="28"/>
      <c r="M370" s="20"/>
    </row>
    <row r="371" spans="2:13" ht="16.5" customHeight="1" x14ac:dyDescent="0.25">
      <c r="B371" s="80"/>
      <c r="C371" s="80"/>
      <c r="D371" s="80"/>
      <c r="E371" s="81"/>
      <c r="F371" s="81"/>
      <c r="G371" s="81"/>
      <c r="H371" s="81"/>
      <c r="I371" s="82"/>
      <c r="J371" s="81"/>
      <c r="K371" s="81"/>
      <c r="L371" s="28"/>
      <c r="M371" s="20"/>
    </row>
    <row r="372" spans="2:13" ht="16.5" customHeight="1" x14ac:dyDescent="0.25">
      <c r="B372" s="80"/>
      <c r="C372" s="80"/>
      <c r="D372" s="80"/>
      <c r="E372" s="81"/>
      <c r="F372" s="81"/>
      <c r="G372" s="81"/>
      <c r="H372" s="81"/>
      <c r="I372" s="82"/>
      <c r="J372" s="81"/>
      <c r="K372" s="81"/>
      <c r="L372" s="28"/>
      <c r="M372" s="20"/>
    </row>
    <row r="373" spans="2:13" ht="16.5" customHeight="1" x14ac:dyDescent="0.25">
      <c r="B373" s="80"/>
      <c r="C373" s="80"/>
      <c r="D373" s="80"/>
      <c r="E373" s="81"/>
      <c r="F373" s="81"/>
      <c r="G373" s="81"/>
      <c r="H373" s="81"/>
      <c r="I373" s="82"/>
      <c r="J373" s="81"/>
      <c r="K373" s="81"/>
      <c r="L373" s="28"/>
      <c r="M373" s="20"/>
    </row>
    <row r="374" spans="2:13" ht="16.5" customHeight="1" x14ac:dyDescent="0.25">
      <c r="B374" s="80"/>
      <c r="C374" s="80"/>
      <c r="D374" s="80"/>
      <c r="E374" s="81"/>
      <c r="F374" s="81"/>
      <c r="G374" s="81"/>
      <c r="H374" s="81"/>
      <c r="I374" s="82"/>
      <c r="J374" s="81"/>
      <c r="K374" s="81"/>
      <c r="L374" s="28"/>
      <c r="M374" s="20"/>
    </row>
    <row r="375" spans="2:13" ht="16.5" customHeight="1" x14ac:dyDescent="0.25">
      <c r="B375" s="80"/>
      <c r="C375" s="80"/>
      <c r="D375" s="80"/>
      <c r="E375" s="81"/>
      <c r="F375" s="81"/>
      <c r="G375" s="81"/>
      <c r="H375" s="81"/>
      <c r="I375" s="82"/>
      <c r="J375" s="81"/>
      <c r="K375" s="81"/>
      <c r="L375" s="28"/>
      <c r="M375" s="20"/>
    </row>
    <row r="376" spans="2:13" ht="16.5" customHeight="1" x14ac:dyDescent="0.25">
      <c r="B376" s="80"/>
      <c r="C376" s="80"/>
      <c r="D376" s="80"/>
      <c r="E376" s="81"/>
      <c r="F376" s="81"/>
      <c r="G376" s="81"/>
      <c r="H376" s="81"/>
      <c r="I376" s="82"/>
      <c r="J376" s="81"/>
      <c r="K376" s="81"/>
      <c r="L376" s="28"/>
      <c r="M376" s="20"/>
    </row>
    <row r="377" spans="2:13" ht="16.5" customHeight="1" x14ac:dyDescent="0.25">
      <c r="B377" s="80"/>
      <c r="C377" s="80"/>
      <c r="D377" s="80"/>
      <c r="E377" s="81"/>
      <c r="F377" s="81"/>
      <c r="G377" s="81"/>
      <c r="H377" s="81"/>
      <c r="I377" s="82"/>
      <c r="J377" s="81"/>
      <c r="K377" s="81"/>
      <c r="L377" s="28"/>
      <c r="M377" s="20"/>
    </row>
    <row r="378" spans="2:13" ht="16.5" customHeight="1" x14ac:dyDescent="0.25">
      <c r="B378" s="80"/>
      <c r="C378" s="80"/>
      <c r="D378" s="80"/>
      <c r="E378" s="81"/>
      <c r="F378" s="81"/>
      <c r="G378" s="81"/>
      <c r="H378" s="81"/>
      <c r="I378" s="82"/>
      <c r="J378" s="81"/>
      <c r="K378" s="81"/>
      <c r="L378" s="28"/>
      <c r="M378" s="20"/>
    </row>
    <row r="379" spans="2:13" ht="16.5" customHeight="1" x14ac:dyDescent="0.25">
      <c r="B379" s="80"/>
      <c r="C379" s="80"/>
      <c r="D379" s="80"/>
      <c r="E379" s="81"/>
      <c r="F379" s="81"/>
      <c r="G379" s="81"/>
      <c r="H379" s="81"/>
      <c r="I379" s="82"/>
      <c r="J379" s="81"/>
      <c r="K379" s="81"/>
      <c r="L379" s="28"/>
      <c r="M379" s="20"/>
    </row>
    <row r="380" spans="2:13" ht="16.5" customHeight="1" x14ac:dyDescent="0.25">
      <c r="B380" s="80"/>
      <c r="C380" s="80"/>
      <c r="D380" s="80"/>
      <c r="E380" s="81"/>
      <c r="F380" s="81"/>
      <c r="G380" s="81"/>
      <c r="H380" s="81"/>
      <c r="I380" s="82"/>
      <c r="J380" s="81"/>
      <c r="K380" s="81"/>
      <c r="L380" s="28"/>
      <c r="M380" s="20"/>
    </row>
    <row r="381" spans="2:13" ht="16.5" customHeight="1" x14ac:dyDescent="0.25">
      <c r="B381" s="80"/>
      <c r="C381" s="80"/>
      <c r="D381" s="80"/>
      <c r="E381" s="81"/>
      <c r="F381" s="81"/>
      <c r="G381" s="81"/>
      <c r="H381" s="81"/>
      <c r="I381" s="82"/>
      <c r="J381" s="81"/>
      <c r="K381" s="81"/>
      <c r="L381" s="28"/>
      <c r="M381" s="20"/>
    </row>
    <row r="382" spans="2:13" ht="16.5" customHeight="1" x14ac:dyDescent="0.25">
      <c r="B382" s="80"/>
      <c r="C382" s="80"/>
      <c r="D382" s="80"/>
      <c r="E382" s="81"/>
      <c r="F382" s="81"/>
      <c r="G382" s="81"/>
      <c r="H382" s="81"/>
      <c r="I382" s="82"/>
      <c r="J382" s="81"/>
      <c r="K382" s="81"/>
      <c r="L382" s="28"/>
      <c r="M382" s="20"/>
    </row>
    <row r="383" spans="2:13" ht="16.5" customHeight="1" x14ac:dyDescent="0.25">
      <c r="B383" s="80"/>
      <c r="C383" s="80"/>
      <c r="D383" s="80"/>
      <c r="E383" s="81"/>
      <c r="F383" s="81"/>
      <c r="G383" s="81"/>
      <c r="H383" s="81"/>
      <c r="I383" s="82"/>
      <c r="J383" s="81"/>
      <c r="K383" s="81"/>
      <c r="L383" s="28"/>
      <c r="M383" s="20"/>
    </row>
    <row r="384" spans="2:13" ht="16.5" customHeight="1" x14ac:dyDescent="0.25">
      <c r="B384" s="80"/>
      <c r="C384" s="80"/>
      <c r="D384" s="80"/>
      <c r="E384" s="81"/>
      <c r="F384" s="81"/>
      <c r="G384" s="81"/>
      <c r="H384" s="81"/>
      <c r="I384" s="82"/>
      <c r="J384" s="81"/>
      <c r="K384" s="81"/>
      <c r="L384" s="28"/>
      <c r="M384" s="20"/>
    </row>
    <row r="385" spans="2:13" ht="16.5" customHeight="1" x14ac:dyDescent="0.25">
      <c r="B385" s="80"/>
      <c r="C385" s="80"/>
      <c r="D385" s="80"/>
      <c r="E385" s="81"/>
      <c r="F385" s="81"/>
      <c r="G385" s="81"/>
      <c r="H385" s="81"/>
      <c r="I385" s="82"/>
      <c r="J385" s="81"/>
      <c r="K385" s="81"/>
      <c r="L385" s="28"/>
      <c r="M385" s="20"/>
    </row>
    <row r="386" spans="2:13" ht="16.5" customHeight="1" x14ac:dyDescent="0.25">
      <c r="B386" s="80"/>
      <c r="C386" s="80"/>
      <c r="D386" s="80"/>
      <c r="E386" s="81"/>
      <c r="F386" s="81"/>
      <c r="G386" s="81"/>
      <c r="H386" s="81"/>
      <c r="I386" s="82"/>
      <c r="J386" s="81"/>
      <c r="K386" s="81"/>
      <c r="L386" s="28"/>
      <c r="M386" s="20"/>
    </row>
    <row r="387" spans="2:13" ht="16.5" customHeight="1" x14ac:dyDescent="0.25">
      <c r="B387" s="80"/>
      <c r="C387" s="80"/>
      <c r="D387" s="80"/>
      <c r="E387" s="81"/>
      <c r="F387" s="81"/>
      <c r="G387" s="81"/>
      <c r="H387" s="81"/>
      <c r="I387" s="82"/>
      <c r="J387" s="81"/>
      <c r="K387" s="81"/>
      <c r="L387" s="28"/>
      <c r="M387" s="20"/>
    </row>
    <row r="388" spans="2:13" ht="16.5" customHeight="1" x14ac:dyDescent="0.25">
      <c r="B388" s="80"/>
      <c r="C388" s="80"/>
      <c r="D388" s="80"/>
      <c r="E388" s="81"/>
      <c r="F388" s="81"/>
      <c r="G388" s="81"/>
      <c r="H388" s="81"/>
      <c r="I388" s="82"/>
      <c r="J388" s="81"/>
      <c r="K388" s="81"/>
      <c r="L388" s="28"/>
      <c r="M388" s="20"/>
    </row>
    <row r="389" spans="2:13" ht="16.5" customHeight="1" x14ac:dyDescent="0.25">
      <c r="B389" s="80"/>
      <c r="C389" s="80"/>
      <c r="D389" s="80"/>
      <c r="E389" s="81"/>
      <c r="F389" s="81"/>
      <c r="G389" s="81"/>
      <c r="H389" s="81"/>
      <c r="I389" s="82"/>
      <c r="J389" s="81"/>
      <c r="K389" s="81"/>
      <c r="L389" s="28"/>
      <c r="M389" s="20"/>
    </row>
    <row r="390" spans="2:13" ht="16.5" customHeight="1" x14ac:dyDescent="0.25">
      <c r="B390" s="80"/>
      <c r="C390" s="80"/>
      <c r="D390" s="80"/>
      <c r="E390" s="81"/>
      <c r="F390" s="81"/>
      <c r="G390" s="81"/>
      <c r="H390" s="81"/>
      <c r="I390" s="82"/>
      <c r="J390" s="81"/>
      <c r="K390" s="81"/>
      <c r="L390" s="28"/>
      <c r="M390" s="20"/>
    </row>
    <row r="391" spans="2:13" ht="16.5" customHeight="1" x14ac:dyDescent="0.25">
      <c r="B391" s="80"/>
      <c r="C391" s="80"/>
      <c r="D391" s="80"/>
      <c r="E391" s="81"/>
      <c r="F391" s="81"/>
      <c r="G391" s="81"/>
      <c r="H391" s="81"/>
      <c r="I391" s="82"/>
      <c r="J391" s="81"/>
      <c r="K391" s="81"/>
      <c r="L391" s="28"/>
      <c r="M391" s="20"/>
    </row>
    <row r="392" spans="2:13" ht="16.5" customHeight="1" x14ac:dyDescent="0.25">
      <c r="B392" s="80"/>
      <c r="C392" s="80"/>
      <c r="D392" s="80"/>
      <c r="E392" s="81"/>
      <c r="F392" s="81"/>
      <c r="G392" s="81"/>
      <c r="H392" s="81"/>
      <c r="I392" s="82"/>
      <c r="J392" s="81"/>
      <c r="K392" s="81"/>
      <c r="L392" s="28"/>
      <c r="M392" s="20"/>
    </row>
    <row r="393" spans="2:13" ht="16.5" customHeight="1" x14ac:dyDescent="0.25">
      <c r="B393" s="80"/>
      <c r="C393" s="80"/>
      <c r="D393" s="80"/>
      <c r="E393" s="81"/>
      <c r="F393" s="81"/>
      <c r="G393" s="81"/>
      <c r="H393" s="81"/>
      <c r="I393" s="82"/>
      <c r="J393" s="81"/>
      <c r="K393" s="81"/>
      <c r="L393" s="28"/>
      <c r="M393" s="20"/>
    </row>
    <row r="394" spans="2:13" ht="16.5" customHeight="1" x14ac:dyDescent="0.25">
      <c r="B394" s="80"/>
      <c r="C394" s="80"/>
      <c r="D394" s="80"/>
      <c r="E394" s="81"/>
      <c r="F394" s="81"/>
      <c r="G394" s="81"/>
      <c r="H394" s="81"/>
      <c r="I394" s="82"/>
      <c r="J394" s="81"/>
      <c r="K394" s="81"/>
      <c r="L394" s="28"/>
      <c r="M394" s="20"/>
    </row>
    <row r="395" spans="2:13" ht="16.5" customHeight="1" x14ac:dyDescent="0.25">
      <c r="B395" s="80"/>
      <c r="C395" s="80"/>
      <c r="D395" s="80"/>
      <c r="E395" s="81"/>
      <c r="F395" s="81"/>
      <c r="G395" s="81"/>
      <c r="H395" s="81"/>
      <c r="I395" s="82"/>
      <c r="J395" s="81"/>
      <c r="K395" s="81"/>
      <c r="L395" s="28"/>
      <c r="M395" s="20"/>
    </row>
    <row r="396" spans="2:13" ht="16.5" customHeight="1" x14ac:dyDescent="0.25">
      <c r="B396" s="80"/>
      <c r="C396" s="80"/>
      <c r="D396" s="80"/>
      <c r="E396" s="81"/>
      <c r="F396" s="81"/>
      <c r="G396" s="81"/>
      <c r="H396" s="81"/>
      <c r="I396" s="82"/>
      <c r="J396" s="81"/>
      <c r="K396" s="81"/>
      <c r="L396" s="28"/>
      <c r="M396" s="20"/>
    </row>
    <row r="397" spans="2:13" ht="16.5" customHeight="1" x14ac:dyDescent="0.25">
      <c r="B397" s="80"/>
      <c r="C397" s="80"/>
      <c r="D397" s="80"/>
      <c r="E397" s="81"/>
      <c r="F397" s="81"/>
      <c r="G397" s="81"/>
      <c r="H397" s="81"/>
      <c r="I397" s="82"/>
      <c r="J397" s="81"/>
      <c r="K397" s="81"/>
      <c r="L397" s="28"/>
      <c r="M397" s="20"/>
    </row>
    <row r="398" spans="2:13" ht="16.5" customHeight="1" x14ac:dyDescent="0.25">
      <c r="B398" s="80"/>
      <c r="C398" s="80"/>
      <c r="D398" s="80"/>
      <c r="E398" s="81"/>
      <c r="F398" s="81"/>
      <c r="G398" s="81"/>
      <c r="H398" s="81"/>
      <c r="I398" s="82"/>
      <c r="J398" s="81"/>
      <c r="K398" s="81"/>
      <c r="L398" s="28"/>
      <c r="M398" s="20"/>
    </row>
    <row r="399" spans="2:13" ht="16.5" customHeight="1" x14ac:dyDescent="0.25">
      <c r="B399" s="80"/>
      <c r="C399" s="80"/>
      <c r="D399" s="80"/>
      <c r="E399" s="81"/>
      <c r="F399" s="81"/>
      <c r="G399" s="81"/>
      <c r="H399" s="81"/>
      <c r="I399" s="82"/>
      <c r="J399" s="81"/>
      <c r="K399" s="81"/>
      <c r="L399" s="28"/>
      <c r="M399" s="20"/>
    </row>
    <row r="400" spans="2:13" ht="16.5" customHeight="1" x14ac:dyDescent="0.25">
      <c r="B400" s="80"/>
      <c r="C400" s="80"/>
      <c r="D400" s="80"/>
      <c r="E400" s="81"/>
      <c r="F400" s="81"/>
      <c r="G400" s="81"/>
      <c r="H400" s="81"/>
      <c r="I400" s="82"/>
      <c r="J400" s="81"/>
      <c r="K400" s="81"/>
      <c r="L400" s="28"/>
      <c r="M400" s="20"/>
    </row>
    <row r="401" spans="2:13" ht="16.5" customHeight="1" x14ac:dyDescent="0.25">
      <c r="B401" s="80"/>
      <c r="C401" s="80"/>
      <c r="D401" s="80"/>
      <c r="E401" s="81"/>
      <c r="F401" s="81"/>
      <c r="G401" s="81"/>
      <c r="H401" s="81"/>
      <c r="I401" s="82"/>
      <c r="J401" s="81"/>
      <c r="K401" s="81"/>
      <c r="L401" s="28"/>
      <c r="M401" s="20"/>
    </row>
    <row r="402" spans="2:13" ht="16.5" customHeight="1" x14ac:dyDescent="0.25">
      <c r="B402" s="80"/>
      <c r="C402" s="80"/>
      <c r="D402" s="80"/>
      <c r="E402" s="81"/>
      <c r="F402" s="81"/>
      <c r="G402" s="81"/>
      <c r="H402" s="81"/>
      <c r="I402" s="82"/>
      <c r="J402" s="81"/>
      <c r="K402" s="81"/>
      <c r="L402" s="28"/>
      <c r="M402" s="20"/>
    </row>
    <row r="403" spans="2:13" ht="16.5" customHeight="1" x14ac:dyDescent="0.25">
      <c r="B403" s="80"/>
      <c r="C403" s="80"/>
      <c r="D403" s="80"/>
      <c r="E403" s="81"/>
      <c r="F403" s="81"/>
      <c r="G403" s="81"/>
      <c r="H403" s="81"/>
      <c r="I403" s="82"/>
      <c r="J403" s="81"/>
      <c r="K403" s="81"/>
      <c r="L403" s="28"/>
      <c r="M403" s="20"/>
    </row>
    <row r="404" spans="2:13" ht="16.5" customHeight="1" x14ac:dyDescent="0.25">
      <c r="B404" s="80"/>
      <c r="C404" s="80"/>
      <c r="D404" s="80"/>
      <c r="E404" s="81"/>
      <c r="F404" s="81"/>
      <c r="G404" s="81"/>
      <c r="H404" s="81"/>
      <c r="I404" s="82"/>
      <c r="J404" s="81"/>
      <c r="K404" s="81"/>
      <c r="L404" s="28"/>
      <c r="M404" s="20"/>
    </row>
    <row r="405" spans="2:13" ht="16.5" customHeight="1" x14ac:dyDescent="0.25">
      <c r="B405" s="80"/>
      <c r="C405" s="80"/>
      <c r="D405" s="80"/>
      <c r="E405" s="81"/>
      <c r="F405" s="81"/>
      <c r="G405" s="81"/>
      <c r="H405" s="81"/>
      <c r="I405" s="82"/>
      <c r="J405" s="81"/>
      <c r="K405" s="81"/>
      <c r="L405" s="28"/>
      <c r="M405" s="20"/>
    </row>
    <row r="406" spans="2:13" ht="16.5" customHeight="1" x14ac:dyDescent="0.25">
      <c r="B406" s="80"/>
      <c r="C406" s="80"/>
      <c r="D406" s="80"/>
      <c r="E406" s="81"/>
      <c r="F406" s="81"/>
      <c r="G406" s="81"/>
      <c r="H406" s="81"/>
      <c r="I406" s="82"/>
      <c r="J406" s="81"/>
      <c r="K406" s="81"/>
      <c r="L406" s="28"/>
      <c r="M406" s="20"/>
    </row>
    <row r="407" spans="2:13" ht="16.5" customHeight="1" x14ac:dyDescent="0.25">
      <c r="B407" s="80"/>
      <c r="C407" s="80"/>
      <c r="D407" s="80"/>
      <c r="E407" s="81"/>
      <c r="F407" s="81"/>
      <c r="G407" s="81"/>
      <c r="H407" s="81"/>
      <c r="I407" s="82"/>
      <c r="J407" s="81"/>
      <c r="K407" s="81"/>
      <c r="L407" s="28"/>
      <c r="M407" s="20"/>
    </row>
    <row r="408" spans="2:13" ht="16.5" customHeight="1" x14ac:dyDescent="0.25">
      <c r="B408" s="80"/>
      <c r="C408" s="80"/>
      <c r="D408" s="80"/>
      <c r="E408" s="81"/>
      <c r="F408" s="81"/>
      <c r="G408" s="81"/>
      <c r="H408" s="81"/>
      <c r="I408" s="82"/>
      <c r="J408" s="81"/>
      <c r="K408" s="81"/>
      <c r="L408" s="28"/>
      <c r="M408" s="20"/>
    </row>
    <row r="409" spans="2:13" ht="16.5" customHeight="1" x14ac:dyDescent="0.25">
      <c r="B409" s="80"/>
      <c r="C409" s="80"/>
      <c r="D409" s="80"/>
      <c r="E409" s="81"/>
      <c r="F409" s="81"/>
      <c r="G409" s="81"/>
      <c r="H409" s="81"/>
      <c r="I409" s="82"/>
      <c r="J409" s="81"/>
      <c r="K409" s="81"/>
      <c r="L409" s="28"/>
      <c r="M409" s="20"/>
    </row>
    <row r="410" spans="2:13" ht="16.5" customHeight="1" x14ac:dyDescent="0.25">
      <c r="B410" s="80"/>
      <c r="C410" s="80"/>
      <c r="D410" s="80"/>
      <c r="E410" s="81"/>
      <c r="F410" s="81"/>
      <c r="G410" s="81"/>
      <c r="H410" s="81"/>
      <c r="I410" s="82"/>
      <c r="J410" s="81"/>
      <c r="K410" s="81"/>
      <c r="L410" s="28"/>
      <c r="M410" s="20"/>
    </row>
    <row r="411" spans="2:13" ht="16.5" customHeight="1" x14ac:dyDescent="0.25">
      <c r="B411" s="80"/>
      <c r="C411" s="80"/>
      <c r="D411" s="80"/>
      <c r="E411" s="81"/>
      <c r="F411" s="81"/>
      <c r="G411" s="81"/>
      <c r="H411" s="81"/>
      <c r="I411" s="82"/>
      <c r="J411" s="81"/>
      <c r="K411" s="81"/>
      <c r="L411" s="28"/>
      <c r="M411" s="20"/>
    </row>
    <row r="412" spans="2:13" ht="16.5" customHeight="1" x14ac:dyDescent="0.25">
      <c r="B412" s="80"/>
      <c r="C412" s="80"/>
      <c r="D412" s="80"/>
      <c r="E412" s="81"/>
      <c r="F412" s="81"/>
      <c r="G412" s="81"/>
      <c r="H412" s="81"/>
      <c r="I412" s="82"/>
      <c r="J412" s="81"/>
      <c r="K412" s="81"/>
      <c r="L412" s="28"/>
      <c r="M412" s="20"/>
    </row>
    <row r="413" spans="2:13" ht="16.5" customHeight="1" x14ac:dyDescent="0.25">
      <c r="B413" s="80"/>
      <c r="C413" s="80"/>
      <c r="D413" s="80"/>
      <c r="E413" s="81"/>
      <c r="F413" s="81"/>
      <c r="G413" s="81"/>
      <c r="H413" s="81"/>
      <c r="I413" s="82"/>
      <c r="J413" s="81"/>
      <c r="K413" s="81"/>
      <c r="L413" s="28"/>
      <c r="M413" s="20"/>
    </row>
    <row r="414" spans="2:13" ht="16.5" customHeight="1" x14ac:dyDescent="0.25">
      <c r="B414" s="80"/>
      <c r="C414" s="80"/>
      <c r="D414" s="80"/>
      <c r="E414" s="81"/>
      <c r="F414" s="81"/>
      <c r="G414" s="81"/>
      <c r="H414" s="81"/>
      <c r="I414" s="82"/>
      <c r="J414" s="81"/>
      <c r="K414" s="81"/>
      <c r="L414" s="28"/>
      <c r="M414" s="20"/>
    </row>
    <row r="415" spans="2:13" ht="16.5" customHeight="1" x14ac:dyDescent="0.25">
      <c r="B415" s="80"/>
      <c r="C415" s="80"/>
      <c r="D415" s="80"/>
      <c r="E415" s="81"/>
      <c r="F415" s="81"/>
      <c r="G415" s="81"/>
      <c r="H415" s="81"/>
      <c r="I415" s="82"/>
      <c r="J415" s="81"/>
      <c r="K415" s="81"/>
      <c r="L415" s="28"/>
      <c r="M415" s="20"/>
    </row>
    <row r="416" spans="2:13" ht="16.5" customHeight="1" x14ac:dyDescent="0.25">
      <c r="B416" s="80"/>
      <c r="C416" s="80"/>
      <c r="D416" s="80"/>
      <c r="E416" s="81"/>
      <c r="F416" s="81"/>
      <c r="G416" s="81"/>
      <c r="H416" s="81"/>
      <c r="I416" s="82"/>
      <c r="J416" s="81"/>
      <c r="K416" s="81"/>
      <c r="L416" s="28"/>
      <c r="M416" s="20"/>
    </row>
    <row r="417" spans="2:13" ht="16.5" customHeight="1" x14ac:dyDescent="0.25">
      <c r="B417" s="80"/>
      <c r="C417" s="80"/>
      <c r="D417" s="80"/>
      <c r="E417" s="81"/>
      <c r="F417" s="81"/>
      <c r="G417" s="81"/>
      <c r="H417" s="81"/>
      <c r="I417" s="82"/>
      <c r="J417" s="81"/>
      <c r="K417" s="81"/>
      <c r="L417" s="28"/>
      <c r="M417" s="20"/>
    </row>
    <row r="418" spans="2:13" ht="16.5" customHeight="1" x14ac:dyDescent="0.25">
      <c r="B418" s="80"/>
      <c r="C418" s="80"/>
      <c r="D418" s="80"/>
      <c r="E418" s="81"/>
      <c r="F418" s="81"/>
      <c r="G418" s="81"/>
      <c r="H418" s="81"/>
      <c r="I418" s="82"/>
      <c r="J418" s="81"/>
      <c r="K418" s="81"/>
      <c r="L418" s="28"/>
      <c r="M418" s="20"/>
    </row>
    <row r="419" spans="2:13" ht="16.5" customHeight="1" x14ac:dyDescent="0.25">
      <c r="B419" s="80"/>
      <c r="C419" s="80"/>
      <c r="D419" s="80"/>
      <c r="E419" s="81"/>
      <c r="F419" s="81"/>
      <c r="G419" s="81"/>
      <c r="H419" s="81"/>
      <c r="I419" s="82"/>
      <c r="J419" s="81"/>
      <c r="K419" s="81"/>
      <c r="L419" s="28"/>
      <c r="M419" s="20"/>
    </row>
    <row r="420" spans="2:13" ht="16.5" customHeight="1" x14ac:dyDescent="0.25">
      <c r="B420" s="80"/>
      <c r="C420" s="80"/>
      <c r="D420" s="80"/>
      <c r="E420" s="81"/>
      <c r="F420" s="81"/>
      <c r="G420" s="81"/>
      <c r="H420" s="81"/>
      <c r="I420" s="82"/>
      <c r="J420" s="81"/>
      <c r="K420" s="81"/>
      <c r="L420" s="28"/>
      <c r="M420" s="20"/>
    </row>
    <row r="421" spans="2:13" ht="16.5" customHeight="1" x14ac:dyDescent="0.25">
      <c r="B421" s="80"/>
      <c r="C421" s="80"/>
      <c r="D421" s="80"/>
      <c r="E421" s="81"/>
      <c r="F421" s="81"/>
      <c r="G421" s="81"/>
      <c r="H421" s="81"/>
      <c r="I421" s="82"/>
      <c r="J421" s="81"/>
      <c r="K421" s="81"/>
      <c r="L421" s="28"/>
      <c r="M421" s="20"/>
    </row>
    <row r="422" spans="2:13" ht="16.5" customHeight="1" x14ac:dyDescent="0.25">
      <c r="B422" s="80"/>
      <c r="C422" s="80"/>
      <c r="D422" s="80"/>
      <c r="E422" s="81"/>
      <c r="F422" s="81"/>
      <c r="G422" s="81"/>
      <c r="H422" s="81"/>
      <c r="I422" s="82"/>
      <c r="J422" s="81"/>
      <c r="K422" s="81"/>
      <c r="L422" s="28"/>
      <c r="M422" s="20"/>
    </row>
    <row r="423" spans="2:13" ht="16.5" customHeight="1" x14ac:dyDescent="0.25">
      <c r="B423" s="80"/>
      <c r="C423" s="80"/>
      <c r="D423" s="80"/>
      <c r="E423" s="81"/>
      <c r="F423" s="81"/>
      <c r="G423" s="81"/>
      <c r="H423" s="81"/>
      <c r="I423" s="82"/>
      <c r="J423" s="81"/>
      <c r="K423" s="81"/>
      <c r="L423" s="28"/>
      <c r="M423" s="20"/>
    </row>
    <row r="424" spans="2:13" ht="16.5" customHeight="1" x14ac:dyDescent="0.25">
      <c r="B424" s="80"/>
      <c r="C424" s="80"/>
      <c r="D424" s="80"/>
      <c r="E424" s="81"/>
      <c r="F424" s="81"/>
      <c r="G424" s="81"/>
      <c r="H424" s="81"/>
      <c r="I424" s="82"/>
      <c r="J424" s="81"/>
      <c r="K424" s="81"/>
      <c r="L424" s="28"/>
      <c r="M424" s="20"/>
    </row>
    <row r="425" spans="2:13" ht="16.5" customHeight="1" x14ac:dyDescent="0.25">
      <c r="B425" s="80"/>
      <c r="C425" s="80"/>
      <c r="D425" s="80"/>
      <c r="E425" s="81"/>
      <c r="F425" s="81"/>
      <c r="G425" s="81"/>
      <c r="H425" s="81"/>
      <c r="I425" s="82"/>
      <c r="J425" s="81"/>
      <c r="K425" s="81"/>
      <c r="L425" s="28"/>
      <c r="M425" s="20"/>
    </row>
    <row r="426" spans="2:13" ht="16.5" customHeight="1" x14ac:dyDescent="0.25">
      <c r="B426" s="80"/>
      <c r="C426" s="80"/>
      <c r="D426" s="80"/>
      <c r="E426" s="81"/>
      <c r="F426" s="81"/>
      <c r="G426" s="81"/>
      <c r="H426" s="81"/>
      <c r="I426" s="82"/>
      <c r="J426" s="81"/>
      <c r="K426" s="81"/>
      <c r="L426" s="28"/>
      <c r="M426" s="20"/>
    </row>
    <row r="427" spans="2:13" ht="16.5" customHeight="1" x14ac:dyDescent="0.25">
      <c r="B427" s="80"/>
      <c r="C427" s="80"/>
      <c r="D427" s="80"/>
      <c r="E427" s="81"/>
      <c r="F427" s="81"/>
      <c r="G427" s="81"/>
      <c r="H427" s="81"/>
      <c r="I427" s="82"/>
      <c r="J427" s="81"/>
      <c r="K427" s="81"/>
      <c r="L427" s="28"/>
      <c r="M427" s="20"/>
    </row>
    <row r="428" spans="2:13" ht="16.5" customHeight="1" x14ac:dyDescent="0.25">
      <c r="B428" s="80"/>
      <c r="C428" s="80"/>
      <c r="D428" s="80"/>
      <c r="E428" s="81"/>
      <c r="F428" s="81"/>
      <c r="G428" s="81"/>
      <c r="H428" s="81"/>
      <c r="I428" s="82"/>
      <c r="J428" s="81"/>
      <c r="K428" s="81"/>
      <c r="L428" s="28"/>
      <c r="M428" s="20"/>
    </row>
    <row r="429" spans="2:13" ht="16.5" customHeight="1" x14ac:dyDescent="0.25">
      <c r="B429" s="80"/>
      <c r="C429" s="80"/>
      <c r="D429" s="80"/>
      <c r="E429" s="81"/>
      <c r="F429" s="81"/>
      <c r="G429" s="81"/>
      <c r="H429" s="81"/>
      <c r="I429" s="82"/>
      <c r="J429" s="81"/>
      <c r="K429" s="81"/>
      <c r="L429" s="28"/>
      <c r="M429" s="20"/>
    </row>
    <row r="430" spans="2:13" ht="16.5" customHeight="1" x14ac:dyDescent="0.25">
      <c r="B430" s="80"/>
      <c r="C430" s="80"/>
      <c r="D430" s="80"/>
      <c r="E430" s="81"/>
      <c r="F430" s="81"/>
      <c r="G430" s="81"/>
      <c r="H430" s="81"/>
      <c r="I430" s="82"/>
      <c r="J430" s="81"/>
      <c r="K430" s="81"/>
      <c r="L430" s="28"/>
      <c r="M430" s="20"/>
    </row>
    <row r="431" spans="2:13" ht="16.5" customHeight="1" x14ac:dyDescent="0.25">
      <c r="B431" s="80"/>
      <c r="C431" s="80"/>
      <c r="D431" s="80"/>
      <c r="E431" s="81"/>
      <c r="F431" s="81"/>
      <c r="G431" s="81"/>
      <c r="H431" s="81"/>
      <c r="I431" s="82"/>
      <c r="J431" s="81"/>
      <c r="K431" s="81"/>
      <c r="L431" s="28"/>
      <c r="M431" s="20"/>
    </row>
    <row r="432" spans="2:13" ht="16.5" customHeight="1" x14ac:dyDescent="0.25">
      <c r="B432" s="80"/>
      <c r="C432" s="80"/>
      <c r="D432" s="80"/>
      <c r="E432" s="81"/>
      <c r="F432" s="81"/>
      <c r="G432" s="81"/>
      <c r="H432" s="81"/>
      <c r="I432" s="82"/>
      <c r="J432" s="81"/>
      <c r="K432" s="81"/>
      <c r="L432" s="28"/>
      <c r="M432" s="20"/>
    </row>
    <row r="433" spans="2:13" ht="16.5" customHeight="1" x14ac:dyDescent="0.25">
      <c r="B433" s="80"/>
      <c r="C433" s="80"/>
      <c r="D433" s="80"/>
      <c r="E433" s="81"/>
      <c r="F433" s="81"/>
      <c r="G433" s="81"/>
      <c r="H433" s="81"/>
      <c r="I433" s="82"/>
      <c r="J433" s="81"/>
      <c r="K433" s="81"/>
      <c r="L433" s="28"/>
      <c r="M433" s="20"/>
    </row>
    <row r="434" spans="2:13" ht="16.5" customHeight="1" x14ac:dyDescent="0.25">
      <c r="B434" s="80"/>
      <c r="C434" s="80"/>
      <c r="D434" s="80"/>
      <c r="E434" s="81"/>
      <c r="F434" s="81"/>
      <c r="G434" s="81"/>
      <c r="H434" s="81"/>
      <c r="I434" s="82"/>
      <c r="J434" s="81"/>
      <c r="K434" s="81"/>
      <c r="L434" s="28"/>
      <c r="M434" s="20"/>
    </row>
    <row r="435" spans="2:13" ht="16.5" customHeight="1" x14ac:dyDescent="0.25">
      <c r="B435" s="80"/>
      <c r="C435" s="80"/>
      <c r="D435" s="80"/>
      <c r="E435" s="81"/>
      <c r="F435" s="81"/>
      <c r="G435" s="81"/>
      <c r="H435" s="81"/>
      <c r="I435" s="82"/>
      <c r="J435" s="81"/>
      <c r="K435" s="81"/>
      <c r="L435" s="28"/>
      <c r="M435" s="20"/>
    </row>
    <row r="436" spans="2:13" ht="16.5" customHeight="1" x14ac:dyDescent="0.25">
      <c r="B436" s="80"/>
      <c r="C436" s="80"/>
      <c r="D436" s="80"/>
      <c r="E436" s="81"/>
      <c r="F436" s="81"/>
      <c r="G436" s="81"/>
      <c r="H436" s="81"/>
      <c r="I436" s="82"/>
      <c r="J436" s="81"/>
      <c r="K436" s="81"/>
      <c r="L436" s="28"/>
      <c r="M436" s="20"/>
    </row>
    <row r="437" spans="2:13" ht="16.5" customHeight="1" x14ac:dyDescent="0.25">
      <c r="B437" s="80"/>
      <c r="C437" s="80"/>
      <c r="D437" s="80"/>
      <c r="E437" s="81"/>
      <c r="F437" s="81"/>
      <c r="G437" s="81"/>
      <c r="H437" s="81"/>
      <c r="I437" s="82"/>
      <c r="J437" s="81"/>
      <c r="K437" s="81"/>
      <c r="L437" s="28"/>
      <c r="M437" s="20"/>
    </row>
    <row r="438" spans="2:13" ht="16.5" customHeight="1" x14ac:dyDescent="0.25">
      <c r="B438" s="80"/>
      <c r="C438" s="80"/>
      <c r="D438" s="80"/>
      <c r="E438" s="81"/>
      <c r="F438" s="81"/>
      <c r="G438" s="81"/>
      <c r="H438" s="81"/>
      <c r="I438" s="82"/>
      <c r="J438" s="81"/>
      <c r="K438" s="81"/>
      <c r="L438" s="28"/>
      <c r="M438" s="20"/>
    </row>
    <row r="439" spans="2:13" ht="16.5" customHeight="1" x14ac:dyDescent="0.25">
      <c r="B439" s="80"/>
      <c r="C439" s="80"/>
      <c r="D439" s="80"/>
      <c r="E439" s="81"/>
      <c r="F439" s="81"/>
      <c r="G439" s="81"/>
      <c r="H439" s="81"/>
      <c r="I439" s="82"/>
      <c r="J439" s="81"/>
      <c r="K439" s="81"/>
      <c r="L439" s="28"/>
      <c r="M439" s="20"/>
    </row>
    <row r="440" spans="2:13" ht="16.5" customHeight="1" x14ac:dyDescent="0.25">
      <c r="B440" s="80"/>
      <c r="C440" s="80"/>
      <c r="D440" s="80"/>
      <c r="E440" s="81"/>
      <c r="F440" s="81"/>
      <c r="G440" s="81"/>
      <c r="H440" s="81"/>
      <c r="I440" s="82"/>
      <c r="J440" s="81"/>
      <c r="K440" s="81"/>
      <c r="L440" s="28"/>
      <c r="M440" s="20"/>
    </row>
    <row r="441" spans="2:13" ht="16.5" customHeight="1" x14ac:dyDescent="0.25">
      <c r="B441" s="80"/>
      <c r="C441" s="80"/>
      <c r="D441" s="80"/>
      <c r="E441" s="81"/>
      <c r="F441" s="81"/>
      <c r="G441" s="81"/>
      <c r="H441" s="81"/>
      <c r="I441" s="82"/>
      <c r="J441" s="81"/>
      <c r="K441" s="81"/>
      <c r="L441" s="28"/>
      <c r="M441" s="20"/>
    </row>
    <row r="442" spans="2:13" ht="16.5" customHeight="1" x14ac:dyDescent="0.25">
      <c r="B442" s="80"/>
      <c r="C442" s="80"/>
      <c r="D442" s="80"/>
      <c r="E442" s="81"/>
      <c r="F442" s="81"/>
      <c r="G442" s="81"/>
      <c r="H442" s="81"/>
      <c r="I442" s="82"/>
      <c r="J442" s="81"/>
      <c r="K442" s="81"/>
      <c r="L442" s="28"/>
      <c r="M442" s="20"/>
    </row>
    <row r="443" spans="2:13" ht="16.5" customHeight="1" x14ac:dyDescent="0.25">
      <c r="B443" s="80"/>
      <c r="C443" s="80"/>
      <c r="D443" s="80"/>
      <c r="E443" s="81"/>
      <c r="F443" s="81"/>
      <c r="G443" s="81"/>
      <c r="H443" s="81"/>
      <c r="I443" s="82"/>
      <c r="J443" s="81"/>
      <c r="K443" s="81"/>
      <c r="L443" s="28"/>
      <c r="M443" s="20"/>
    </row>
    <row r="444" spans="2:13" ht="16.5" customHeight="1" x14ac:dyDescent="0.25">
      <c r="B444" s="80"/>
      <c r="C444" s="80"/>
      <c r="D444" s="80"/>
      <c r="E444" s="81"/>
      <c r="F444" s="81"/>
      <c r="G444" s="81"/>
      <c r="H444" s="81"/>
      <c r="I444" s="82"/>
      <c r="J444" s="81"/>
      <c r="K444" s="81"/>
      <c r="L444" s="28"/>
      <c r="M444" s="20"/>
    </row>
    <row r="445" spans="2:13" ht="16.5" customHeight="1" x14ac:dyDescent="0.25">
      <c r="B445" s="80"/>
      <c r="C445" s="80"/>
      <c r="D445" s="80"/>
      <c r="E445" s="81"/>
      <c r="F445" s="81"/>
      <c r="G445" s="81"/>
      <c r="H445" s="81"/>
      <c r="I445" s="82"/>
      <c r="J445" s="81"/>
      <c r="K445" s="81"/>
      <c r="L445" s="28"/>
      <c r="M445" s="20"/>
    </row>
    <row r="446" spans="2:13" ht="16.5" customHeight="1" x14ac:dyDescent="0.25">
      <c r="B446" s="80"/>
      <c r="C446" s="80"/>
      <c r="D446" s="80"/>
      <c r="E446" s="81"/>
      <c r="F446" s="81"/>
      <c r="G446" s="81"/>
      <c r="H446" s="81"/>
      <c r="I446" s="82"/>
      <c r="J446" s="81"/>
      <c r="K446" s="81"/>
      <c r="L446" s="28"/>
      <c r="M446" s="20"/>
    </row>
    <row r="447" spans="2:13" ht="16.5" customHeight="1" x14ac:dyDescent="0.25">
      <c r="B447" s="80"/>
      <c r="C447" s="80"/>
      <c r="D447" s="80"/>
      <c r="E447" s="81"/>
      <c r="F447" s="81"/>
      <c r="G447" s="81"/>
      <c r="H447" s="81"/>
      <c r="I447" s="82"/>
      <c r="J447" s="81"/>
      <c r="K447" s="81"/>
      <c r="L447" s="28"/>
      <c r="M447" s="20"/>
    </row>
    <row r="448" spans="2:13" ht="16.5" customHeight="1" x14ac:dyDescent="0.25">
      <c r="B448" s="80"/>
      <c r="C448" s="80"/>
      <c r="D448" s="80"/>
      <c r="E448" s="81"/>
      <c r="F448" s="81"/>
      <c r="G448" s="81"/>
      <c r="H448" s="81"/>
      <c r="I448" s="82"/>
      <c r="J448" s="81"/>
      <c r="K448" s="81"/>
      <c r="L448" s="28"/>
      <c r="M448" s="20"/>
    </row>
    <row r="449" spans="2:13" x14ac:dyDescent="0.25">
      <c r="B449" s="80"/>
      <c r="C449" s="80"/>
      <c r="D449" s="80"/>
      <c r="E449" s="81"/>
      <c r="F449" s="81"/>
      <c r="G449" s="81"/>
      <c r="H449" s="81"/>
      <c r="I449" s="82"/>
      <c r="J449" s="81"/>
      <c r="K449" s="81"/>
      <c r="L449" s="28"/>
      <c r="M449" s="20"/>
    </row>
  </sheetData>
  <mergeCells count="2">
    <mergeCell ref="L8:L9"/>
    <mergeCell ref="L3:L6"/>
  </mergeCells>
  <pageMargins left="0.7" right="0.7" top="0.78740157499999996" bottom="0.78740157499999996" header="0.3" footer="0.3"/>
  <pageSetup paperSize="9" orientation="landscape" r:id="rId1"/>
  <rowBreaks count="7" manualBreakCount="7">
    <brk id="1" max="16383" man="1"/>
    <brk id="12" max="16383" man="1"/>
    <brk id="24" max="16383" man="1"/>
    <brk id="37" max="16383" man="1"/>
    <brk id="54" max="16383" man="1"/>
    <brk id="66" max="16383" man="1"/>
    <brk id="79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Schaltfläche1_Klicken">
                <anchor moveWithCells="1">
                  <from>
                    <xdr:col>12</xdr:col>
                    <xdr:colOff>57150</xdr:colOff>
                    <xdr:row>3</xdr:row>
                    <xdr:rowOff>28575</xdr:rowOff>
                  </from>
                  <to>
                    <xdr:col>12</xdr:col>
                    <xdr:colOff>914400</xdr:colOff>
                    <xdr:row>3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3"/>
  <dimension ref="A1:N205"/>
  <sheetViews>
    <sheetView showGridLines="0" topLeftCell="B1" workbookViewId="0">
      <selection sqref="A1:L11"/>
    </sheetView>
  </sheetViews>
  <sheetFormatPr baseColWidth="10" defaultRowHeight="15" x14ac:dyDescent="0.25"/>
  <cols>
    <col min="1" max="1" width="11.140625" hidden="1" customWidth="1"/>
    <col min="2" max="2" width="10.7109375" style="18" customWidth="1"/>
  </cols>
  <sheetData>
    <row r="1" spans="1:14" ht="53.25" customHeight="1" thickBot="1" x14ac:dyDescent="0.3">
      <c r="A1" s="19"/>
      <c r="B1" s="76" t="s">
        <v>0</v>
      </c>
      <c r="C1" s="76" t="s">
        <v>1</v>
      </c>
      <c r="D1" s="77" t="s">
        <v>83</v>
      </c>
      <c r="E1" s="114" t="s">
        <v>89</v>
      </c>
      <c r="F1" s="79" t="s">
        <v>2</v>
      </c>
      <c r="G1" s="79" t="s">
        <v>3</v>
      </c>
      <c r="H1" s="78" t="s">
        <v>4</v>
      </c>
      <c r="I1" s="78" t="s">
        <v>5</v>
      </c>
      <c r="J1" s="76" t="s">
        <v>6</v>
      </c>
      <c r="K1" s="76" t="s">
        <v>7</v>
      </c>
      <c r="L1" s="27"/>
    </row>
    <row r="2" spans="1:14" ht="28.5" customHeight="1" thickBot="1" x14ac:dyDescent="0.3">
      <c r="A2" s="1"/>
      <c r="B2" s="32" t="s">
        <v>26</v>
      </c>
      <c r="C2" s="32" t="s">
        <v>40</v>
      </c>
      <c r="D2" s="33" t="e">
        <v>#VALUE!</v>
      </c>
      <c r="E2" s="61" t="e">
        <v>#VALUE!</v>
      </c>
      <c r="F2" s="45" t="e">
        <v>#VALUE!</v>
      </c>
      <c r="G2" s="46" t="e">
        <v>#VALUE!</v>
      </c>
      <c r="H2" s="48">
        <v>10.5</v>
      </c>
      <c r="I2" s="62">
        <v>11</v>
      </c>
      <c r="J2" s="48">
        <v>17.899999999999999</v>
      </c>
      <c r="K2" s="47">
        <v>18.8</v>
      </c>
      <c r="L2" s="115" t="s">
        <v>72</v>
      </c>
    </row>
    <row r="3" spans="1:14" ht="28.5" customHeight="1" thickBot="1" x14ac:dyDescent="0.3">
      <c r="A3" s="1"/>
      <c r="B3" s="40" t="s">
        <v>26</v>
      </c>
      <c r="C3" s="36" t="s">
        <v>41</v>
      </c>
      <c r="D3" s="37" t="e">
        <v>#VALUE!</v>
      </c>
      <c r="E3" s="64" t="e">
        <v>#VALUE!</v>
      </c>
      <c r="F3" s="54" t="e">
        <v>#VALUE!</v>
      </c>
      <c r="G3" s="55" t="e">
        <v>#VALUE!</v>
      </c>
      <c r="H3" s="58">
        <v>12.3</v>
      </c>
      <c r="I3" s="65">
        <v>12.7</v>
      </c>
      <c r="J3" s="58">
        <v>16.899999999999999</v>
      </c>
      <c r="K3" s="56">
        <v>17.399999999999999</v>
      </c>
      <c r="L3" s="105" t="s">
        <v>72</v>
      </c>
    </row>
    <row r="4" spans="1:14" ht="28.5" customHeight="1" thickBot="1" x14ac:dyDescent="0.3">
      <c r="A4" s="26"/>
      <c r="B4" s="38"/>
      <c r="C4" s="38"/>
      <c r="D4" s="38"/>
      <c r="E4" s="59"/>
      <c r="F4" s="59"/>
      <c r="G4" s="59"/>
      <c r="H4" s="59"/>
      <c r="I4" s="60"/>
      <c r="J4" s="59"/>
      <c r="K4" s="59"/>
      <c r="L4" s="28"/>
    </row>
    <row r="5" spans="1:14" ht="28.5" customHeight="1" thickBot="1" x14ac:dyDescent="0.3">
      <c r="A5" s="1"/>
      <c r="B5" s="41" t="s">
        <v>27</v>
      </c>
      <c r="C5" s="32" t="s">
        <v>42</v>
      </c>
      <c r="D5" s="33" t="e">
        <v>#VALUE!</v>
      </c>
      <c r="E5" s="61" t="e">
        <v>#VALUE!</v>
      </c>
      <c r="F5" s="45" t="e">
        <v>#VALUE!</v>
      </c>
      <c r="G5" s="46" t="e">
        <v>#VALUE!</v>
      </c>
      <c r="H5" s="48">
        <v>7</v>
      </c>
      <c r="I5" s="62">
        <v>8.1999999999999993</v>
      </c>
      <c r="J5" s="48">
        <v>17</v>
      </c>
      <c r="K5" s="63">
        <v>18.100000000000001</v>
      </c>
      <c r="L5" s="115" t="s">
        <v>73</v>
      </c>
    </row>
    <row r="6" spans="1:14" ht="28.5" customHeight="1" thickBot="1" x14ac:dyDescent="0.3">
      <c r="A6" s="1"/>
      <c r="B6" s="34" t="s">
        <v>27</v>
      </c>
      <c r="C6" s="34" t="s">
        <v>40</v>
      </c>
      <c r="D6" s="35" t="e">
        <v>#VALUE!</v>
      </c>
      <c r="E6" s="73" t="e">
        <v>#VALUE!</v>
      </c>
      <c r="F6" s="49" t="e">
        <v>#VALUE!</v>
      </c>
      <c r="G6" s="50" t="e">
        <v>#VALUE!</v>
      </c>
      <c r="H6" s="53">
        <v>6.3</v>
      </c>
      <c r="I6" s="74">
        <v>6.8</v>
      </c>
      <c r="J6" s="53">
        <v>10.8</v>
      </c>
      <c r="K6" s="75">
        <v>11.6</v>
      </c>
      <c r="L6" s="115" t="s">
        <v>73</v>
      </c>
    </row>
    <row r="7" spans="1:14" ht="28.5" customHeight="1" thickBot="1" x14ac:dyDescent="0.3">
      <c r="A7" s="1"/>
      <c r="B7" s="40" t="s">
        <v>27</v>
      </c>
      <c r="C7" s="36" t="s">
        <v>41</v>
      </c>
      <c r="D7" s="37" t="e">
        <v>#VALUE!</v>
      </c>
      <c r="E7" s="64" t="e">
        <v>#VALUE!</v>
      </c>
      <c r="F7" s="54" t="e">
        <v>#VALUE!</v>
      </c>
      <c r="G7" s="55" t="e">
        <v>#VALUE!</v>
      </c>
      <c r="H7" s="58">
        <v>12.3</v>
      </c>
      <c r="I7" s="65">
        <v>12.7</v>
      </c>
      <c r="J7" s="58">
        <v>16.899999999999999</v>
      </c>
      <c r="K7" s="66">
        <v>17.399999999999999</v>
      </c>
      <c r="L7" s="105" t="s">
        <v>73</v>
      </c>
    </row>
    <row r="8" spans="1:14" ht="28.5" customHeight="1" thickBot="1" x14ac:dyDescent="0.3">
      <c r="A8" s="26"/>
      <c r="B8" s="38"/>
      <c r="C8" s="38"/>
      <c r="D8" s="38"/>
      <c r="E8" s="59"/>
      <c r="F8" s="59"/>
      <c r="G8" s="59"/>
      <c r="H8" s="59"/>
      <c r="I8" s="60"/>
      <c r="J8" s="59"/>
      <c r="K8" s="59"/>
      <c r="L8" s="28"/>
    </row>
    <row r="9" spans="1:14" ht="28.5" customHeight="1" thickBot="1" x14ac:dyDescent="0.3">
      <c r="A9" s="2"/>
      <c r="B9" s="41" t="s">
        <v>28</v>
      </c>
      <c r="C9" s="32" t="s">
        <v>42</v>
      </c>
      <c r="D9" s="33" t="e">
        <v>#VALUE!</v>
      </c>
      <c r="E9" s="61" t="e">
        <v>#VALUE!</v>
      </c>
      <c r="F9" s="45" t="e">
        <v>#VALUE!</v>
      </c>
      <c r="G9" s="46" t="e">
        <v>#VALUE!</v>
      </c>
      <c r="H9" s="48">
        <v>9.6999999999999993</v>
      </c>
      <c r="I9" s="62">
        <v>10.199999999999999</v>
      </c>
      <c r="J9" s="48">
        <v>21.5</v>
      </c>
      <c r="K9" s="47">
        <v>22.6</v>
      </c>
      <c r="L9" s="115" t="s">
        <v>74</v>
      </c>
    </row>
    <row r="10" spans="1:14" ht="28.5" customHeight="1" thickBot="1" x14ac:dyDescent="0.3">
      <c r="A10" s="4"/>
      <c r="B10" s="34" t="s">
        <v>28</v>
      </c>
      <c r="C10" s="34" t="s">
        <v>40</v>
      </c>
      <c r="D10" s="35" t="e">
        <v>#VALUE!</v>
      </c>
      <c r="E10" s="73" t="e">
        <v>#VALUE!</v>
      </c>
      <c r="F10" s="49" t="e">
        <v>#VALUE!</v>
      </c>
      <c r="G10" s="50" t="e">
        <v>#VALUE!</v>
      </c>
      <c r="H10" s="53">
        <v>6.3</v>
      </c>
      <c r="I10" s="74">
        <v>6.8</v>
      </c>
      <c r="J10" s="53">
        <v>10.8</v>
      </c>
      <c r="K10" s="51">
        <v>11.6</v>
      </c>
      <c r="L10" s="115" t="s">
        <v>74</v>
      </c>
      <c r="N10" s="116"/>
    </row>
    <row r="11" spans="1:14" ht="28.5" customHeight="1" thickBot="1" x14ac:dyDescent="0.3">
      <c r="A11" s="3"/>
      <c r="B11" s="40" t="s">
        <v>28</v>
      </c>
      <c r="C11" s="36" t="s">
        <v>41</v>
      </c>
      <c r="D11" s="37" t="e">
        <v>#VALUE!</v>
      </c>
      <c r="E11" s="64" t="e">
        <v>#VALUE!</v>
      </c>
      <c r="F11" s="54" t="e">
        <v>#VALUE!</v>
      </c>
      <c r="G11" s="55" t="e">
        <v>#VALUE!</v>
      </c>
      <c r="H11" s="58">
        <v>12.3</v>
      </c>
      <c r="I11" s="65">
        <v>12.7</v>
      </c>
      <c r="J11" s="58">
        <v>16.899999999999999</v>
      </c>
      <c r="K11" s="56">
        <v>17.399999999999999</v>
      </c>
      <c r="L11" s="105" t="s">
        <v>74</v>
      </c>
      <c r="N11" s="116"/>
    </row>
    <row r="12" spans="1:14" ht="28.5" customHeight="1" x14ac:dyDescent="0.25">
      <c r="B12"/>
      <c r="N12" s="116"/>
    </row>
    <row r="13" spans="1:14" ht="28.5" customHeight="1" x14ac:dyDescent="0.25">
      <c r="B13"/>
      <c r="N13" s="116"/>
    </row>
    <row r="14" spans="1:14" ht="28.5" customHeight="1" x14ac:dyDescent="0.25">
      <c r="B14"/>
      <c r="N14" s="116"/>
    </row>
    <row r="15" spans="1:14" ht="28.5" customHeight="1" x14ac:dyDescent="0.25">
      <c r="B15"/>
      <c r="N15" s="116"/>
    </row>
    <row r="16" spans="1:14" ht="28.5" customHeight="1" x14ac:dyDescent="0.25">
      <c r="B16"/>
      <c r="N16" s="116"/>
    </row>
    <row r="17" spans="1:14" x14ac:dyDescent="0.25">
      <c r="B17"/>
      <c r="N17" s="116"/>
    </row>
    <row r="18" spans="1:14" x14ac:dyDescent="0.25">
      <c r="B18"/>
      <c r="N18" s="116"/>
    </row>
    <row r="19" spans="1:14" x14ac:dyDescent="0.25">
      <c r="B19"/>
      <c r="N19" s="116"/>
    </row>
    <row r="20" spans="1:14" x14ac:dyDescent="0.25">
      <c r="B20"/>
      <c r="N20" s="116"/>
    </row>
    <row r="21" spans="1:14" ht="17.25" x14ac:dyDescent="0.25">
      <c r="A21" s="5"/>
      <c r="B21" s="38"/>
      <c r="C21" s="38"/>
      <c r="D21" s="38"/>
      <c r="E21" s="59"/>
      <c r="F21" s="59"/>
      <c r="G21" s="59"/>
      <c r="H21" s="59"/>
      <c r="I21" s="60"/>
      <c r="J21" s="59"/>
      <c r="K21" s="59"/>
      <c r="L21" s="28"/>
      <c r="M21" s="116"/>
      <c r="N21" s="116"/>
    </row>
    <row r="22" spans="1:14" ht="17.25" x14ac:dyDescent="0.25">
      <c r="A22" s="5"/>
      <c r="B22" s="38"/>
      <c r="C22" s="38"/>
      <c r="D22" s="38"/>
      <c r="E22" s="59"/>
      <c r="F22" s="59"/>
      <c r="G22" s="59"/>
      <c r="H22" s="59"/>
      <c r="I22" s="60"/>
      <c r="J22" s="59"/>
      <c r="K22" s="59"/>
      <c r="L22" s="28"/>
      <c r="M22" s="116"/>
      <c r="N22" s="116"/>
    </row>
    <row r="23" spans="1:14" ht="17.25" x14ac:dyDescent="0.25">
      <c r="A23" s="5"/>
      <c r="B23" s="38"/>
      <c r="C23" s="38"/>
      <c r="D23" s="38"/>
      <c r="E23" s="59"/>
      <c r="F23" s="59"/>
      <c r="G23" s="59"/>
      <c r="H23" s="59"/>
      <c r="I23" s="60"/>
      <c r="J23" s="59"/>
      <c r="K23" s="59"/>
      <c r="L23" s="28"/>
      <c r="M23" s="116"/>
      <c r="N23" s="116"/>
    </row>
    <row r="24" spans="1:14" ht="17.25" x14ac:dyDescent="0.25">
      <c r="A24" s="5"/>
      <c r="B24" s="38"/>
      <c r="C24" s="38"/>
      <c r="D24" s="38"/>
      <c r="E24" s="59"/>
      <c r="F24" s="59"/>
      <c r="G24" s="59"/>
      <c r="H24" s="59"/>
      <c r="I24" s="60"/>
      <c r="J24" s="59"/>
      <c r="K24" s="59"/>
      <c r="L24" s="28"/>
      <c r="M24" s="116"/>
      <c r="N24" s="116"/>
    </row>
    <row r="25" spans="1:14" ht="17.25" x14ac:dyDescent="0.25">
      <c r="A25" s="5"/>
      <c r="B25" s="38"/>
      <c r="C25" s="38"/>
      <c r="D25" s="38"/>
      <c r="E25" s="59"/>
      <c r="F25" s="59"/>
      <c r="G25" s="59"/>
      <c r="H25" s="59"/>
      <c r="I25" s="60"/>
      <c r="J25" s="59"/>
      <c r="K25" s="59"/>
      <c r="L25" s="28"/>
      <c r="M25" s="116"/>
      <c r="N25" s="116"/>
    </row>
    <row r="26" spans="1:14" x14ac:dyDescent="0.25">
      <c r="A26" s="116"/>
      <c r="B26" s="117"/>
      <c r="C26" s="116"/>
      <c r="D26" s="116"/>
      <c r="E26" s="116"/>
      <c r="F26" s="116"/>
      <c r="G26" s="116"/>
      <c r="H26" s="116"/>
      <c r="I26" s="116"/>
      <c r="J26" s="116"/>
      <c r="K26" s="116"/>
      <c r="L26" s="116"/>
      <c r="M26" s="116"/>
      <c r="N26" s="116"/>
    </row>
    <row r="27" spans="1:14" x14ac:dyDescent="0.25">
      <c r="A27" s="116"/>
      <c r="B27" s="117"/>
      <c r="C27" s="116"/>
      <c r="D27" s="116"/>
      <c r="E27" s="116"/>
      <c r="F27" s="116"/>
      <c r="G27" s="116"/>
      <c r="H27" s="116"/>
      <c r="I27" s="116"/>
      <c r="J27" s="116"/>
      <c r="K27" s="116"/>
      <c r="L27" s="116"/>
      <c r="M27" s="116"/>
      <c r="N27" s="116"/>
    </row>
    <row r="28" spans="1:14" x14ac:dyDescent="0.25">
      <c r="A28" s="116"/>
      <c r="B28" s="117"/>
      <c r="C28" s="116"/>
      <c r="D28" s="116"/>
      <c r="E28" s="116"/>
      <c r="F28" s="116"/>
      <c r="G28" s="116"/>
      <c r="H28" s="116"/>
      <c r="I28" s="116"/>
      <c r="J28" s="116"/>
      <c r="K28" s="116"/>
      <c r="L28" s="116"/>
      <c r="M28" s="116"/>
      <c r="N28" s="116"/>
    </row>
    <row r="29" spans="1:14" x14ac:dyDescent="0.25">
      <c r="A29" s="116"/>
      <c r="B29" s="117"/>
      <c r="C29" s="116"/>
      <c r="D29" s="116"/>
      <c r="E29" s="116"/>
      <c r="F29" s="116"/>
      <c r="G29" s="116"/>
      <c r="H29" s="116"/>
      <c r="I29" s="116"/>
      <c r="J29" s="116"/>
      <c r="K29" s="116"/>
      <c r="L29" s="116"/>
      <c r="M29" s="116"/>
      <c r="N29" s="116"/>
    </row>
    <row r="30" spans="1:14" x14ac:dyDescent="0.25">
      <c r="A30" s="116"/>
      <c r="B30" s="117"/>
      <c r="C30" s="116"/>
      <c r="D30" s="116"/>
      <c r="E30" s="116"/>
      <c r="F30" s="116"/>
      <c r="G30" s="116"/>
      <c r="H30" s="116"/>
      <c r="I30" s="116"/>
      <c r="J30" s="116"/>
      <c r="K30" s="116"/>
      <c r="L30" s="116"/>
      <c r="M30" s="116"/>
      <c r="N30" s="116"/>
    </row>
    <row r="31" spans="1:14" x14ac:dyDescent="0.25">
      <c r="B31" s="17"/>
    </row>
    <row r="32" spans="1:14" x14ac:dyDescent="0.25">
      <c r="B32" s="17"/>
    </row>
    <row r="33" spans="2:2" x14ac:dyDescent="0.25">
      <c r="B33" s="17"/>
    </row>
    <row r="34" spans="2:2" x14ac:dyDescent="0.25">
      <c r="B34" s="17"/>
    </row>
    <row r="35" spans="2:2" x14ac:dyDescent="0.25">
      <c r="B35" s="17"/>
    </row>
    <row r="36" spans="2:2" x14ac:dyDescent="0.25">
      <c r="B36" s="17"/>
    </row>
    <row r="37" spans="2:2" x14ac:dyDescent="0.25">
      <c r="B37" s="17"/>
    </row>
    <row r="38" spans="2:2" x14ac:dyDescent="0.25">
      <c r="B38" s="17"/>
    </row>
    <row r="41" spans="2:2" x14ac:dyDescent="0.25">
      <c r="B41" s="17"/>
    </row>
    <row r="42" spans="2:2" x14ac:dyDescent="0.25">
      <c r="B42" s="17"/>
    </row>
    <row r="43" spans="2:2" x14ac:dyDescent="0.25">
      <c r="B43" s="17"/>
    </row>
    <row r="47" spans="2:2" x14ac:dyDescent="0.25">
      <c r="B47" s="17"/>
    </row>
    <row r="48" spans="2:2" x14ac:dyDescent="0.25">
      <c r="B48" s="17"/>
    </row>
    <row r="49" spans="2:2" x14ac:dyDescent="0.25">
      <c r="B49" s="17"/>
    </row>
    <row r="53" spans="2:2" x14ac:dyDescent="0.25">
      <c r="B53" s="17"/>
    </row>
    <row r="54" spans="2:2" x14ac:dyDescent="0.25">
      <c r="B54" s="17"/>
    </row>
    <row r="55" spans="2:2" x14ac:dyDescent="0.25">
      <c r="B55" s="17"/>
    </row>
    <row r="56" spans="2:2" x14ac:dyDescent="0.25">
      <c r="B56" s="17"/>
    </row>
    <row r="57" spans="2:2" x14ac:dyDescent="0.25">
      <c r="B57" s="17"/>
    </row>
    <row r="58" spans="2:2" x14ac:dyDescent="0.25">
      <c r="B58" s="17"/>
    </row>
    <row r="59" spans="2:2" x14ac:dyDescent="0.25">
      <c r="B59" s="17"/>
    </row>
    <row r="60" spans="2:2" x14ac:dyDescent="0.25">
      <c r="B60" s="17"/>
    </row>
    <row r="61" spans="2:2" x14ac:dyDescent="0.25">
      <c r="B61" s="17"/>
    </row>
    <row r="62" spans="2:2" x14ac:dyDescent="0.25">
      <c r="B62" s="17"/>
    </row>
    <row r="63" spans="2:2" x14ac:dyDescent="0.25">
      <c r="B63" s="17"/>
    </row>
    <row r="64" spans="2:2" x14ac:dyDescent="0.25">
      <c r="B64" s="17"/>
    </row>
    <row r="65" spans="2:2" x14ac:dyDescent="0.25">
      <c r="B65" s="17"/>
    </row>
    <row r="66" spans="2:2" x14ac:dyDescent="0.25">
      <c r="B66" s="17"/>
    </row>
    <row r="67" spans="2:2" x14ac:dyDescent="0.25">
      <c r="B67" s="17"/>
    </row>
    <row r="68" spans="2:2" x14ac:dyDescent="0.25">
      <c r="B68" s="17"/>
    </row>
    <row r="69" spans="2:2" x14ac:dyDescent="0.25">
      <c r="B69" s="17"/>
    </row>
    <row r="70" spans="2:2" x14ac:dyDescent="0.25">
      <c r="B70" s="17"/>
    </row>
    <row r="71" spans="2:2" x14ac:dyDescent="0.25">
      <c r="B71" s="17"/>
    </row>
    <row r="72" spans="2:2" x14ac:dyDescent="0.25">
      <c r="B72" s="17"/>
    </row>
    <row r="73" spans="2:2" x14ac:dyDescent="0.25">
      <c r="B73" s="17"/>
    </row>
    <row r="74" spans="2:2" x14ac:dyDescent="0.25">
      <c r="B74" s="17"/>
    </row>
    <row r="75" spans="2:2" x14ac:dyDescent="0.25">
      <c r="B75" s="17"/>
    </row>
    <row r="76" spans="2:2" x14ac:dyDescent="0.25">
      <c r="B76" s="17"/>
    </row>
    <row r="77" spans="2:2" x14ac:dyDescent="0.25">
      <c r="B77" s="17"/>
    </row>
    <row r="78" spans="2:2" x14ac:dyDescent="0.25">
      <c r="B78" s="17"/>
    </row>
    <row r="79" spans="2:2" x14ac:dyDescent="0.25">
      <c r="B79" s="17"/>
    </row>
    <row r="80" spans="2:2" x14ac:dyDescent="0.25">
      <c r="B80" s="17"/>
    </row>
    <row r="81" spans="2:2" x14ac:dyDescent="0.25">
      <c r="B81" s="17"/>
    </row>
    <row r="82" spans="2:2" x14ac:dyDescent="0.25">
      <c r="B82" s="17"/>
    </row>
    <row r="83" spans="2:2" x14ac:dyDescent="0.25">
      <c r="B83" s="17"/>
    </row>
    <row r="84" spans="2:2" x14ac:dyDescent="0.25">
      <c r="B84" s="17"/>
    </row>
    <row r="85" spans="2:2" x14ac:dyDescent="0.25">
      <c r="B85" s="17"/>
    </row>
    <row r="86" spans="2:2" x14ac:dyDescent="0.25">
      <c r="B86" s="17"/>
    </row>
    <row r="87" spans="2:2" x14ac:dyDescent="0.25">
      <c r="B87" s="17"/>
    </row>
    <row r="88" spans="2:2" x14ac:dyDescent="0.25">
      <c r="B88" s="17"/>
    </row>
    <row r="89" spans="2:2" x14ac:dyDescent="0.25">
      <c r="B89" s="17"/>
    </row>
    <row r="90" spans="2:2" x14ac:dyDescent="0.25">
      <c r="B90" s="17"/>
    </row>
    <row r="91" spans="2:2" x14ac:dyDescent="0.25">
      <c r="B91" s="17"/>
    </row>
    <row r="92" spans="2:2" x14ac:dyDescent="0.25">
      <c r="B92" s="17"/>
    </row>
    <row r="93" spans="2:2" x14ac:dyDescent="0.25">
      <c r="B93" s="17"/>
    </row>
    <row r="94" spans="2:2" x14ac:dyDescent="0.25">
      <c r="B94" s="17"/>
    </row>
    <row r="95" spans="2:2" x14ac:dyDescent="0.25">
      <c r="B95" s="17"/>
    </row>
    <row r="97" spans="2:2" x14ac:dyDescent="0.25">
      <c r="B97" s="17"/>
    </row>
    <row r="98" spans="2:2" x14ac:dyDescent="0.25">
      <c r="B98" s="17"/>
    </row>
    <row r="99" spans="2:2" x14ac:dyDescent="0.25">
      <c r="B99" s="17"/>
    </row>
    <row r="100" spans="2:2" x14ac:dyDescent="0.25">
      <c r="B100" s="17"/>
    </row>
    <row r="101" spans="2:2" x14ac:dyDescent="0.25">
      <c r="B101" s="17"/>
    </row>
    <row r="102" spans="2:2" x14ac:dyDescent="0.25">
      <c r="B102" s="17"/>
    </row>
    <row r="103" spans="2:2" x14ac:dyDescent="0.25">
      <c r="B103" s="17"/>
    </row>
    <row r="104" spans="2:2" x14ac:dyDescent="0.25">
      <c r="B104" s="17"/>
    </row>
    <row r="105" spans="2:2" x14ac:dyDescent="0.25">
      <c r="B105" s="17"/>
    </row>
    <row r="106" spans="2:2" x14ac:dyDescent="0.25">
      <c r="B106" s="17"/>
    </row>
    <row r="107" spans="2:2" x14ac:dyDescent="0.25">
      <c r="B107" s="17"/>
    </row>
    <row r="108" spans="2:2" x14ac:dyDescent="0.25">
      <c r="B108" s="17"/>
    </row>
    <row r="109" spans="2:2" x14ac:dyDescent="0.25">
      <c r="B109" s="17"/>
    </row>
    <row r="110" spans="2:2" x14ac:dyDescent="0.25">
      <c r="B110" s="17"/>
    </row>
    <row r="111" spans="2:2" x14ac:dyDescent="0.25">
      <c r="B111" s="17"/>
    </row>
    <row r="112" spans="2:2" x14ac:dyDescent="0.25">
      <c r="B112" s="17"/>
    </row>
    <row r="113" spans="2:2" x14ac:dyDescent="0.25">
      <c r="B113" s="17"/>
    </row>
    <row r="114" spans="2:2" x14ac:dyDescent="0.25">
      <c r="B114" s="17"/>
    </row>
    <row r="115" spans="2:2" x14ac:dyDescent="0.25">
      <c r="B115" s="17"/>
    </row>
    <row r="116" spans="2:2" x14ac:dyDescent="0.25">
      <c r="B116" s="17"/>
    </row>
    <row r="117" spans="2:2" x14ac:dyDescent="0.25">
      <c r="B117" s="17"/>
    </row>
    <row r="118" spans="2:2" x14ac:dyDescent="0.25">
      <c r="B118" s="17"/>
    </row>
    <row r="119" spans="2:2" x14ac:dyDescent="0.25">
      <c r="B119" s="17"/>
    </row>
    <row r="120" spans="2:2" x14ac:dyDescent="0.25">
      <c r="B120" s="17"/>
    </row>
    <row r="121" spans="2:2" x14ac:dyDescent="0.25">
      <c r="B121" s="17"/>
    </row>
    <row r="122" spans="2:2" x14ac:dyDescent="0.25">
      <c r="B122" s="17"/>
    </row>
    <row r="123" spans="2:2" x14ac:dyDescent="0.25">
      <c r="B123" s="17"/>
    </row>
    <row r="124" spans="2:2" x14ac:dyDescent="0.25">
      <c r="B124" s="17"/>
    </row>
    <row r="125" spans="2:2" x14ac:dyDescent="0.25">
      <c r="B125" s="17"/>
    </row>
    <row r="126" spans="2:2" x14ac:dyDescent="0.25">
      <c r="B126" s="17"/>
    </row>
    <row r="127" spans="2:2" x14ac:dyDescent="0.25">
      <c r="B127" s="17"/>
    </row>
    <row r="128" spans="2:2" x14ac:dyDescent="0.25">
      <c r="B128" s="17"/>
    </row>
    <row r="129" spans="2:2" x14ac:dyDescent="0.25">
      <c r="B129" s="17"/>
    </row>
    <row r="130" spans="2:2" x14ac:dyDescent="0.25">
      <c r="B130" s="17"/>
    </row>
    <row r="131" spans="2:2" x14ac:dyDescent="0.25">
      <c r="B131" s="17"/>
    </row>
    <row r="132" spans="2:2" x14ac:dyDescent="0.25">
      <c r="B132" s="17"/>
    </row>
    <row r="133" spans="2:2" x14ac:dyDescent="0.25">
      <c r="B133" s="17"/>
    </row>
    <row r="134" spans="2:2" x14ac:dyDescent="0.25">
      <c r="B134" s="17"/>
    </row>
    <row r="135" spans="2:2" x14ac:dyDescent="0.25">
      <c r="B135" s="17"/>
    </row>
    <row r="136" spans="2:2" x14ac:dyDescent="0.25">
      <c r="B136" s="17"/>
    </row>
    <row r="137" spans="2:2" x14ac:dyDescent="0.25">
      <c r="B137" s="17"/>
    </row>
    <row r="138" spans="2:2" x14ac:dyDescent="0.25">
      <c r="B138" s="17"/>
    </row>
    <row r="139" spans="2:2" x14ac:dyDescent="0.25">
      <c r="B139" s="17"/>
    </row>
    <row r="140" spans="2:2" x14ac:dyDescent="0.25">
      <c r="B140" s="17"/>
    </row>
    <row r="141" spans="2:2" x14ac:dyDescent="0.25">
      <c r="B141" s="17"/>
    </row>
    <row r="142" spans="2:2" x14ac:dyDescent="0.25">
      <c r="B142" s="17"/>
    </row>
    <row r="143" spans="2:2" x14ac:dyDescent="0.25">
      <c r="B143" s="17"/>
    </row>
    <row r="144" spans="2:2" x14ac:dyDescent="0.25">
      <c r="B144" s="17"/>
    </row>
    <row r="145" spans="2:2" x14ac:dyDescent="0.25">
      <c r="B145" s="17"/>
    </row>
    <row r="146" spans="2:2" x14ac:dyDescent="0.25">
      <c r="B146" s="17"/>
    </row>
    <row r="147" spans="2:2" x14ac:dyDescent="0.25">
      <c r="B147" s="17"/>
    </row>
    <row r="148" spans="2:2" x14ac:dyDescent="0.25">
      <c r="B148" s="17"/>
    </row>
    <row r="149" spans="2:2" x14ac:dyDescent="0.25">
      <c r="B149" s="17"/>
    </row>
    <row r="150" spans="2:2" x14ac:dyDescent="0.25">
      <c r="B150" s="17"/>
    </row>
    <row r="151" spans="2:2" x14ac:dyDescent="0.25">
      <c r="B151" s="17"/>
    </row>
    <row r="152" spans="2:2" x14ac:dyDescent="0.25">
      <c r="B152" s="17"/>
    </row>
    <row r="153" spans="2:2" x14ac:dyDescent="0.25">
      <c r="B153" s="17"/>
    </row>
    <row r="154" spans="2:2" x14ac:dyDescent="0.25">
      <c r="B154" s="17"/>
    </row>
    <row r="155" spans="2:2" x14ac:dyDescent="0.25">
      <c r="B155" s="17"/>
    </row>
    <row r="156" spans="2:2" x14ac:dyDescent="0.25">
      <c r="B156" s="17"/>
    </row>
    <row r="157" spans="2:2" x14ac:dyDescent="0.25">
      <c r="B157" s="17"/>
    </row>
    <row r="158" spans="2:2" x14ac:dyDescent="0.25">
      <c r="B158" s="17"/>
    </row>
    <row r="159" spans="2:2" x14ac:dyDescent="0.25">
      <c r="B159" s="17"/>
    </row>
    <row r="160" spans="2:2" x14ac:dyDescent="0.25">
      <c r="B160" s="17"/>
    </row>
    <row r="161" spans="2:2" x14ac:dyDescent="0.25">
      <c r="B161" s="17"/>
    </row>
    <row r="162" spans="2:2" x14ac:dyDescent="0.25">
      <c r="B162" s="17"/>
    </row>
    <row r="163" spans="2:2" x14ac:dyDescent="0.25">
      <c r="B163" s="17"/>
    </row>
    <row r="164" spans="2:2" x14ac:dyDescent="0.25">
      <c r="B164" s="17"/>
    </row>
    <row r="165" spans="2:2" x14ac:dyDescent="0.25">
      <c r="B165" s="17"/>
    </row>
    <row r="166" spans="2:2" x14ac:dyDescent="0.25">
      <c r="B166" s="17"/>
    </row>
    <row r="167" spans="2:2" x14ac:dyDescent="0.25">
      <c r="B167" s="17"/>
    </row>
    <row r="168" spans="2:2" x14ac:dyDescent="0.25">
      <c r="B168" s="17"/>
    </row>
    <row r="169" spans="2:2" x14ac:dyDescent="0.25">
      <c r="B169" s="17"/>
    </row>
    <row r="170" spans="2:2" x14ac:dyDescent="0.25">
      <c r="B170" s="17"/>
    </row>
    <row r="171" spans="2:2" x14ac:dyDescent="0.25">
      <c r="B171" s="17"/>
    </row>
    <row r="172" spans="2:2" x14ac:dyDescent="0.25">
      <c r="B172" s="17"/>
    </row>
    <row r="173" spans="2:2" x14ac:dyDescent="0.25">
      <c r="B173" s="17"/>
    </row>
    <row r="174" spans="2:2" x14ac:dyDescent="0.25">
      <c r="B174" s="17"/>
    </row>
    <row r="175" spans="2:2" x14ac:dyDescent="0.25">
      <c r="B175" s="17"/>
    </row>
    <row r="176" spans="2:2" x14ac:dyDescent="0.25">
      <c r="B176" s="17"/>
    </row>
    <row r="177" spans="2:2" x14ac:dyDescent="0.25">
      <c r="B177" s="17"/>
    </row>
    <row r="178" spans="2:2" x14ac:dyDescent="0.25">
      <c r="B178" s="17"/>
    </row>
    <row r="179" spans="2:2" x14ac:dyDescent="0.25">
      <c r="B179" s="17"/>
    </row>
    <row r="180" spans="2:2" x14ac:dyDescent="0.25">
      <c r="B180" s="17"/>
    </row>
    <row r="181" spans="2:2" x14ac:dyDescent="0.25">
      <c r="B181" s="17"/>
    </row>
    <row r="182" spans="2:2" x14ac:dyDescent="0.25">
      <c r="B182" s="17"/>
    </row>
    <row r="183" spans="2:2" x14ac:dyDescent="0.25">
      <c r="B183" s="17"/>
    </row>
    <row r="184" spans="2:2" x14ac:dyDescent="0.25">
      <c r="B184" s="17"/>
    </row>
    <row r="185" spans="2:2" x14ac:dyDescent="0.25">
      <c r="B185" s="17"/>
    </row>
    <row r="186" spans="2:2" x14ac:dyDescent="0.25">
      <c r="B186" s="17"/>
    </row>
    <row r="187" spans="2:2" x14ac:dyDescent="0.25">
      <c r="B187" s="17"/>
    </row>
    <row r="188" spans="2:2" x14ac:dyDescent="0.25">
      <c r="B188" s="17"/>
    </row>
    <row r="190" spans="2:2" x14ac:dyDescent="0.25">
      <c r="B190" s="17"/>
    </row>
    <row r="193" spans="2:2" x14ac:dyDescent="0.25">
      <c r="B193" s="17"/>
    </row>
    <row r="194" spans="2:2" x14ac:dyDescent="0.25">
      <c r="B194" s="17"/>
    </row>
    <row r="195" spans="2:2" x14ac:dyDescent="0.25">
      <c r="B195" s="17"/>
    </row>
    <row r="196" spans="2:2" x14ac:dyDescent="0.25">
      <c r="B196" s="17"/>
    </row>
    <row r="197" spans="2:2" x14ac:dyDescent="0.25">
      <c r="B197" s="17"/>
    </row>
    <row r="198" spans="2:2" x14ac:dyDescent="0.25">
      <c r="B198" s="17"/>
    </row>
    <row r="199" spans="2:2" x14ac:dyDescent="0.25">
      <c r="B199" s="17"/>
    </row>
    <row r="202" spans="2:2" x14ac:dyDescent="0.25">
      <c r="B202" s="17"/>
    </row>
    <row r="203" spans="2:2" x14ac:dyDescent="0.25">
      <c r="B203" s="17"/>
    </row>
    <row r="204" spans="2:2" x14ac:dyDescent="0.25">
      <c r="B204" s="17"/>
    </row>
    <row r="205" spans="2:2" x14ac:dyDescent="0.25">
      <c r="B205" s="17"/>
    </row>
  </sheetData>
  <pageMargins left="0.7" right="0.7" top="0.78740157499999996" bottom="0.78740157499999996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chaltfläche1_Klicken">
                <anchor moveWithCells="1">
                  <from>
                    <xdr:col>5</xdr:col>
                    <xdr:colOff>28575</xdr:colOff>
                    <xdr:row>18</xdr:row>
                    <xdr:rowOff>76200</xdr:rowOff>
                  </from>
                  <to>
                    <xdr:col>6</xdr:col>
                    <xdr:colOff>638175</xdr:colOff>
                    <xdr:row>22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L23"/>
  <sheetViews>
    <sheetView workbookViewId="0">
      <selection activeCell="B39" sqref="B39"/>
    </sheetView>
  </sheetViews>
  <sheetFormatPr baseColWidth="10" defaultRowHeight="15" x14ac:dyDescent="0.25"/>
  <cols>
    <col min="1" max="1" width="6.85546875" customWidth="1"/>
    <col min="2" max="2" width="8.7109375" customWidth="1"/>
    <col min="3" max="3" width="11.85546875" customWidth="1"/>
    <col min="4" max="4" width="17.140625" bestFit="1" customWidth="1"/>
    <col min="5" max="5" width="15.5703125" customWidth="1"/>
    <col min="6" max="6" width="8.42578125" customWidth="1"/>
    <col min="7" max="7" width="9.7109375" customWidth="1"/>
    <col min="8" max="8" width="17" customWidth="1"/>
    <col min="9" max="9" width="14.5703125" customWidth="1"/>
    <col min="12" max="12" width="20.42578125" customWidth="1"/>
  </cols>
  <sheetData>
    <row r="1" spans="1:12" x14ac:dyDescent="0.25">
      <c r="A1" s="90" t="s">
        <v>47</v>
      </c>
      <c r="B1" s="91" t="s">
        <v>48</v>
      </c>
      <c r="C1" s="91" t="s">
        <v>49</v>
      </c>
      <c r="D1" s="91" t="s">
        <v>89</v>
      </c>
      <c r="E1" s="91" t="s">
        <v>50</v>
      </c>
      <c r="F1" s="91" t="s">
        <v>51</v>
      </c>
      <c r="G1" s="91" t="s">
        <v>52</v>
      </c>
      <c r="H1" s="91" t="s">
        <v>53</v>
      </c>
      <c r="I1" s="91" t="s">
        <v>54</v>
      </c>
      <c r="J1" s="91" t="s">
        <v>2</v>
      </c>
      <c r="K1" s="91" t="s">
        <v>77</v>
      </c>
      <c r="L1" s="92" t="s">
        <v>84</v>
      </c>
    </row>
    <row r="2" spans="1:12" x14ac:dyDescent="0.25">
      <c r="A2" s="88">
        <v>1</v>
      </c>
      <c r="B2" s="87" t="s">
        <v>41</v>
      </c>
      <c r="C2" s="87">
        <v>2</v>
      </c>
      <c r="D2" s="112" t="s">
        <v>55</v>
      </c>
      <c r="E2" s="87" t="s">
        <v>56</v>
      </c>
      <c r="F2" s="87">
        <v>0</v>
      </c>
      <c r="G2" s="87">
        <v>10</v>
      </c>
      <c r="H2" s="87" t="b">
        <v>1</v>
      </c>
      <c r="I2" s="87">
        <v>1</v>
      </c>
      <c r="J2" s="95" t="s">
        <v>68</v>
      </c>
      <c r="K2" s="87">
        <v>3</v>
      </c>
      <c r="L2" s="89">
        <v>0.63</v>
      </c>
    </row>
    <row r="3" spans="1:12" x14ac:dyDescent="0.25">
      <c r="A3" s="88">
        <v>2</v>
      </c>
      <c r="B3" s="87" t="s">
        <v>42</v>
      </c>
      <c r="C3" s="87">
        <v>1</v>
      </c>
      <c r="D3" s="112" t="s">
        <v>55</v>
      </c>
      <c r="E3" s="87" t="s">
        <v>57</v>
      </c>
      <c r="F3" s="87">
        <v>0</v>
      </c>
      <c r="G3" s="87">
        <v>2</v>
      </c>
      <c r="H3" s="87" t="b">
        <v>1</v>
      </c>
      <c r="I3" s="87">
        <v>2</v>
      </c>
      <c r="J3" s="95" t="s">
        <v>69</v>
      </c>
      <c r="K3" s="87">
        <v>3</v>
      </c>
      <c r="L3" s="89">
        <v>0.39</v>
      </c>
    </row>
    <row r="4" spans="1:12" x14ac:dyDescent="0.25">
      <c r="A4" s="88">
        <v>3</v>
      </c>
      <c r="B4" s="87" t="s">
        <v>58</v>
      </c>
      <c r="C4" s="87">
        <v>3</v>
      </c>
      <c r="D4" s="112" t="s">
        <v>59</v>
      </c>
      <c r="E4" s="87" t="s">
        <v>60</v>
      </c>
      <c r="F4" s="87">
        <v>1</v>
      </c>
      <c r="G4" s="87"/>
      <c r="H4" s="87" t="b">
        <v>0</v>
      </c>
      <c r="I4" s="87"/>
      <c r="J4" s="95" t="s">
        <v>65</v>
      </c>
      <c r="K4" s="87">
        <v>4</v>
      </c>
      <c r="L4" s="89">
        <v>0.45</v>
      </c>
    </row>
    <row r="5" spans="1:12" x14ac:dyDescent="0.25">
      <c r="A5" s="88">
        <v>4</v>
      </c>
      <c r="B5" s="87" t="s">
        <v>37</v>
      </c>
      <c r="C5" s="87">
        <v>3</v>
      </c>
      <c r="D5" s="112" t="s">
        <v>59</v>
      </c>
      <c r="E5" s="87" t="s">
        <v>60</v>
      </c>
      <c r="F5" s="87">
        <v>1</v>
      </c>
      <c r="G5" s="87">
        <v>6</v>
      </c>
      <c r="H5" s="87" t="b">
        <v>1</v>
      </c>
      <c r="I5" s="87"/>
      <c r="J5" s="95" t="s">
        <v>65</v>
      </c>
      <c r="K5" s="87">
        <v>4</v>
      </c>
      <c r="L5" s="89">
        <v>0.45</v>
      </c>
    </row>
    <row r="6" spans="1:12" x14ac:dyDescent="0.25">
      <c r="A6" s="88">
        <v>5</v>
      </c>
      <c r="B6" s="87" t="s">
        <v>40</v>
      </c>
      <c r="C6" s="87">
        <v>4</v>
      </c>
      <c r="D6" s="112" t="s">
        <v>55</v>
      </c>
      <c r="E6" s="87" t="s">
        <v>61</v>
      </c>
      <c r="F6" s="87">
        <v>0</v>
      </c>
      <c r="G6" s="87">
        <v>1</v>
      </c>
      <c r="H6" s="87" t="b">
        <v>1</v>
      </c>
      <c r="I6" s="87">
        <v>1</v>
      </c>
      <c r="J6" s="95" t="s">
        <v>67</v>
      </c>
      <c r="K6" s="87">
        <v>3</v>
      </c>
      <c r="L6" s="89">
        <v>0.51</v>
      </c>
    </row>
    <row r="7" spans="1:12" x14ac:dyDescent="0.25">
      <c r="A7" s="88">
        <v>6</v>
      </c>
      <c r="B7" s="87" t="s">
        <v>46</v>
      </c>
      <c r="C7" s="87">
        <v>6</v>
      </c>
      <c r="D7" s="112" t="s">
        <v>55</v>
      </c>
      <c r="E7" s="87" t="s">
        <v>62</v>
      </c>
      <c r="F7" s="87">
        <v>1</v>
      </c>
      <c r="G7" s="87">
        <v>12</v>
      </c>
      <c r="H7" s="87" t="b">
        <v>1</v>
      </c>
      <c r="I7" s="87">
        <v>1</v>
      </c>
      <c r="J7" s="95" t="s">
        <v>71</v>
      </c>
      <c r="K7" s="87">
        <v>4</v>
      </c>
      <c r="L7" s="89">
        <v>0.43</v>
      </c>
    </row>
    <row r="8" spans="1:12" x14ac:dyDescent="0.25">
      <c r="A8" s="88">
        <v>7</v>
      </c>
      <c r="B8" s="87" t="s">
        <v>38</v>
      </c>
      <c r="C8" s="87">
        <v>7</v>
      </c>
      <c r="D8" s="112" t="s">
        <v>59</v>
      </c>
      <c r="E8" s="87" t="s">
        <v>75</v>
      </c>
      <c r="F8" s="87">
        <v>1</v>
      </c>
      <c r="G8" s="87">
        <v>7</v>
      </c>
      <c r="H8" s="87" t="b">
        <v>1</v>
      </c>
      <c r="I8" s="87"/>
      <c r="J8" s="95">
        <v>70</v>
      </c>
      <c r="K8" s="87">
        <v>4</v>
      </c>
      <c r="L8" s="97">
        <v>0.45</v>
      </c>
    </row>
    <row r="9" spans="1:12" x14ac:dyDescent="0.25">
      <c r="A9" s="88">
        <v>8</v>
      </c>
      <c r="B9" s="87" t="s">
        <v>63</v>
      </c>
      <c r="C9" s="87">
        <v>3</v>
      </c>
      <c r="D9" s="112" t="s">
        <v>59</v>
      </c>
      <c r="E9" s="87" t="s">
        <v>60</v>
      </c>
      <c r="F9" s="87">
        <v>1</v>
      </c>
      <c r="G9" s="87"/>
      <c r="H9" s="87" t="b">
        <v>0</v>
      </c>
      <c r="I9" s="87"/>
      <c r="J9" s="95"/>
      <c r="K9" s="87"/>
      <c r="L9" s="89"/>
    </row>
    <row r="10" spans="1:12" x14ac:dyDescent="0.25">
      <c r="A10" s="88">
        <v>9</v>
      </c>
      <c r="B10" s="87" t="s">
        <v>43</v>
      </c>
      <c r="C10" s="87">
        <v>5</v>
      </c>
      <c r="D10" s="112" t="s">
        <v>55</v>
      </c>
      <c r="E10" s="87" t="s">
        <v>64</v>
      </c>
      <c r="F10" s="87">
        <v>1</v>
      </c>
      <c r="G10" s="87">
        <v>3</v>
      </c>
      <c r="H10" s="87" t="b">
        <v>1</v>
      </c>
      <c r="I10" s="87">
        <v>1</v>
      </c>
      <c r="J10" s="95" t="s">
        <v>70</v>
      </c>
      <c r="K10" s="87">
        <v>2</v>
      </c>
      <c r="L10" s="89">
        <v>0.34</v>
      </c>
    </row>
    <row r="11" spans="1:12" x14ac:dyDescent="0.25">
      <c r="A11" s="88">
        <v>10</v>
      </c>
      <c r="B11" s="87" t="s">
        <v>44</v>
      </c>
      <c r="C11" s="87">
        <v>5</v>
      </c>
      <c r="D11" s="112" t="s">
        <v>55</v>
      </c>
      <c r="E11" s="87" t="s">
        <v>64</v>
      </c>
      <c r="F11" s="87">
        <v>1</v>
      </c>
      <c r="G11" s="87">
        <v>5</v>
      </c>
      <c r="H11" s="87" t="b">
        <v>1</v>
      </c>
      <c r="I11" s="87">
        <v>1</v>
      </c>
      <c r="J11" s="95" t="s">
        <v>70</v>
      </c>
      <c r="K11" s="87">
        <v>2</v>
      </c>
      <c r="L11" s="89">
        <v>0.34</v>
      </c>
    </row>
    <row r="12" spans="1:12" x14ac:dyDescent="0.25">
      <c r="A12" s="88">
        <v>11</v>
      </c>
      <c r="B12" s="87" t="s">
        <v>39</v>
      </c>
      <c r="C12" s="87">
        <v>3</v>
      </c>
      <c r="D12" s="112" t="s">
        <v>59</v>
      </c>
      <c r="E12" s="87" t="s">
        <v>76</v>
      </c>
      <c r="F12" s="87">
        <v>1</v>
      </c>
      <c r="G12" s="87">
        <v>13</v>
      </c>
      <c r="H12" s="87" t="b">
        <v>1</v>
      </c>
      <c r="I12" s="87"/>
      <c r="J12" s="95" t="s">
        <v>66</v>
      </c>
      <c r="K12" s="87">
        <v>11</v>
      </c>
      <c r="L12" s="97">
        <v>0.45</v>
      </c>
    </row>
    <row r="13" spans="1:12" x14ac:dyDescent="0.25">
      <c r="A13" s="88">
        <v>12</v>
      </c>
      <c r="B13" s="87" t="s">
        <v>40</v>
      </c>
      <c r="C13" s="87">
        <v>4</v>
      </c>
      <c r="D13" s="112" t="s">
        <v>55</v>
      </c>
      <c r="E13" s="87" t="s">
        <v>61</v>
      </c>
      <c r="F13" s="87">
        <v>0</v>
      </c>
      <c r="G13" s="87">
        <v>4</v>
      </c>
      <c r="H13" s="87" t="b">
        <v>1</v>
      </c>
      <c r="I13" s="87">
        <v>2</v>
      </c>
      <c r="J13" s="95" t="s">
        <v>67</v>
      </c>
      <c r="K13" s="87">
        <v>3</v>
      </c>
      <c r="L13" s="89">
        <v>0.51</v>
      </c>
    </row>
    <row r="14" spans="1:12" x14ac:dyDescent="0.25">
      <c r="A14" s="88">
        <v>13</v>
      </c>
      <c r="B14" s="87" t="s">
        <v>40</v>
      </c>
      <c r="C14" s="87">
        <v>4</v>
      </c>
      <c r="D14" s="112" t="s">
        <v>55</v>
      </c>
      <c r="E14" s="87" t="s">
        <v>61</v>
      </c>
      <c r="F14" s="87">
        <v>0</v>
      </c>
      <c r="G14" s="87"/>
      <c r="H14" s="87" t="b">
        <v>1</v>
      </c>
      <c r="I14" s="87">
        <v>3</v>
      </c>
      <c r="J14" s="95" t="s">
        <v>67</v>
      </c>
      <c r="K14" s="87">
        <v>3</v>
      </c>
      <c r="L14" s="89">
        <v>0.51</v>
      </c>
    </row>
    <row r="15" spans="1:12" x14ac:dyDescent="0.25">
      <c r="A15" s="88">
        <v>14</v>
      </c>
      <c r="B15" s="93" t="s">
        <v>45</v>
      </c>
      <c r="C15" s="93"/>
      <c r="D15" s="113" t="s">
        <v>55</v>
      </c>
      <c r="E15" s="93" t="s">
        <v>64</v>
      </c>
      <c r="F15" s="93"/>
      <c r="G15" s="93"/>
      <c r="H15" s="93"/>
      <c r="I15" s="93"/>
      <c r="J15" s="96" t="s">
        <v>70</v>
      </c>
      <c r="K15" s="93">
        <v>2</v>
      </c>
      <c r="L15" s="94">
        <v>0.34</v>
      </c>
    </row>
    <row r="17" spans="1:5" x14ac:dyDescent="0.25">
      <c r="A17" s="7" t="s">
        <v>78</v>
      </c>
      <c r="B17" s="7" t="s">
        <v>79</v>
      </c>
      <c r="C17" s="7" t="s">
        <v>80</v>
      </c>
      <c r="D17" s="7" t="s">
        <v>81</v>
      </c>
      <c r="E17" s="7" t="s">
        <v>82</v>
      </c>
    </row>
    <row r="18" spans="1:5" x14ac:dyDescent="0.25">
      <c r="A18" s="8">
        <v>43</v>
      </c>
      <c r="B18" s="9">
        <v>0.95299999999999996</v>
      </c>
      <c r="C18" s="9">
        <v>0.92300000000000004</v>
      </c>
      <c r="D18" s="10">
        <v>0.14000000000000001</v>
      </c>
      <c r="E18" s="11">
        <f t="shared" ref="E18:E23" si="0">B18*C18</f>
        <v>0.87961900000000004</v>
      </c>
    </row>
    <row r="19" spans="1:5" x14ac:dyDescent="0.25">
      <c r="A19" s="86">
        <v>53</v>
      </c>
      <c r="B19" s="12">
        <v>1.05</v>
      </c>
      <c r="C19" s="9">
        <v>0.82199999999999995</v>
      </c>
      <c r="D19" s="10">
        <v>0.14000000000000001</v>
      </c>
      <c r="E19" s="11">
        <f t="shared" si="0"/>
        <v>0.86309999999999998</v>
      </c>
    </row>
    <row r="20" spans="1:5" x14ac:dyDescent="0.25">
      <c r="A20" s="8">
        <v>66</v>
      </c>
      <c r="B20" s="9">
        <v>1.0549999999999999</v>
      </c>
      <c r="C20" s="9">
        <v>0.81299999999999994</v>
      </c>
      <c r="D20" s="10">
        <v>0.15</v>
      </c>
      <c r="E20" s="11">
        <f t="shared" si="0"/>
        <v>0.85771499999999989</v>
      </c>
    </row>
    <row r="21" spans="1:5" x14ac:dyDescent="0.25">
      <c r="A21" s="8">
        <v>70</v>
      </c>
      <c r="B21" s="9">
        <v>0.97399999999999998</v>
      </c>
      <c r="C21" s="9">
        <v>0.93400000000000005</v>
      </c>
      <c r="D21" s="10">
        <v>0.17</v>
      </c>
      <c r="E21" s="11">
        <f t="shared" si="0"/>
        <v>0.90971600000000008</v>
      </c>
    </row>
    <row r="22" spans="1:5" x14ac:dyDescent="0.25">
      <c r="A22" s="8">
        <v>82</v>
      </c>
      <c r="B22" s="9">
        <v>0.97399999999999998</v>
      </c>
      <c r="C22" s="9">
        <v>0.93400000000000005</v>
      </c>
      <c r="D22" s="10">
        <v>0.17</v>
      </c>
      <c r="E22" s="11">
        <f t="shared" si="0"/>
        <v>0.90971600000000008</v>
      </c>
    </row>
    <row r="23" spans="1:5" ht="15.75" thickBot="1" x14ac:dyDescent="0.3">
      <c r="A23" s="13">
        <v>51</v>
      </c>
      <c r="B23" s="14">
        <v>1.05</v>
      </c>
      <c r="C23" s="14">
        <v>0.92800000000000005</v>
      </c>
      <c r="D23" s="15">
        <v>0.15</v>
      </c>
      <c r="E23" s="16">
        <f t="shared" si="0"/>
        <v>0.97440000000000004</v>
      </c>
    </row>
  </sheetData>
  <pageMargins left="0.7" right="0.7" top="0.78740157499999996" bottom="0.78740157499999996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Tabelle1</vt:lpstr>
      <vt:lpstr>Ergebnis</vt:lpstr>
      <vt:lpstr>tblLacke</vt:lpstr>
    </vt:vector>
  </TitlesOfParts>
  <Company>Crown Europe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ORGEUR, David</dc:creator>
  <cp:lastModifiedBy>ORGEUR, David</cp:lastModifiedBy>
  <cp:lastPrinted>2013-06-13T12:44:35Z</cp:lastPrinted>
  <dcterms:created xsi:type="dcterms:W3CDTF">2013-06-11T11:11:58Z</dcterms:created>
  <dcterms:modified xsi:type="dcterms:W3CDTF">2013-06-14T11:58:58Z</dcterms:modified>
</cp:coreProperties>
</file>