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filterPrivacy="1" codeName="ThisWorkbook"/>
  <xr:revisionPtr revIDLastSave="0" documentId="10_ncr:8100000_{34B55603-D9E9-4AD9-8490-EE5295ED93A9}" xr6:coauthVersionLast="32" xr6:coauthVersionMax="32" xr10:uidLastSave="{00000000-0000-0000-0000-000000000000}"/>
  <bookViews>
    <workbookView xWindow="0" yWindow="0" windowWidth="22260" windowHeight="12645" xr2:uid="{00000000-000D-0000-FFFF-FFFF00000000}"/>
  </bookViews>
  <sheets>
    <sheet name="Acceuil" sheetId="4" r:id="rId1"/>
    <sheet name="Table de densité" sheetId="2" r:id="rId2"/>
    <sheet name="Bdd Ev 10" sheetId="3" r:id="rId3"/>
    <sheet name="Bdd Ev 20" sheetId="6" r:id="rId4"/>
    <sheet name="Bdd Ev 30" sheetId="7" r:id="rId5"/>
    <sheet name="Bdd Ev 40" sheetId="8" r:id="rId6"/>
    <sheet name="Bdd Ev 50" sheetId="9" r:id="rId7"/>
    <sheet name="Feuil1" sheetId="5" r:id="rId8"/>
  </sheets>
  <definedNames>
    <definedName name="Table_densité">'Table de densité'!$B$6:$C$41</definedName>
    <definedName name="TableauEv10">Tableau1614[]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5" l="1"/>
  <c r="E14" i="5"/>
  <c r="F14" i="5"/>
  <c r="G14" i="5"/>
  <c r="H14" i="5"/>
  <c r="D16" i="5"/>
  <c r="E16" i="5"/>
  <c r="F16" i="5"/>
  <c r="G16" i="5"/>
  <c r="H16" i="5"/>
  <c r="D21" i="5"/>
  <c r="E21" i="5"/>
  <c r="F21" i="5"/>
  <c r="G21" i="5"/>
  <c r="G23" i="5" s="1"/>
  <c r="H21" i="5"/>
  <c r="D23" i="5"/>
  <c r="E23" i="5"/>
  <c r="F23" i="5"/>
  <c r="H23" i="5"/>
  <c r="D27" i="5"/>
  <c r="E27" i="5"/>
  <c r="F27" i="5"/>
  <c r="G27" i="5"/>
  <c r="H27" i="5"/>
  <c r="D31" i="5"/>
  <c r="D33" i="5" s="1"/>
  <c r="E31" i="5"/>
  <c r="F31" i="5"/>
  <c r="G31" i="5"/>
  <c r="H31" i="5"/>
  <c r="H33" i="5" s="1"/>
  <c r="E33" i="5"/>
  <c r="F33" i="5"/>
  <c r="G33" i="5"/>
  <c r="B7" i="2" l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</calcChain>
</file>

<file path=xl/sharedStrings.xml><?xml version="1.0" encoding="utf-8"?>
<sst xmlns="http://schemas.openxmlformats.org/spreadsheetml/2006/main" count="290" uniqueCount="77">
  <si>
    <t>Ecart</t>
  </si>
  <si>
    <t>Densité réelle</t>
  </si>
  <si>
    <t>Etat Fréquence</t>
  </si>
  <si>
    <t>Densité Idéale</t>
  </si>
  <si>
    <t>Densité affiché brouet</t>
  </si>
  <si>
    <t>Brouet</t>
  </si>
  <si>
    <t>Température EC 1.4 (°C)</t>
  </si>
  <si>
    <t>Fréquence du tube (Hz)</t>
  </si>
  <si>
    <t>Volume de solide (ml)</t>
  </si>
  <si>
    <t>Volume de brouet (ml)</t>
  </si>
  <si>
    <t xml:space="preserve">Masse du Brouet (g) </t>
  </si>
  <si>
    <t>Densité affiché EC 1.4</t>
  </si>
  <si>
    <t>Contre mesure</t>
  </si>
  <si>
    <t>Temperature °c</t>
  </si>
  <si>
    <t>Densité</t>
  </si>
  <si>
    <t>Densité Idéale EC 1.4</t>
  </si>
  <si>
    <t>Densité affiché</t>
  </si>
  <si>
    <t>Dérive</t>
  </si>
  <si>
    <t>Mesure après étalonnage</t>
  </si>
  <si>
    <t>Mesure sur EC 1.4</t>
  </si>
  <si>
    <t xml:space="preserve">Mesure sur brouet </t>
  </si>
  <si>
    <t>Date de la visite</t>
  </si>
  <si>
    <t>Etalonnage</t>
  </si>
  <si>
    <t>Température EC 1.4 (°C)2</t>
  </si>
  <si>
    <t>Densité Idéale EC 1.43</t>
  </si>
  <si>
    <t>Densité affiché EC 1.44</t>
  </si>
  <si>
    <t>Volume de solide (ml)5</t>
  </si>
  <si>
    <t>Volume de brouet (ml)6</t>
  </si>
  <si>
    <t>Masse du Brouet (g) 7</t>
  </si>
  <si>
    <t>Densité réelle8</t>
  </si>
  <si>
    <t>mardi 01 mai 2018</t>
  </si>
  <si>
    <t>300</t>
  </si>
  <si>
    <t>2500</t>
  </si>
  <si>
    <t>1.30</t>
  </si>
  <si>
    <t>50</t>
  </si>
  <si>
    <t>988,0839</t>
  </si>
  <si>
    <t>989</t>
  </si>
  <si>
    <t>475</t>
  </si>
  <si>
    <t>OK</t>
  </si>
  <si>
    <t>3290</t>
  </si>
  <si>
    <t>1.27</t>
  </si>
  <si>
    <t>0.3</t>
  </si>
  <si>
    <t>NON</t>
  </si>
  <si>
    <t>Dérive2</t>
  </si>
  <si>
    <t/>
  </si>
  <si>
    <t>OUI</t>
  </si>
  <si>
    <t>60</t>
  </si>
  <si>
    <t>0,9833072</t>
  </si>
  <si>
    <t>463</t>
  </si>
  <si>
    <t>Fréquence Incorrect</t>
  </si>
  <si>
    <t>350</t>
  </si>
  <si>
    <t>1720</t>
  </si>
  <si>
    <t>2256</t>
  </si>
  <si>
    <t>1,312</t>
  </si>
  <si>
    <t>1,28</t>
  </si>
  <si>
    <t>0,032</t>
  </si>
  <si>
    <t>55</t>
  </si>
  <si>
    <t>0,9857684</t>
  </si>
  <si>
    <t>1,1</t>
  </si>
  <si>
    <t>461</t>
  </si>
  <si>
    <t>340</t>
  </si>
  <si>
    <t>1980</t>
  </si>
  <si>
    <t>2516</t>
  </si>
  <si>
    <t>1,271</t>
  </si>
  <si>
    <t>1,29</t>
  </si>
  <si>
    <t>-0,019</t>
  </si>
  <si>
    <t>1680</t>
  </si>
  <si>
    <t>2162</t>
  </si>
  <si>
    <t>1,287</t>
  </si>
  <si>
    <t>-0,003</t>
  </si>
  <si>
    <t>51</t>
  </si>
  <si>
    <t>0,9876329</t>
  </si>
  <si>
    <t>0,994</t>
  </si>
  <si>
    <t>1600</t>
  </si>
  <si>
    <t>2064</t>
  </si>
  <si>
    <t>0</t>
  </si>
  <si>
    <t>jeudi 3 mai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</si>
</sst>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 &quot;##&quot; &quot;##&quot; &quot;##&quot; &quot;##"/>
    <numFmt numFmtId="165" formatCode="#,##0.0000"/>
    <numFmt numFmtId="166" formatCode="[$-F800]dddd\,\ mmmm\ dd\,\ yyyy"/>
  </numFmts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 style="thin">
        <color indexed="64"/>
      </left>
      <right/>
      <top style="double">
        <color rgb="FFFF0000"/>
      </top>
      <bottom style="thin">
        <color indexed="64"/>
      </bottom>
      <diagonal/>
    </border>
    <border>
      <left style="double">
        <color rgb="FFFF0000"/>
      </left>
      <right/>
      <top style="double">
        <color rgb="FFFF0000"/>
      </top>
      <bottom style="thin">
        <color indexed="64"/>
      </bottom>
      <diagonal/>
    </border>
    <border>
      <left/>
      <right/>
      <top style="double">
        <color rgb="FFFF0000"/>
      </top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" fontId="0" fillId="0" borderId="3" xfId="0" applyNumberFormat="1" applyFill="1" applyBorder="1" applyAlignment="1"/>
    <xf numFmtId="4" fontId="0" fillId="0" borderId="4" xfId="0" applyNumberFormat="1" applyBorder="1"/>
    <xf numFmtId="0" fontId="0" fillId="0" borderId="3" xfId="0" applyFill="1" applyBorder="1" applyAlignment="1"/>
    <xf numFmtId="0" fontId="0" fillId="0" borderId="4" xfId="0" applyFill="1" applyBorder="1" applyAlignment="1"/>
    <xf numFmtId="164" fontId="0" fillId="0" borderId="0" xfId="0" applyNumberFormat="1"/>
    <xf numFmtId="0" fontId="2" fillId="0" borderId="0" xfId="0" applyFont="1"/>
    <xf numFmtId="0" fontId="2" fillId="0" borderId="8" xfId="0" applyFont="1" applyBorder="1"/>
    <xf numFmtId="0" fontId="2" fillId="0" borderId="8" xfId="0" applyFont="1" applyFill="1" applyBorder="1" applyAlignment="1"/>
    <xf numFmtId="0" fontId="2" fillId="0" borderId="7" xfId="0" applyFont="1" applyBorder="1"/>
    <xf numFmtId="0" fontId="2" fillId="0" borderId="13" xfId="0" applyFont="1" applyBorder="1"/>
    <xf numFmtId="0" fontId="2" fillId="0" borderId="9" xfId="0" applyFont="1" applyBorder="1"/>
    <xf numFmtId="0" fontId="2" fillId="0" borderId="14" xfId="0" applyFont="1" applyFill="1" applyBorder="1" applyAlignment="1"/>
    <xf numFmtId="0" fontId="2" fillId="0" borderId="13" xfId="0" applyFont="1" applyFill="1" applyBorder="1" applyAlignment="1"/>
    <xf numFmtId="0" fontId="3" fillId="0" borderId="0" xfId="0" applyFont="1"/>
    <xf numFmtId="0" fontId="3" fillId="0" borderId="13" xfId="0" applyFont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center" vertical="center" textRotation="90"/>
    </xf>
    <xf numFmtId="0" fontId="3" fillId="0" borderId="2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textRotation="90"/>
    </xf>
    <xf numFmtId="0" fontId="3" fillId="0" borderId="26" xfId="0" applyFont="1" applyBorder="1" applyAlignment="1">
      <alignment horizontal="center" vertical="center"/>
    </xf>
    <xf numFmtId="166" fontId="3" fillId="0" borderId="21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19" xfId="0" applyBorder="1"/>
    <xf numFmtId="165" fontId="0" fillId="0" borderId="19" xfId="0" applyNumberFormat="1" applyBorder="1"/>
    <xf numFmtId="166" fontId="3" fillId="0" borderId="22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9" xfId="0" applyFont="1" applyBorder="1" applyAlignment="1">
      <alignment horizontal="left"/>
    </xf>
  </cellXfs>
  <cellStyles count="1">
    <cellStyle name="Normal" xfId="0" builtinId="0"/>
  </cellStyles>
  <dxfs count="134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rgb="FFFF0000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rgb="FFFF0000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rgb="FFFF0000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rgb="FFFF0000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>
        <left style="thin">
          <color indexed="64"/>
        </left>
        <right style="double">
          <color rgb="FFFF0000"/>
        </right>
        <top style="thin">
          <color indexed="64"/>
        </top>
        <bottom style="thin">
          <color indexed="64"/>
        </bottom>
        <vertical/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double">
          <color rgb="FFFF0000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[$-F800]dddd\,\ mmmm\ dd\,\ 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kumimoji="0" lang="en-US" sz="1400" b="0" i="0" u="none" strike="noStrike" kern="1200" cap="none" spc="0" normalizeH="0" baseline="0" noProof="0">
                <a:ln>
                  <a:noFill/>
                </a:ln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uLnTx/>
                <a:uFillTx/>
                <a:latin typeface="Calibri" panose="020F0502020204030204"/>
              </a:rPr>
              <a:t>Masse volumique Eau Pure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de densité'!$C$5</c:f>
              <c:strCache>
                <c:ptCount val="1"/>
                <c:pt idx="0">
                  <c:v>Densité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de densité'!$B$6:$B$41</c:f>
              <c:numCache>
                <c:formatCode>General</c:formatCode>
                <c:ptCount val="36"/>
                <c:pt idx="0">
                  <c:v>45</c:v>
                </c:pt>
                <c:pt idx="1">
                  <c:v>45.5</c:v>
                </c:pt>
                <c:pt idx="2">
                  <c:v>46</c:v>
                </c:pt>
                <c:pt idx="3">
                  <c:v>46.5</c:v>
                </c:pt>
                <c:pt idx="4">
                  <c:v>47</c:v>
                </c:pt>
                <c:pt idx="5">
                  <c:v>47.5</c:v>
                </c:pt>
                <c:pt idx="6">
                  <c:v>48</c:v>
                </c:pt>
                <c:pt idx="7">
                  <c:v>48.5</c:v>
                </c:pt>
                <c:pt idx="8">
                  <c:v>49</c:v>
                </c:pt>
                <c:pt idx="9">
                  <c:v>49.5</c:v>
                </c:pt>
                <c:pt idx="10">
                  <c:v>50</c:v>
                </c:pt>
                <c:pt idx="11">
                  <c:v>50.5</c:v>
                </c:pt>
                <c:pt idx="12">
                  <c:v>51</c:v>
                </c:pt>
                <c:pt idx="13">
                  <c:v>51.5</c:v>
                </c:pt>
                <c:pt idx="14">
                  <c:v>52</c:v>
                </c:pt>
                <c:pt idx="15">
                  <c:v>52.5</c:v>
                </c:pt>
                <c:pt idx="16">
                  <c:v>53</c:v>
                </c:pt>
                <c:pt idx="17">
                  <c:v>53.5</c:v>
                </c:pt>
                <c:pt idx="18">
                  <c:v>54</c:v>
                </c:pt>
                <c:pt idx="19">
                  <c:v>54.5</c:v>
                </c:pt>
                <c:pt idx="20">
                  <c:v>55</c:v>
                </c:pt>
                <c:pt idx="21">
                  <c:v>55.5</c:v>
                </c:pt>
                <c:pt idx="22">
                  <c:v>56</c:v>
                </c:pt>
                <c:pt idx="23">
                  <c:v>56.5</c:v>
                </c:pt>
                <c:pt idx="24">
                  <c:v>57</c:v>
                </c:pt>
                <c:pt idx="25">
                  <c:v>57.5</c:v>
                </c:pt>
                <c:pt idx="26">
                  <c:v>58</c:v>
                </c:pt>
                <c:pt idx="27">
                  <c:v>58.5</c:v>
                </c:pt>
                <c:pt idx="28">
                  <c:v>59</c:v>
                </c:pt>
                <c:pt idx="29">
                  <c:v>59.5</c:v>
                </c:pt>
                <c:pt idx="30">
                  <c:v>60</c:v>
                </c:pt>
                <c:pt idx="31">
                  <c:v>60.5</c:v>
                </c:pt>
                <c:pt idx="32">
                  <c:v>61</c:v>
                </c:pt>
                <c:pt idx="33">
                  <c:v>61.5</c:v>
                </c:pt>
                <c:pt idx="34">
                  <c:v>62</c:v>
                </c:pt>
                <c:pt idx="35">
                  <c:v>62.5</c:v>
                </c:pt>
              </c:numCache>
            </c:numRef>
          </c:cat>
          <c:val>
            <c:numRef>
              <c:f>'Table de densité'!$C$6:$C$41</c:f>
              <c:numCache>
                <c:formatCode>General</c:formatCode>
                <c:ptCount val="36"/>
                <c:pt idx="0" formatCode="#\ ##0.0000">
                  <c:v>990.24270000000001</c:v>
                </c:pt>
                <c:pt idx="1">
                  <c:v>990.03409999999997</c:v>
                </c:pt>
                <c:pt idx="2">
                  <c:v>989.8329</c:v>
                </c:pt>
                <c:pt idx="3">
                  <c:v>989.61210000000005</c:v>
                </c:pt>
                <c:pt idx="4">
                  <c:v>989.39859999999999</c:v>
                </c:pt>
                <c:pt idx="5">
                  <c:v>989.18349999999998</c:v>
                </c:pt>
                <c:pt idx="6">
                  <c:v>988.96680000000003</c:v>
                </c:pt>
                <c:pt idx="7">
                  <c:v>988.74839999999995</c:v>
                </c:pt>
                <c:pt idx="8">
                  <c:v>988.52850000000001</c:v>
                </c:pt>
                <c:pt idx="9">
                  <c:v>988.30690000000004</c:v>
                </c:pt>
                <c:pt idx="10">
                  <c:v>988.08389999999997</c:v>
                </c:pt>
                <c:pt idx="11">
                  <c:v>987.85919999999999</c:v>
                </c:pt>
                <c:pt idx="12">
                  <c:v>987.63289999999995</c:v>
                </c:pt>
                <c:pt idx="13">
                  <c:v>987.40509999999995</c:v>
                </c:pt>
                <c:pt idx="14">
                  <c:v>987.17579999999998</c:v>
                </c:pt>
                <c:pt idx="15">
                  <c:v>986.94500000000005</c:v>
                </c:pt>
                <c:pt idx="16">
                  <c:v>986.72270000000003</c:v>
                </c:pt>
                <c:pt idx="17">
                  <c:v>986.47879999999998</c:v>
                </c:pt>
                <c:pt idx="18">
                  <c:v>986.24350000000004</c:v>
                </c:pt>
                <c:pt idx="19">
                  <c:v>986.00660000000005</c:v>
                </c:pt>
                <c:pt idx="20">
                  <c:v>985.76840000000004</c:v>
                </c:pt>
                <c:pt idx="21">
                  <c:v>985.52869999999996</c:v>
                </c:pt>
                <c:pt idx="22">
                  <c:v>985.2876</c:v>
                </c:pt>
                <c:pt idx="23">
                  <c:v>985.04499999999996</c:v>
                </c:pt>
                <c:pt idx="24">
                  <c:v>984.80089999999996</c:v>
                </c:pt>
                <c:pt idx="25">
                  <c:v>984.55550000000005</c:v>
                </c:pt>
                <c:pt idx="26">
                  <c:v>984.30859999999996</c:v>
                </c:pt>
                <c:pt idx="27">
                  <c:v>984.06039999999996</c:v>
                </c:pt>
                <c:pt idx="28">
                  <c:v>983.81079999999997</c:v>
                </c:pt>
                <c:pt idx="29">
                  <c:v>983.55970000000002</c:v>
                </c:pt>
                <c:pt idx="30">
                  <c:v>983.30719999999997</c:v>
                </c:pt>
                <c:pt idx="31">
                  <c:v>983.05349999999999</c:v>
                </c:pt>
                <c:pt idx="32">
                  <c:v>982.79840000000002</c:v>
                </c:pt>
                <c:pt idx="33">
                  <c:v>982.54190000000006</c:v>
                </c:pt>
                <c:pt idx="34">
                  <c:v>982.28409999999997</c:v>
                </c:pt>
                <c:pt idx="35">
                  <c:v>982.02499999999998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DB-4601-A829-6ADF63585A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0666360"/>
        <c:axId val="420668656"/>
      </c:lineChart>
      <c:catAx>
        <c:axId val="420666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0668656"/>
        <c:crosses val="autoZero"/>
        <c:auto val="1"/>
        <c:lblAlgn val="ctr"/>
        <c:lblOffset val="100"/>
        <c:noMultiLvlLbl val="0"/>
      </c:catAx>
      <c:valAx>
        <c:axId val="420668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0666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10</xdr:col>
          <xdr:colOff>752475</xdr:colOff>
          <xdr:row>9</xdr:row>
          <xdr:rowOff>180975</xdr:rowOff>
        </xdr:to>
        <xdr:sp macro="" textlink="">
          <xdr:nvSpPr>
            <xdr:cNvPr id="2050" name="Lancement_Programme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4</xdr:row>
      <xdr:rowOff>0</xdr:rowOff>
    </xdr:from>
    <xdr:to>
      <xdr:col>16</xdr:col>
      <xdr:colOff>114300</xdr:colOff>
      <xdr:row>40</xdr:row>
      <xdr:rowOff>180975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B42B6BD-68CE-43CC-947F-E2F5CE0D202C}" name="Tableau1614" displayName="Tableau1614" ref="B4:W11" totalsRowShown="0" headerRowDxfId="133" dataDxfId="131" headerRowBorderDxfId="132" tableBorderDxfId="130" totalsRowBorderDxfId="129">
  <autoFilter ref="B4:W11" xr:uid="{1E017C17-A2C8-4009-B757-C460CB0B4A76}"/>
  <tableColumns count="22">
    <tableColumn id="1" xr3:uid="{4D77E5FD-3ACC-46D1-9DD3-BF01C0637B46}" name="Date de la visite" dataDxfId="128"/>
    <tableColumn id="2" xr3:uid="{8FA4456D-0EE6-4EDA-A1D5-314A03AB81C2}" name="Température EC 1.4 (°C)" dataDxfId="127"/>
    <tableColumn id="3" xr3:uid="{C0C079DA-6141-4A9E-A586-43BF43A7F512}" name="Densité Idéale EC 1.4" dataDxfId="126"/>
    <tableColumn id="4" xr3:uid="{478DF003-0B02-4F8F-9D18-7A88F0414101}" name="Densité affiché EC 1.4" dataDxfId="125"/>
    <tableColumn id="5" xr3:uid="{5283C39E-DACC-4BE1-8D11-8C0566B97A13}" name="Fréquence du tube (Hz)" dataDxfId="124"/>
    <tableColumn id="6" xr3:uid="{63784FA3-9F96-48BE-A5EA-F210EB1ED2A0}" name="Etat Fréquence" dataDxfId="123"/>
    <tableColumn id="7" xr3:uid="{E84B028D-6271-47AB-B9A3-2E309B3B2F74}" name="Volume de solide (ml)" dataDxfId="122"/>
    <tableColumn id="8" xr3:uid="{B040C09E-A331-4453-854E-5C104403E542}" name="Volume de brouet (ml)" dataDxfId="121"/>
    <tableColumn id="9" xr3:uid="{1216F558-E3EE-4C51-A9E0-A738699A7C2A}" name="Masse du Brouet (g) " dataDxfId="120"/>
    <tableColumn id="10" xr3:uid="{16E700E3-AF67-4422-B7F7-7790E0A717BA}" name="Densité réelle" dataDxfId="119"/>
    <tableColumn id="11" xr3:uid="{1813E5B0-D19F-47D5-AE27-5A54635B1619}" name="Densité affiché" dataDxfId="118"/>
    <tableColumn id="12" xr3:uid="{23AAB6DD-28BD-42D0-B373-BFFD3E2DF171}" name="Dérive" dataDxfId="117"/>
    <tableColumn id="13" xr3:uid="{5F17A4EA-EB20-4987-B42A-D4BDC206C392}" name="Etalonnage" dataDxfId="116"/>
    <tableColumn id="14" xr3:uid="{97FDF61C-AC52-441A-A617-55677530023B}" name="Température EC 1.4 (°C)2" dataDxfId="115"/>
    <tableColumn id="15" xr3:uid="{67C8990E-BF21-4936-8ACB-3B7FA215E2F3}" name="Densité Idéale EC 1.43" dataDxfId="114"/>
    <tableColumn id="16" xr3:uid="{A23AC0EB-B006-437F-B93F-D508268DF0BC}" name="Densité affiché EC 1.44" dataDxfId="113"/>
    <tableColumn id="17" xr3:uid="{ADE0E963-CFC4-43F9-A377-848E0B79C02E}" name="Volume de solide (ml)5" dataDxfId="112"/>
    <tableColumn id="18" xr3:uid="{8BD266FA-EBF7-4FBD-93F1-3031528C86E2}" name="Volume de brouet (ml)6" dataDxfId="111"/>
    <tableColumn id="19" xr3:uid="{CCABE8A0-DB1E-45B3-85F2-49816C01DF43}" name="Masse du Brouet (g) 7" dataDxfId="110"/>
    <tableColumn id="20" xr3:uid="{4EC194B5-7823-4EC1-8A6E-D5701B864C68}" name="Densité réelle8" dataDxfId="109"/>
    <tableColumn id="21" xr3:uid="{DB227B1C-E0EC-4D73-A1D2-7FE3DE605B1E}" name="Densité affiché brouet" dataDxfId="108"/>
    <tableColumn id="22" xr3:uid="{E497DFE5-0120-4ECC-B8E4-D98339FCB990}" name="Dérive2" dataDxfId="10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2BB4A851-6D28-40A3-98AD-DBE7D6AFC7B6}" name="Tableau1612" displayName="Tableau1612" ref="B4:W5" totalsRowShown="0" headerRowDxfId="106" headerRowBorderDxfId="105" tableBorderDxfId="104" totalsRowBorderDxfId="103">
  <autoFilter ref="B4:W5" xr:uid="{3C232809-56E4-451F-AB3D-48176D0283F2}"/>
  <tableColumns count="22">
    <tableColumn id="1" xr3:uid="{3915C4A5-E3F2-4643-8C58-B30AF1341A10}" name="Date de la visite" dataDxfId="102"/>
    <tableColumn id="2" xr3:uid="{E1D597E7-0AF0-466D-8A8F-2C3CC84CF6F1}" name="Température EC 1.4 (°C)" dataDxfId="101"/>
    <tableColumn id="3" xr3:uid="{95E276EB-3A56-449C-9E64-3A82AF8EB7A6}" name="Densité Idéale EC 1.4" dataDxfId="100"/>
    <tableColumn id="4" xr3:uid="{07CA5A84-39BE-44E8-AB0D-684191D45ABB}" name="Densité affiché EC 1.4" dataDxfId="99"/>
    <tableColumn id="5" xr3:uid="{D1EC3533-A87B-4ED5-A01D-1FD9D8D08E5B}" name="Fréquence du tube (Hz)" dataDxfId="98"/>
    <tableColumn id="6" xr3:uid="{9F2D6E66-8EBB-4975-8B1F-DC8BD24D31D2}" name="Etat Fréquence" dataDxfId="97"/>
    <tableColumn id="7" xr3:uid="{412F81D3-D7F2-401A-A443-6908A97C5C00}" name="Volume de solide (ml)" dataDxfId="96"/>
    <tableColumn id="8" xr3:uid="{979B909E-1D61-4D3E-A6CA-9FEF7EBBF765}" name="Volume de brouet (ml)" dataDxfId="95"/>
    <tableColumn id="9" xr3:uid="{50435FDE-84FF-461A-9769-E8759673FDF4}" name="Masse du Brouet (g) " dataDxfId="94"/>
    <tableColumn id="10" xr3:uid="{4CB74E08-A5FF-4F60-88BC-189183864D19}" name="Densité réelle" dataDxfId="93"/>
    <tableColumn id="11" xr3:uid="{22BCE101-80F3-4003-8A86-B8166CC5FF56}" name="Densité affiché" dataDxfId="92"/>
    <tableColumn id="12" xr3:uid="{2847E5EB-56B9-4125-AE2F-61DADCE61D4E}" name="Dérive" dataDxfId="91"/>
    <tableColumn id="13" xr3:uid="{25F848EE-3C86-42DA-8019-4CB66BF21939}" name="Etalonnage" dataDxfId="90"/>
    <tableColumn id="14" xr3:uid="{1D54C834-2F57-46CE-A62F-832CBB5268C7}" name="Température EC 1.4 (°C)2" dataDxfId="89"/>
    <tableColumn id="15" xr3:uid="{77FA80ED-3DBE-4BD2-B6E6-8FD690DD28D5}" name="Densité Idéale EC 1.43" dataDxfId="88"/>
    <tableColumn id="16" xr3:uid="{13FE0214-55BF-4F98-B05D-8603296F5764}" name="Densité affiché EC 1.44" dataDxfId="87"/>
    <tableColumn id="17" xr3:uid="{DAF966C2-4531-4C32-AAB2-DC54CC37CFDB}" name="Volume de solide (ml)5" dataDxfId="86"/>
    <tableColumn id="18" xr3:uid="{B3B9263A-84F7-4A64-AE10-3D89767C4026}" name="Volume de brouet (ml)6" dataDxfId="85"/>
    <tableColumn id="19" xr3:uid="{ABCC4CA4-5F2D-4F7A-B5F5-CCC4304CD1A5}" name="Masse du Brouet (g) 7" dataDxfId="84"/>
    <tableColumn id="20" xr3:uid="{2AA592CE-926B-4B69-8615-D7577AC434FD}" name="Densité réelle8" dataDxfId="83"/>
    <tableColumn id="21" xr3:uid="{D4FCE42B-BA5C-4675-9589-CF3B90CB51D2}" name="Densité affiché brouet" dataDxfId="82"/>
    <tableColumn id="22" xr3:uid="{3F5D2C67-5238-4E33-AC34-AE9E8CBB816A}" name="Dérive2" dataDxfId="8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44819F5-261C-4A71-9CD8-4862D811E3CE}" name="Tableau1610" displayName="Tableau1610" ref="B4:W5" totalsRowShown="0" headerRowDxfId="80" headerRowBorderDxfId="79" tableBorderDxfId="78" totalsRowBorderDxfId="77">
  <autoFilter ref="B4:W5" xr:uid="{07DCF616-603E-48ED-86C9-A25D95ED1810}"/>
  <tableColumns count="22">
    <tableColumn id="1" xr3:uid="{10C55FC1-2ABB-4534-86CE-4E51966B13F0}" name="Date de la visite" dataDxfId="76"/>
    <tableColumn id="2" xr3:uid="{CE129995-0C4D-419D-98DC-74D3B274555D}" name="Température EC 1.4 (°C)" dataDxfId="75"/>
    <tableColumn id="3" xr3:uid="{63CE317E-57BC-44F5-8C90-318F4FD0905C}" name="Densité Idéale EC 1.4" dataDxfId="74"/>
    <tableColumn id="4" xr3:uid="{9AE486C8-4B5D-4011-8D69-DC5CC5005A38}" name="Densité affiché EC 1.4" dataDxfId="73"/>
    <tableColumn id="5" xr3:uid="{4A5E6DF6-D648-4298-9E19-E7698ADD2917}" name="Fréquence du tube (Hz)" dataDxfId="72"/>
    <tableColumn id="6" xr3:uid="{C4974498-A3AC-4E63-A250-91FF8740F118}" name="Etat Fréquence" dataDxfId="71"/>
    <tableColumn id="7" xr3:uid="{A859EB85-8DDE-4EF5-B077-0B8ABF71BDCD}" name="Volume de solide (ml)" dataDxfId="70"/>
    <tableColumn id="8" xr3:uid="{53A96578-1BE0-4CAD-ADCB-22E4E82CD465}" name="Volume de brouet (ml)" dataDxfId="69"/>
    <tableColumn id="9" xr3:uid="{ED4EB2F0-86DB-4BE9-8650-4DC907F471F1}" name="Masse du Brouet (g) " dataDxfId="68"/>
    <tableColumn id="10" xr3:uid="{385781F1-AEE4-40EE-AFE7-A5ADF2924FF4}" name="Densité réelle" dataDxfId="67"/>
    <tableColumn id="11" xr3:uid="{61C952E9-46D3-45AE-81EC-E14EAAB5AE32}" name="Densité affiché" dataDxfId="66"/>
    <tableColumn id="12" xr3:uid="{0477FF4E-F2C1-418B-B6A7-FF9FFE9DF14C}" name="Dérive" dataDxfId="65"/>
    <tableColumn id="13" xr3:uid="{A29F7E2E-8B39-4ECF-B5EE-82977FABE51E}" name="Etalonnage" dataDxfId="64"/>
    <tableColumn id="14" xr3:uid="{97301C93-1D07-4144-934F-DD1F0755E465}" name="Température EC 1.4 (°C)2" dataDxfId="63"/>
    <tableColumn id="15" xr3:uid="{73C1601E-A84A-4319-A199-E10796C85656}" name="Densité Idéale EC 1.43" dataDxfId="62"/>
    <tableColumn id="16" xr3:uid="{81D3F430-4322-48BB-9274-AFEB388E1A0C}" name="Densité affiché EC 1.44" dataDxfId="61"/>
    <tableColumn id="17" xr3:uid="{31DB1880-F743-4D2B-A558-97494A584376}" name="Volume de solide (ml)5" dataDxfId="60"/>
    <tableColumn id="18" xr3:uid="{049B09DC-0B9F-438E-A5A3-DD2B07107158}" name="Volume de brouet (ml)6" dataDxfId="59"/>
    <tableColumn id="19" xr3:uid="{B3040546-E677-4C7D-8619-55E29EE825C7}" name="Masse du Brouet (g) 7" dataDxfId="58"/>
    <tableColumn id="20" xr3:uid="{C8468A75-CB98-4DA5-9DE5-36D30B2DE811}" name="Densité réelle8" dataDxfId="57"/>
    <tableColumn id="21" xr3:uid="{3B49A02E-744D-4749-85F9-48E945EA8DD5}" name="Densité affiché brouet" dataDxfId="56"/>
    <tableColumn id="22" xr3:uid="{65FC09E8-6D9C-4469-B3E8-EDC97586F970}" name="Dérive2" dataDxfId="5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267942E-A20E-4BDB-B18F-C55446C91E10}" name="Tableau168" displayName="Tableau168" ref="B4:W5" totalsRowShown="0" headerRowDxfId="54" headerRowBorderDxfId="53" tableBorderDxfId="52" totalsRowBorderDxfId="51">
  <autoFilter ref="B4:W5" xr:uid="{4C6320A5-F828-459C-8B9D-CFDF8870153A}"/>
  <tableColumns count="22">
    <tableColumn id="1" xr3:uid="{8D7D9751-BEB6-4381-A74C-FA84313ACA30}" name="Date de la visite" dataDxfId="50"/>
    <tableColumn id="2" xr3:uid="{4E2CD149-906B-4F29-BA6B-1BA1A0E024A3}" name="Température EC 1.4 (°C)" dataDxfId="49"/>
    <tableColumn id="3" xr3:uid="{5A9E9510-454C-467E-8269-E59401EC22A3}" name="Densité Idéale EC 1.4" dataDxfId="48"/>
    <tableColumn id="4" xr3:uid="{157383D2-A35F-433B-8410-4A4F97A603FF}" name="Densité affiché EC 1.4" dataDxfId="47"/>
    <tableColumn id="5" xr3:uid="{4934DC1E-81D9-46D2-AEB4-36C3DCA25142}" name="Fréquence du tube (Hz)" dataDxfId="46"/>
    <tableColumn id="6" xr3:uid="{B001E4CF-0512-47CF-BD8A-BB5A55963DAE}" name="Etat Fréquence" dataDxfId="45"/>
    <tableColumn id="7" xr3:uid="{32E2AFEB-F381-43BA-9F50-88D93B8420AC}" name="Volume de solide (ml)" dataDxfId="44"/>
    <tableColumn id="8" xr3:uid="{5389C84B-DDD4-4154-BDFA-94FA752FE26D}" name="Volume de brouet (ml)" dataDxfId="43"/>
    <tableColumn id="9" xr3:uid="{677EBF75-6BE8-42E0-9066-FCE0A58456AD}" name="Masse du Brouet (g) " dataDxfId="42"/>
    <tableColumn id="10" xr3:uid="{C688DC8F-9AFF-4263-AFC5-331C60B29A6A}" name="Densité réelle" dataDxfId="41"/>
    <tableColumn id="11" xr3:uid="{6DCDB6DB-0E78-4875-96B4-2A3C78E97268}" name="Densité affiché" dataDxfId="40"/>
    <tableColumn id="12" xr3:uid="{9A48DAFD-86E5-4D9F-807A-F39729F28156}" name="Dérive" dataDxfId="39"/>
    <tableColumn id="13" xr3:uid="{AB7E91D8-7663-4C09-BA8C-41EEB45F4359}" name="Etalonnage" dataDxfId="38"/>
    <tableColumn id="14" xr3:uid="{17C2BC77-D8A3-4995-83E6-27BF2FFAF7B7}" name="Température EC 1.4 (°C)2" dataDxfId="37"/>
    <tableColumn id="15" xr3:uid="{84EFB22C-A304-4671-9155-33B22F64C7F9}" name="Densité Idéale EC 1.43" dataDxfId="36"/>
    <tableColumn id="16" xr3:uid="{60678092-67B5-4A8A-BFDA-6363E67C7691}" name="Densité affiché EC 1.44" dataDxfId="35"/>
    <tableColumn id="17" xr3:uid="{7D3CC9E0-BD1F-4A15-8D3F-5750234DEEA7}" name="Volume de solide (ml)5" dataDxfId="34"/>
    <tableColumn id="18" xr3:uid="{51C8C482-9E1C-4EFE-BEB4-54E71601CE72}" name="Volume de brouet (ml)6" dataDxfId="33"/>
    <tableColumn id="19" xr3:uid="{DDA67E71-BBE1-4B79-A332-30B74A6465E6}" name="Masse du Brouet (g) 7" dataDxfId="32"/>
    <tableColumn id="20" xr3:uid="{5F58056A-FE23-4961-91CD-3A5E29473C84}" name="Densité réelle8" dataDxfId="31"/>
    <tableColumn id="21" xr3:uid="{BB216475-DE6C-4F00-8F95-600BAB8AAADC}" name="Densité affiché brouet" dataDxfId="30"/>
    <tableColumn id="22" xr3:uid="{9740D8A2-2369-4CC1-8815-5A784632A642}" name="Dérive2" dataDxfId="2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7CD8F0F-93BA-4A0B-B0E2-AD3952DE102E}" name="Tableau16" displayName="Tableau16" ref="B4:W5" totalsRowShown="0" headerRowDxfId="28" headerRowBorderDxfId="27" tableBorderDxfId="26" totalsRowBorderDxfId="25">
  <autoFilter ref="B4:W5" xr:uid="{821C274A-4374-41B1-A44D-6EDF51946AD8}"/>
  <tableColumns count="22">
    <tableColumn id="1" xr3:uid="{CEDEC8B1-1E9E-48D7-A0D3-DACDE857BE5C}" name="Date de la visite" dataDxfId="24"/>
    <tableColumn id="2" xr3:uid="{F1BD9F0F-3EBA-4FEC-9D03-37754A4DBB40}" name="Température EC 1.4 (°C)" dataDxfId="23"/>
    <tableColumn id="3" xr3:uid="{BFF0F4F0-5EAD-41F0-BDA1-454CFB4E90BA}" name="Densité Idéale EC 1.4" dataDxfId="22"/>
    <tableColumn id="4" xr3:uid="{FC31A262-7C6B-480D-9F83-2C7D5F8BA96E}" name="Densité affiché EC 1.4" dataDxfId="21"/>
    <tableColumn id="5" xr3:uid="{759967C1-23F2-47EE-93D8-0F7D5D865837}" name="Fréquence du tube (Hz)" dataDxfId="20"/>
    <tableColumn id="6" xr3:uid="{51568B39-B319-4D60-85D0-0B9F9B25B7D5}" name="Etat Fréquence" dataDxfId="19"/>
    <tableColumn id="7" xr3:uid="{8D097371-6FAE-43CE-B060-698D8016BBC0}" name="Volume de solide (ml)" dataDxfId="18"/>
    <tableColumn id="8" xr3:uid="{93F82929-CD91-4C4B-BD2B-CFF2796756FE}" name="Volume de brouet (ml)" dataDxfId="17"/>
    <tableColumn id="9" xr3:uid="{78432C19-2CA5-4DA2-B560-0C1BBCBD7E9A}" name="Masse du Brouet (g) " dataDxfId="16"/>
    <tableColumn id="10" xr3:uid="{FC9D74E2-8EC9-47E3-B8B6-B2D9BCBF5D69}" name="Densité réelle" dataDxfId="15"/>
    <tableColumn id="11" xr3:uid="{3327DC58-6531-4462-9E0D-51CB6D56DC33}" name="Densité affiché" dataDxfId="14"/>
    <tableColumn id="12" xr3:uid="{B78B8A91-B254-4A80-B9A8-9862E8AD38D6}" name="Dérive" dataDxfId="13"/>
    <tableColumn id="13" xr3:uid="{4E9BFA79-9285-4376-9FE2-8438A2D1D713}" name="Etalonnage" dataDxfId="12"/>
    <tableColumn id="14" xr3:uid="{111D5DC3-C560-4019-A8E4-50A17BD0E0E0}" name="Température EC 1.4 (°C)2" dataDxfId="11"/>
    <tableColumn id="15" xr3:uid="{476F34A0-A7FA-4F8D-8DC9-E031058F382E}" name="Densité Idéale EC 1.43" dataDxfId="10"/>
    <tableColumn id="16" xr3:uid="{E49B3FCE-19C7-433F-A879-CE11EA61DBA5}" name="Densité affiché EC 1.44" dataDxfId="9"/>
    <tableColumn id="17" xr3:uid="{116F40D7-F360-47D2-A4F8-4BF8FAE7D798}" name="Volume de solide (ml)5" dataDxfId="8"/>
    <tableColumn id="18" xr3:uid="{00ADC7EB-F553-41FB-8E0A-EDBC5624CDA9}" name="Volume de brouet (ml)6" dataDxfId="7"/>
    <tableColumn id="19" xr3:uid="{94C83339-2066-471D-985F-50BFB962B884}" name="Masse du Brouet (g) 7" dataDxfId="6"/>
    <tableColumn id="20" xr3:uid="{D30E4EF7-E826-4618-8993-0D70A4250746}" name="Densité réelle8" dataDxfId="5"/>
    <tableColumn id="21" xr3:uid="{48C1F3EC-DDBB-44CB-BF1D-3ADFB071899E}" name="Densité affiché brouet" dataDxfId="4"/>
    <tableColumn id="22" xr3:uid="{0F2CE4FE-2555-4F90-BFA3-832696125B1D}" name="Dérive2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DB72B-37BD-4ED7-A67D-D918C149BEDC}">
  <sheetPr codeName="Feuil2"/>
  <dimension ref="L21"/>
  <sheetViews>
    <sheetView tabSelected="1" workbookViewId="0">
      <selection activeCell="H26" sqref="H26"/>
    </sheetView>
  </sheetViews>
  <sheetFormatPr baseColWidth="10" defaultRowHeight="15" x14ac:dyDescent="0.25"/>
  <cols>
    <col min="12" max="12" width="19.28515625" bestFit="1" customWidth="1"/>
  </cols>
  <sheetData>
    <row r="21" spans="12:12" x14ac:dyDescent="0.25">
      <c r="L21" s="10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Lancement_Programme">
          <controlPr defaultSize="0" autoLine="0" autoPict="0" r:id="rId5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10</xdr:col>
                <xdr:colOff>752475</xdr:colOff>
                <xdr:row>9</xdr:row>
                <xdr:rowOff>180975</xdr:rowOff>
              </to>
            </anchor>
          </controlPr>
        </control>
      </mc:Choice>
      <mc:Fallback>
        <control shapeId="2050" r:id="rId4" name="Lancement_Programm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1:C41"/>
  <sheetViews>
    <sheetView topLeftCell="A4" zoomScaleNormal="100" workbookViewId="0">
      <selection activeCell="C27" sqref="C27"/>
    </sheetView>
  </sheetViews>
  <sheetFormatPr baseColWidth="10" defaultRowHeight="15" x14ac:dyDescent="0.25"/>
  <cols>
    <col min="2" max="2" width="16.85546875" customWidth="1"/>
  </cols>
  <sheetData>
    <row r="1" spans="2:3" hidden="1" x14ac:dyDescent="0.25"/>
    <row r="2" spans="2:3" hidden="1" x14ac:dyDescent="0.25"/>
    <row r="3" spans="2:3" hidden="1" x14ac:dyDescent="0.25"/>
    <row r="4" spans="2:3" ht="16.5" customHeight="1" x14ac:dyDescent="0.25"/>
    <row r="5" spans="2:3" x14ac:dyDescent="0.25">
      <c r="B5" s="44" t="s">
        <v>13</v>
      </c>
      <c r="C5" s="44" t="s">
        <v>14</v>
      </c>
    </row>
    <row r="6" spans="2:3" x14ac:dyDescent="0.25">
      <c r="B6" s="44">
        <v>45</v>
      </c>
      <c r="C6" s="45">
        <v>990.24270000000001</v>
      </c>
    </row>
    <row r="7" spans="2:3" x14ac:dyDescent="0.25">
      <c r="B7" s="44">
        <f>B6+0.5</f>
        <v>45.5</v>
      </c>
      <c r="C7" s="44">
        <v>990.03409999999997</v>
      </c>
    </row>
    <row r="8" spans="2:3" x14ac:dyDescent="0.25">
      <c r="B8" s="44">
        <f t="shared" ref="B8:B41" si="0">B7+0.5</f>
        <v>46</v>
      </c>
      <c r="C8" s="44">
        <v>989.8329</v>
      </c>
    </row>
    <row r="9" spans="2:3" x14ac:dyDescent="0.25">
      <c r="B9" s="44">
        <f t="shared" si="0"/>
        <v>46.5</v>
      </c>
      <c r="C9" s="44">
        <v>989.61210000000005</v>
      </c>
    </row>
    <row r="10" spans="2:3" x14ac:dyDescent="0.25">
      <c r="B10" s="44">
        <f t="shared" si="0"/>
        <v>47</v>
      </c>
      <c r="C10" s="44">
        <v>989.39859999999999</v>
      </c>
    </row>
    <row r="11" spans="2:3" x14ac:dyDescent="0.25">
      <c r="B11" s="44">
        <f t="shared" si="0"/>
        <v>47.5</v>
      </c>
      <c r="C11" s="44">
        <v>989.18349999999998</v>
      </c>
    </row>
    <row r="12" spans="2:3" x14ac:dyDescent="0.25">
      <c r="B12" s="44">
        <f t="shared" si="0"/>
        <v>48</v>
      </c>
      <c r="C12" s="44">
        <v>988.96680000000003</v>
      </c>
    </row>
    <row r="13" spans="2:3" x14ac:dyDescent="0.25">
      <c r="B13" s="44">
        <f t="shared" si="0"/>
        <v>48.5</v>
      </c>
      <c r="C13" s="44">
        <v>988.74839999999995</v>
      </c>
    </row>
    <row r="14" spans="2:3" x14ac:dyDescent="0.25">
      <c r="B14" s="44">
        <f t="shared" si="0"/>
        <v>49</v>
      </c>
      <c r="C14" s="44">
        <v>988.52850000000001</v>
      </c>
    </row>
    <row r="15" spans="2:3" x14ac:dyDescent="0.25">
      <c r="B15" s="44">
        <f t="shared" si="0"/>
        <v>49.5</v>
      </c>
      <c r="C15" s="44">
        <v>988.30690000000004</v>
      </c>
    </row>
    <row r="16" spans="2:3" x14ac:dyDescent="0.25">
      <c r="B16" s="44">
        <f t="shared" si="0"/>
        <v>50</v>
      </c>
      <c r="C16" s="44">
        <v>988.08389999999997</v>
      </c>
    </row>
    <row r="17" spans="2:3" x14ac:dyDescent="0.25">
      <c r="B17" s="44">
        <f t="shared" si="0"/>
        <v>50.5</v>
      </c>
      <c r="C17" s="44">
        <v>987.85919999999999</v>
      </c>
    </row>
    <row r="18" spans="2:3" x14ac:dyDescent="0.25">
      <c r="B18" s="44">
        <f t="shared" si="0"/>
        <v>51</v>
      </c>
      <c r="C18" s="44">
        <v>987.63289999999995</v>
      </c>
    </row>
    <row r="19" spans="2:3" x14ac:dyDescent="0.25">
      <c r="B19" s="44">
        <f t="shared" si="0"/>
        <v>51.5</v>
      </c>
      <c r="C19" s="44">
        <v>987.40509999999995</v>
      </c>
    </row>
    <row r="20" spans="2:3" x14ac:dyDescent="0.25">
      <c r="B20" s="44">
        <f t="shared" si="0"/>
        <v>52</v>
      </c>
      <c r="C20" s="44">
        <v>987.17579999999998</v>
      </c>
    </row>
    <row r="21" spans="2:3" x14ac:dyDescent="0.25">
      <c r="B21" s="44">
        <f t="shared" si="0"/>
        <v>52.5</v>
      </c>
      <c r="C21" s="44">
        <v>986.94500000000005</v>
      </c>
    </row>
    <row r="22" spans="2:3" x14ac:dyDescent="0.25">
      <c r="B22" s="44">
        <f t="shared" si="0"/>
        <v>53</v>
      </c>
      <c r="C22" s="44">
        <v>986.72270000000003</v>
      </c>
    </row>
    <row r="23" spans="2:3" x14ac:dyDescent="0.25">
      <c r="B23" s="44">
        <f t="shared" si="0"/>
        <v>53.5</v>
      </c>
      <c r="C23" s="44">
        <v>986.47879999999998</v>
      </c>
    </row>
    <row r="24" spans="2:3" x14ac:dyDescent="0.25">
      <c r="B24" s="44">
        <f t="shared" si="0"/>
        <v>54</v>
      </c>
      <c r="C24" s="44">
        <v>986.24350000000004</v>
      </c>
    </row>
    <row r="25" spans="2:3" x14ac:dyDescent="0.25">
      <c r="B25" s="44">
        <f t="shared" si="0"/>
        <v>54.5</v>
      </c>
      <c r="C25" s="44">
        <v>986.00660000000005</v>
      </c>
    </row>
    <row r="26" spans="2:3" x14ac:dyDescent="0.25">
      <c r="B26" s="44">
        <f t="shared" si="0"/>
        <v>55</v>
      </c>
      <c r="C26" s="44">
        <v>985.76840000000004</v>
      </c>
    </row>
    <row r="27" spans="2:3" x14ac:dyDescent="0.25">
      <c r="B27" s="44">
        <f t="shared" si="0"/>
        <v>55.5</v>
      </c>
      <c r="C27" s="44">
        <v>985.52869999999996</v>
      </c>
    </row>
    <row r="28" spans="2:3" x14ac:dyDescent="0.25">
      <c r="B28" s="44">
        <f t="shared" si="0"/>
        <v>56</v>
      </c>
      <c r="C28" s="44">
        <v>985.2876</v>
      </c>
    </row>
    <row r="29" spans="2:3" x14ac:dyDescent="0.25">
      <c r="B29" s="44">
        <f t="shared" si="0"/>
        <v>56.5</v>
      </c>
      <c r="C29" s="44">
        <v>985.04499999999996</v>
      </c>
    </row>
    <row r="30" spans="2:3" x14ac:dyDescent="0.25">
      <c r="B30" s="44">
        <f t="shared" si="0"/>
        <v>57</v>
      </c>
      <c r="C30" s="44">
        <v>984.80089999999996</v>
      </c>
    </row>
    <row r="31" spans="2:3" x14ac:dyDescent="0.25">
      <c r="B31" s="44">
        <f t="shared" si="0"/>
        <v>57.5</v>
      </c>
      <c r="C31" s="44">
        <v>984.55550000000005</v>
      </c>
    </row>
    <row r="32" spans="2:3" x14ac:dyDescent="0.25">
      <c r="B32" s="44">
        <f t="shared" si="0"/>
        <v>58</v>
      </c>
      <c r="C32" s="44">
        <v>984.30859999999996</v>
      </c>
    </row>
    <row r="33" spans="2:3" x14ac:dyDescent="0.25">
      <c r="B33" s="44">
        <f t="shared" si="0"/>
        <v>58.5</v>
      </c>
      <c r="C33" s="44">
        <v>984.06039999999996</v>
      </c>
    </row>
    <row r="34" spans="2:3" x14ac:dyDescent="0.25">
      <c r="B34" s="44">
        <f t="shared" si="0"/>
        <v>59</v>
      </c>
      <c r="C34" s="44">
        <v>983.81079999999997</v>
      </c>
    </row>
    <row r="35" spans="2:3" x14ac:dyDescent="0.25">
      <c r="B35" s="44">
        <f t="shared" si="0"/>
        <v>59.5</v>
      </c>
      <c r="C35" s="44">
        <v>983.55970000000002</v>
      </c>
    </row>
    <row r="36" spans="2:3" x14ac:dyDescent="0.25">
      <c r="B36" s="44">
        <f t="shared" si="0"/>
        <v>60</v>
      </c>
      <c r="C36" s="44">
        <v>983.30719999999997</v>
      </c>
    </row>
    <row r="37" spans="2:3" x14ac:dyDescent="0.25">
      <c r="B37" s="44">
        <f>B36+0.5</f>
        <v>60.5</v>
      </c>
      <c r="C37" s="44">
        <v>983.05349999999999</v>
      </c>
    </row>
    <row r="38" spans="2:3" x14ac:dyDescent="0.25">
      <c r="B38" s="44">
        <f t="shared" si="0"/>
        <v>61</v>
      </c>
      <c r="C38" s="44">
        <v>982.79840000000002</v>
      </c>
    </row>
    <row r="39" spans="2:3" x14ac:dyDescent="0.25">
      <c r="B39" s="44">
        <f t="shared" si="0"/>
        <v>61.5</v>
      </c>
      <c r="C39" s="44">
        <v>982.54190000000006</v>
      </c>
    </row>
    <row r="40" spans="2:3" x14ac:dyDescent="0.25">
      <c r="B40" s="44">
        <f t="shared" si="0"/>
        <v>62</v>
      </c>
      <c r="C40" s="44">
        <v>982.28409999999997</v>
      </c>
    </row>
    <row r="41" spans="2:3" x14ac:dyDescent="0.25">
      <c r="B41" s="44">
        <f t="shared" si="0"/>
        <v>62.5</v>
      </c>
      <c r="C41" s="44">
        <v>982.02499999999998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BD6D5-D240-4955-BF06-EECBBF0381AA}">
  <sheetPr codeName="Feuil1"/>
  <dimension ref="B2:W17"/>
  <sheetViews>
    <sheetView zoomScaleNormal="100" workbookViewId="0">
      <selection activeCell="E17" sqref="E17"/>
    </sheetView>
  </sheetViews>
  <sheetFormatPr baseColWidth="10" defaultRowHeight="15" x14ac:dyDescent="0.25"/>
  <cols>
    <col min="1" max="1" width="6.28515625" style="21" customWidth="1"/>
    <col min="2" max="2" width="28.7109375" style="21" customWidth="1"/>
    <col min="3" max="6" width="10.7109375" style="21" customWidth="1"/>
    <col min="7" max="7" width="21.28515625" style="21" customWidth="1"/>
    <col min="8" max="23" width="10.7109375" style="21" customWidth="1"/>
    <col min="24" max="16384" width="11.42578125" style="21"/>
  </cols>
  <sheetData>
    <row r="2" spans="2:23" ht="15.75" thickBot="1" x14ac:dyDescent="0.3"/>
    <row r="3" spans="2:23" ht="15.75" thickTop="1" x14ac:dyDescent="0.25">
      <c r="C3" s="30" t="s">
        <v>19</v>
      </c>
      <c r="D3" s="31"/>
      <c r="E3" s="31"/>
      <c r="F3" s="31"/>
      <c r="G3" s="32"/>
      <c r="H3" s="30" t="s">
        <v>20</v>
      </c>
      <c r="I3" s="31"/>
      <c r="J3" s="31"/>
      <c r="K3" s="31"/>
      <c r="L3" s="31"/>
      <c r="M3" s="32"/>
      <c r="N3" s="30" t="s">
        <v>18</v>
      </c>
      <c r="O3" s="31"/>
      <c r="P3" s="31"/>
      <c r="Q3" s="31"/>
      <c r="R3" s="31"/>
      <c r="S3" s="31"/>
      <c r="T3" s="31"/>
      <c r="U3" s="31"/>
      <c r="V3" s="31"/>
      <c r="W3" s="32"/>
    </row>
    <row r="4" spans="2:23" s="22" customFormat="1" ht="132.75" customHeight="1" x14ac:dyDescent="0.25">
      <c r="B4" s="20" t="s">
        <v>21</v>
      </c>
      <c r="C4" s="20" t="s">
        <v>6</v>
      </c>
      <c r="D4" s="20" t="s">
        <v>15</v>
      </c>
      <c r="E4" s="20" t="s">
        <v>11</v>
      </c>
      <c r="F4" s="20" t="s">
        <v>7</v>
      </c>
      <c r="G4" s="20" t="s">
        <v>2</v>
      </c>
      <c r="H4" s="20" t="s">
        <v>8</v>
      </c>
      <c r="I4" s="20" t="s">
        <v>9</v>
      </c>
      <c r="J4" s="20" t="s">
        <v>10</v>
      </c>
      <c r="K4" s="20" t="s">
        <v>1</v>
      </c>
      <c r="L4" s="20" t="s">
        <v>16</v>
      </c>
      <c r="M4" s="27" t="s">
        <v>17</v>
      </c>
      <c r="N4" s="23" t="s">
        <v>22</v>
      </c>
      <c r="O4" s="20" t="s">
        <v>23</v>
      </c>
      <c r="P4" s="20" t="s">
        <v>24</v>
      </c>
      <c r="Q4" s="20" t="s">
        <v>25</v>
      </c>
      <c r="R4" s="20" t="s">
        <v>26</v>
      </c>
      <c r="S4" s="20" t="s">
        <v>27</v>
      </c>
      <c r="T4" s="20" t="s">
        <v>28</v>
      </c>
      <c r="U4" s="20" t="s">
        <v>29</v>
      </c>
      <c r="V4" s="20" t="s">
        <v>4</v>
      </c>
      <c r="W4" s="20" t="s">
        <v>43</v>
      </c>
    </row>
    <row r="5" spans="2:23" s="22" customFormat="1" ht="15.75" hidden="1" customHeight="1" x14ac:dyDescent="0.25">
      <c r="B5" s="24"/>
      <c r="C5" s="25" t="s">
        <v>44</v>
      </c>
      <c r="D5" s="24" t="s">
        <v>44</v>
      </c>
      <c r="E5" s="24" t="s">
        <v>44</v>
      </c>
      <c r="F5" s="24" t="s">
        <v>44</v>
      </c>
      <c r="G5" s="26" t="s">
        <v>44</v>
      </c>
      <c r="H5" s="25" t="s">
        <v>44</v>
      </c>
      <c r="I5" s="24" t="s">
        <v>44</v>
      </c>
      <c r="J5" s="24" t="s">
        <v>44</v>
      </c>
      <c r="K5" s="24" t="s">
        <v>44</v>
      </c>
      <c r="L5" s="24" t="s">
        <v>44</v>
      </c>
      <c r="M5" s="28" t="s">
        <v>44</v>
      </c>
      <c r="N5" s="24"/>
      <c r="O5" s="24" t="s">
        <v>44</v>
      </c>
      <c r="P5" s="24" t="s">
        <v>44</v>
      </c>
      <c r="Q5" s="24" t="s">
        <v>44</v>
      </c>
      <c r="R5" s="24" t="s">
        <v>44</v>
      </c>
      <c r="S5" s="24" t="s">
        <v>44</v>
      </c>
      <c r="T5" s="24" t="s">
        <v>44</v>
      </c>
      <c r="U5" s="24" t="s">
        <v>44</v>
      </c>
      <c r="V5" s="24" t="s">
        <v>44</v>
      </c>
      <c r="W5" s="26" t="s">
        <v>44</v>
      </c>
    </row>
    <row r="6" spans="2:23" s="22" customFormat="1" ht="15.75" customHeight="1" x14ac:dyDescent="0.25">
      <c r="B6" s="29" t="s">
        <v>76</v>
      </c>
      <c r="C6" s="25" t="s">
        <v>70</v>
      </c>
      <c r="D6" s="24" t="s">
        <v>71</v>
      </c>
      <c r="E6" s="24" t="s">
        <v>72</v>
      </c>
      <c r="F6" s="24" t="s">
        <v>59</v>
      </c>
      <c r="G6" s="26" t="s">
        <v>49</v>
      </c>
      <c r="H6" s="25" t="s">
        <v>31</v>
      </c>
      <c r="I6" s="24" t="s">
        <v>73</v>
      </c>
      <c r="J6" s="24" t="s">
        <v>74</v>
      </c>
      <c r="K6" s="24" t="s">
        <v>64</v>
      </c>
      <c r="L6" s="24" t="s">
        <v>64</v>
      </c>
      <c r="M6" s="28" t="s">
        <v>75</v>
      </c>
      <c r="N6" s="24" t="s">
        <v>42</v>
      </c>
      <c r="O6" s="24" t="s">
        <v>44</v>
      </c>
      <c r="P6" s="24" t="s">
        <v>44</v>
      </c>
      <c r="Q6" s="24" t="s">
        <v>44</v>
      </c>
      <c r="R6" s="24" t="s">
        <v>44</v>
      </c>
      <c r="S6" s="24" t="s">
        <v>44</v>
      </c>
      <c r="T6" s="24" t="s">
        <v>44</v>
      </c>
      <c r="U6" s="24" t="s">
        <v>44</v>
      </c>
      <c r="V6" s="24" t="s">
        <v>44</v>
      </c>
      <c r="W6" s="26" t="s">
        <v>44</v>
      </c>
    </row>
    <row r="7" spans="2:23" s="22" customFormat="1" ht="15.75" customHeight="1" x14ac:dyDescent="0.25">
      <c r="B7" s="29">
        <v>43178</v>
      </c>
      <c r="C7" s="25" t="s">
        <v>56</v>
      </c>
      <c r="D7" s="24" t="s">
        <v>57</v>
      </c>
      <c r="E7" s="24" t="s">
        <v>58</v>
      </c>
      <c r="F7" s="24" t="s">
        <v>59</v>
      </c>
      <c r="G7" s="26" t="s">
        <v>49</v>
      </c>
      <c r="H7" s="25" t="s">
        <v>60</v>
      </c>
      <c r="I7" s="24" t="s">
        <v>61</v>
      </c>
      <c r="J7" s="24" t="s">
        <v>62</v>
      </c>
      <c r="K7" s="24" t="s">
        <v>63</v>
      </c>
      <c r="L7" s="24" t="s">
        <v>64</v>
      </c>
      <c r="M7" s="28" t="s">
        <v>65</v>
      </c>
      <c r="N7" s="24" t="s">
        <v>45</v>
      </c>
      <c r="O7" s="24" t="s">
        <v>56</v>
      </c>
      <c r="P7" s="24" t="s">
        <v>57</v>
      </c>
      <c r="Q7" s="24" t="s">
        <v>64</v>
      </c>
      <c r="R7" s="24" t="s">
        <v>60</v>
      </c>
      <c r="S7" s="24" t="s">
        <v>66</v>
      </c>
      <c r="T7" s="24" t="s">
        <v>67</v>
      </c>
      <c r="U7" s="24" t="s">
        <v>68</v>
      </c>
      <c r="V7" s="24" t="s">
        <v>64</v>
      </c>
      <c r="W7" s="26" t="s">
        <v>69</v>
      </c>
    </row>
    <row r="8" spans="2:23" s="22" customFormat="1" ht="15.75" customHeight="1" x14ac:dyDescent="0.25">
      <c r="B8" s="46">
        <v>43060</v>
      </c>
      <c r="C8" s="47">
        <v>53.5</v>
      </c>
      <c r="D8" s="53">
        <v>0.98647879999999999</v>
      </c>
      <c r="E8" s="48">
        <v>0.995</v>
      </c>
      <c r="F8" s="48">
        <v>463</v>
      </c>
      <c r="G8" s="26" t="s">
        <v>49</v>
      </c>
      <c r="H8" s="47">
        <v>240</v>
      </c>
      <c r="I8" s="48">
        <v>1880</v>
      </c>
      <c r="J8" s="48">
        <v>2423</v>
      </c>
      <c r="K8" s="48">
        <v>1.288</v>
      </c>
      <c r="L8" s="48">
        <v>1.2889999999999999</v>
      </c>
      <c r="M8" s="49">
        <v>1E-3</v>
      </c>
      <c r="N8" s="50" t="s">
        <v>42</v>
      </c>
      <c r="O8" s="48"/>
      <c r="P8" s="48"/>
      <c r="Q8" s="48"/>
      <c r="R8" s="48"/>
      <c r="S8" s="48"/>
      <c r="T8" s="48"/>
      <c r="U8" s="48"/>
      <c r="V8" s="48"/>
      <c r="W8" s="51"/>
    </row>
    <row r="9" spans="2:23" s="22" customFormat="1" ht="15.75" customHeight="1" x14ac:dyDescent="0.25">
      <c r="B9" s="46">
        <v>43021</v>
      </c>
      <c r="C9" s="47">
        <v>51</v>
      </c>
      <c r="D9" s="24" t="s">
        <v>71</v>
      </c>
      <c r="E9" s="48">
        <v>0.99</v>
      </c>
      <c r="F9" s="48">
        <v>463</v>
      </c>
      <c r="G9" s="26" t="s">
        <v>49</v>
      </c>
      <c r="H9" s="47">
        <v>280</v>
      </c>
      <c r="I9" s="48">
        <v>1800</v>
      </c>
      <c r="J9" s="48">
        <v>2265</v>
      </c>
      <c r="K9" s="48">
        <v>1.25</v>
      </c>
      <c r="L9" s="48">
        <v>1.25</v>
      </c>
      <c r="M9" s="49">
        <v>0</v>
      </c>
      <c r="N9" s="50" t="s">
        <v>42</v>
      </c>
      <c r="O9" s="48"/>
      <c r="P9" s="48"/>
      <c r="Q9" s="48"/>
      <c r="R9" s="48"/>
      <c r="S9" s="48"/>
      <c r="T9" s="48"/>
      <c r="U9" s="48"/>
      <c r="V9" s="48"/>
      <c r="W9" s="51"/>
    </row>
    <row r="10" spans="2:23" s="22" customFormat="1" ht="15.75" customHeight="1" x14ac:dyDescent="0.25">
      <c r="B10" s="46">
        <v>43005</v>
      </c>
      <c r="C10" s="47">
        <v>55.5</v>
      </c>
      <c r="D10" s="48">
        <v>0.98552870000000004</v>
      </c>
      <c r="E10" s="48">
        <v>0.98699999999999999</v>
      </c>
      <c r="F10" s="48">
        <v>462.95</v>
      </c>
      <c r="G10" s="26" t="s">
        <v>49</v>
      </c>
      <c r="H10" s="47">
        <v>410</v>
      </c>
      <c r="I10" s="48">
        <v>1860</v>
      </c>
      <c r="J10" s="48">
        <v>2409</v>
      </c>
      <c r="K10" s="48">
        <v>1.2949999999999999</v>
      </c>
      <c r="L10" s="48">
        <v>1.2949999999999999</v>
      </c>
      <c r="M10" s="49">
        <v>0</v>
      </c>
      <c r="N10" s="50" t="s">
        <v>42</v>
      </c>
      <c r="O10" s="48"/>
      <c r="P10" s="48"/>
      <c r="Q10" s="48"/>
      <c r="R10" s="48"/>
      <c r="S10" s="48"/>
      <c r="T10" s="48"/>
      <c r="U10" s="48"/>
      <c r="V10" s="48"/>
      <c r="W10" s="51"/>
    </row>
    <row r="11" spans="2:23" s="22" customFormat="1" ht="15.75" customHeight="1" x14ac:dyDescent="0.25">
      <c r="B11" s="29">
        <v>42950</v>
      </c>
      <c r="C11" s="25" t="s">
        <v>46</v>
      </c>
      <c r="D11" s="24" t="s">
        <v>47</v>
      </c>
      <c r="E11" s="24">
        <v>0.98399999999999999</v>
      </c>
      <c r="F11" s="24" t="s">
        <v>48</v>
      </c>
      <c r="G11" s="26" t="s">
        <v>49</v>
      </c>
      <c r="H11" s="25" t="s">
        <v>50</v>
      </c>
      <c r="I11" s="24" t="s">
        <v>51</v>
      </c>
      <c r="J11" s="24" t="s">
        <v>52</v>
      </c>
      <c r="K11" s="24" t="s">
        <v>53</v>
      </c>
      <c r="L11" s="24" t="s">
        <v>54</v>
      </c>
      <c r="M11" s="28" t="s">
        <v>55</v>
      </c>
      <c r="N11" s="24" t="s">
        <v>45</v>
      </c>
      <c r="O11" s="24" t="s">
        <v>46</v>
      </c>
      <c r="P11" s="24" t="s">
        <v>44</v>
      </c>
      <c r="Q11" s="24">
        <v>1.31</v>
      </c>
      <c r="R11" s="24" t="s">
        <v>44</v>
      </c>
      <c r="S11" s="24" t="s">
        <v>44</v>
      </c>
      <c r="T11" s="24" t="s">
        <v>44</v>
      </c>
      <c r="U11" s="24" t="s">
        <v>44</v>
      </c>
      <c r="V11" s="24" t="s">
        <v>44</v>
      </c>
      <c r="W11" s="26" t="s">
        <v>44</v>
      </c>
    </row>
    <row r="17" spans="5:5" x14ac:dyDescent="0.25">
      <c r="E17" s="52"/>
    </row>
  </sheetData>
  <mergeCells count="3">
    <mergeCell ref="C3:G3"/>
    <mergeCell ref="H3:M3"/>
    <mergeCell ref="N3:W3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4F542-8FC7-4B1C-AA8C-CA813F21971A}">
  <sheetPr codeName="Feuil5"/>
  <dimension ref="B2:W5"/>
  <sheetViews>
    <sheetView workbookViewId="0">
      <selection activeCell="B5" sqref="B5:W5"/>
    </sheetView>
  </sheetViews>
  <sheetFormatPr baseColWidth="10" defaultRowHeight="15" x14ac:dyDescent="0.25"/>
  <cols>
    <col min="1" max="1" width="6.28515625" customWidth="1"/>
    <col min="2" max="2" width="19.42578125" customWidth="1"/>
    <col min="3" max="23" width="10.7109375" customWidth="1"/>
  </cols>
  <sheetData>
    <row r="2" spans="2:23" ht="15.75" thickBot="1" x14ac:dyDescent="0.3"/>
    <row r="3" spans="2:23" ht="15.75" thickTop="1" x14ac:dyDescent="0.25">
      <c r="C3" s="33" t="s">
        <v>19</v>
      </c>
      <c r="D3" s="34"/>
      <c r="E3" s="34"/>
      <c r="F3" s="34"/>
      <c r="G3" s="35"/>
      <c r="H3" s="33" t="s">
        <v>20</v>
      </c>
      <c r="I3" s="34"/>
      <c r="J3" s="34"/>
      <c r="K3" s="34"/>
      <c r="L3" s="34"/>
      <c r="M3" s="36"/>
      <c r="N3" s="37" t="s">
        <v>18</v>
      </c>
      <c r="O3" s="38"/>
      <c r="P3" s="38"/>
      <c r="Q3" s="38"/>
      <c r="R3" s="38"/>
      <c r="S3" s="38"/>
      <c r="T3" s="38"/>
      <c r="U3" s="38"/>
      <c r="V3" s="38"/>
      <c r="W3" s="39"/>
    </row>
    <row r="4" spans="2:23" s="19" customFormat="1" ht="132.75" customHeight="1" x14ac:dyDescent="0.25">
      <c r="B4" s="20" t="s">
        <v>21</v>
      </c>
      <c r="C4" s="20" t="s">
        <v>6</v>
      </c>
      <c r="D4" s="20" t="s">
        <v>15</v>
      </c>
      <c r="E4" s="20" t="s">
        <v>11</v>
      </c>
      <c r="F4" s="20" t="s">
        <v>7</v>
      </c>
      <c r="G4" s="20" t="s">
        <v>2</v>
      </c>
      <c r="H4" s="20" t="s">
        <v>8</v>
      </c>
      <c r="I4" s="20" t="s">
        <v>9</v>
      </c>
      <c r="J4" s="20" t="s">
        <v>10</v>
      </c>
      <c r="K4" s="20" t="s">
        <v>1</v>
      </c>
      <c r="L4" s="20" t="s">
        <v>16</v>
      </c>
      <c r="M4" s="20" t="s">
        <v>17</v>
      </c>
      <c r="N4" s="20" t="s">
        <v>22</v>
      </c>
      <c r="O4" s="20" t="s">
        <v>23</v>
      </c>
      <c r="P4" s="20" t="s">
        <v>24</v>
      </c>
      <c r="Q4" s="20" t="s">
        <v>25</v>
      </c>
      <c r="R4" s="20" t="s">
        <v>26</v>
      </c>
      <c r="S4" s="20" t="s">
        <v>27</v>
      </c>
      <c r="T4" s="20" t="s">
        <v>28</v>
      </c>
      <c r="U4" s="20" t="s">
        <v>29</v>
      </c>
      <c r="V4" s="20" t="s">
        <v>4</v>
      </c>
      <c r="W4" s="20" t="s">
        <v>43</v>
      </c>
    </row>
    <row r="5" spans="2:23" s="11" customFormat="1" ht="12.75" x14ac:dyDescent="0.2">
      <c r="B5" s="14" t="s">
        <v>30</v>
      </c>
      <c r="C5" s="15" t="s">
        <v>34</v>
      </c>
      <c r="D5" s="12" t="s">
        <v>35</v>
      </c>
      <c r="E5" s="12" t="s">
        <v>36</v>
      </c>
      <c r="F5" s="12" t="s">
        <v>37</v>
      </c>
      <c r="G5" s="16" t="s">
        <v>38</v>
      </c>
      <c r="H5" s="15" t="s">
        <v>31</v>
      </c>
      <c r="I5" s="12" t="s">
        <v>39</v>
      </c>
      <c r="J5" s="12" t="s">
        <v>32</v>
      </c>
      <c r="K5" s="13" t="s">
        <v>33</v>
      </c>
      <c r="L5" s="13" t="s">
        <v>40</v>
      </c>
      <c r="M5" s="17" t="s">
        <v>41</v>
      </c>
      <c r="N5" s="18" t="s">
        <v>42</v>
      </c>
      <c r="O5" s="12"/>
      <c r="P5" s="12"/>
      <c r="Q5" s="12"/>
      <c r="R5" s="12"/>
      <c r="S5" s="12"/>
      <c r="T5" s="12"/>
      <c r="U5" s="13"/>
      <c r="V5" s="13"/>
      <c r="W5" s="17"/>
    </row>
  </sheetData>
  <mergeCells count="3">
    <mergeCell ref="C3:G3"/>
    <mergeCell ref="H3:M3"/>
    <mergeCell ref="N3:W3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6542B-EA83-47AD-9E4B-7ED120601891}">
  <sheetPr codeName="Feuil6"/>
  <dimension ref="B2:W5"/>
  <sheetViews>
    <sheetView workbookViewId="0">
      <selection activeCell="B5" sqref="B5:W5"/>
    </sheetView>
  </sheetViews>
  <sheetFormatPr baseColWidth="10" defaultRowHeight="15" x14ac:dyDescent="0.25"/>
  <cols>
    <col min="1" max="1" width="6.28515625" customWidth="1"/>
    <col min="2" max="2" width="19.42578125" customWidth="1"/>
    <col min="3" max="23" width="10.7109375" customWidth="1"/>
  </cols>
  <sheetData>
    <row r="2" spans="2:23" ht="15.75" thickBot="1" x14ac:dyDescent="0.3"/>
    <row r="3" spans="2:23" ht="15.75" thickTop="1" x14ac:dyDescent="0.25">
      <c r="C3" s="33" t="s">
        <v>19</v>
      </c>
      <c r="D3" s="34"/>
      <c r="E3" s="34"/>
      <c r="F3" s="34"/>
      <c r="G3" s="35"/>
      <c r="H3" s="33" t="s">
        <v>20</v>
      </c>
      <c r="I3" s="34"/>
      <c r="J3" s="34"/>
      <c r="K3" s="34"/>
      <c r="L3" s="34"/>
      <c r="M3" s="36"/>
      <c r="N3" s="37" t="s">
        <v>18</v>
      </c>
      <c r="O3" s="38"/>
      <c r="P3" s="38"/>
      <c r="Q3" s="38"/>
      <c r="R3" s="38"/>
      <c r="S3" s="38"/>
      <c r="T3" s="38"/>
      <c r="U3" s="38"/>
      <c r="V3" s="38"/>
      <c r="W3" s="39"/>
    </row>
    <row r="4" spans="2:23" s="19" customFormat="1" ht="132.75" customHeight="1" x14ac:dyDescent="0.25">
      <c r="B4" s="20" t="s">
        <v>21</v>
      </c>
      <c r="C4" s="20" t="s">
        <v>6</v>
      </c>
      <c r="D4" s="20" t="s">
        <v>15</v>
      </c>
      <c r="E4" s="20" t="s">
        <v>11</v>
      </c>
      <c r="F4" s="20" t="s">
        <v>7</v>
      </c>
      <c r="G4" s="20" t="s">
        <v>2</v>
      </c>
      <c r="H4" s="20" t="s">
        <v>8</v>
      </c>
      <c r="I4" s="20" t="s">
        <v>9</v>
      </c>
      <c r="J4" s="20" t="s">
        <v>10</v>
      </c>
      <c r="K4" s="20" t="s">
        <v>1</v>
      </c>
      <c r="L4" s="20" t="s">
        <v>16</v>
      </c>
      <c r="M4" s="20" t="s">
        <v>17</v>
      </c>
      <c r="N4" s="20" t="s">
        <v>22</v>
      </c>
      <c r="O4" s="20" t="s">
        <v>23</v>
      </c>
      <c r="P4" s="20" t="s">
        <v>24</v>
      </c>
      <c r="Q4" s="20" t="s">
        <v>25</v>
      </c>
      <c r="R4" s="20" t="s">
        <v>26</v>
      </c>
      <c r="S4" s="20" t="s">
        <v>27</v>
      </c>
      <c r="T4" s="20" t="s">
        <v>28</v>
      </c>
      <c r="U4" s="20" t="s">
        <v>29</v>
      </c>
      <c r="V4" s="20" t="s">
        <v>4</v>
      </c>
      <c r="W4" s="20" t="s">
        <v>43</v>
      </c>
    </row>
    <row r="5" spans="2:23" s="11" customFormat="1" ht="12.75" x14ac:dyDescent="0.2">
      <c r="B5" s="14" t="s">
        <v>30</v>
      </c>
      <c r="C5" s="15" t="s">
        <v>34</v>
      </c>
      <c r="D5" s="12" t="s">
        <v>35</v>
      </c>
      <c r="E5" s="12" t="s">
        <v>36</v>
      </c>
      <c r="F5" s="12" t="s">
        <v>37</v>
      </c>
      <c r="G5" s="16" t="s">
        <v>38</v>
      </c>
      <c r="H5" s="15" t="s">
        <v>31</v>
      </c>
      <c r="I5" s="12" t="s">
        <v>39</v>
      </c>
      <c r="J5" s="12" t="s">
        <v>32</v>
      </c>
      <c r="K5" s="13" t="s">
        <v>33</v>
      </c>
      <c r="L5" s="13" t="s">
        <v>40</v>
      </c>
      <c r="M5" s="17" t="s">
        <v>41</v>
      </c>
      <c r="N5" s="18" t="s">
        <v>42</v>
      </c>
      <c r="O5" s="12"/>
      <c r="P5" s="12"/>
      <c r="Q5" s="12"/>
      <c r="R5" s="12"/>
      <c r="S5" s="12"/>
      <c r="T5" s="12"/>
      <c r="U5" s="13"/>
      <c r="V5" s="13"/>
      <c r="W5" s="17"/>
    </row>
  </sheetData>
  <mergeCells count="3">
    <mergeCell ref="C3:G3"/>
    <mergeCell ref="H3:M3"/>
    <mergeCell ref="N3:W3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A51FA-9AF2-491E-B210-8322FF753AF3}">
  <sheetPr codeName="Feuil7"/>
  <dimension ref="B2:W5"/>
  <sheetViews>
    <sheetView workbookViewId="0">
      <selection sqref="A1:XFD1048576"/>
    </sheetView>
  </sheetViews>
  <sheetFormatPr baseColWidth="10" defaultRowHeight="15" x14ac:dyDescent="0.25"/>
  <cols>
    <col min="1" max="1" width="6.28515625" customWidth="1"/>
    <col min="2" max="2" width="19.42578125" customWidth="1"/>
    <col min="3" max="23" width="10.7109375" customWidth="1"/>
  </cols>
  <sheetData>
    <row r="2" spans="2:23" ht="15.75" thickBot="1" x14ac:dyDescent="0.3"/>
    <row r="3" spans="2:23" ht="15.75" thickTop="1" x14ac:dyDescent="0.25">
      <c r="C3" s="33" t="s">
        <v>19</v>
      </c>
      <c r="D3" s="34"/>
      <c r="E3" s="34"/>
      <c r="F3" s="34"/>
      <c r="G3" s="35"/>
      <c r="H3" s="33" t="s">
        <v>20</v>
      </c>
      <c r="I3" s="34"/>
      <c r="J3" s="34"/>
      <c r="K3" s="34"/>
      <c r="L3" s="34"/>
      <c r="M3" s="36"/>
      <c r="N3" s="37" t="s">
        <v>18</v>
      </c>
      <c r="O3" s="38"/>
      <c r="P3" s="38"/>
      <c r="Q3" s="38"/>
      <c r="R3" s="38"/>
      <c r="S3" s="38"/>
      <c r="T3" s="38"/>
      <c r="U3" s="38"/>
      <c r="V3" s="38"/>
      <c r="W3" s="39"/>
    </row>
    <row r="4" spans="2:23" s="19" customFormat="1" ht="132.75" customHeight="1" x14ac:dyDescent="0.25">
      <c r="B4" s="20" t="s">
        <v>21</v>
      </c>
      <c r="C4" s="20" t="s">
        <v>6</v>
      </c>
      <c r="D4" s="20" t="s">
        <v>15</v>
      </c>
      <c r="E4" s="20" t="s">
        <v>11</v>
      </c>
      <c r="F4" s="20" t="s">
        <v>7</v>
      </c>
      <c r="G4" s="20" t="s">
        <v>2</v>
      </c>
      <c r="H4" s="20" t="s">
        <v>8</v>
      </c>
      <c r="I4" s="20" t="s">
        <v>9</v>
      </c>
      <c r="J4" s="20" t="s">
        <v>10</v>
      </c>
      <c r="K4" s="20" t="s">
        <v>1</v>
      </c>
      <c r="L4" s="20" t="s">
        <v>16</v>
      </c>
      <c r="M4" s="20" t="s">
        <v>17</v>
      </c>
      <c r="N4" s="20" t="s">
        <v>22</v>
      </c>
      <c r="O4" s="20" t="s">
        <v>23</v>
      </c>
      <c r="P4" s="20" t="s">
        <v>24</v>
      </c>
      <c r="Q4" s="20" t="s">
        <v>25</v>
      </c>
      <c r="R4" s="20" t="s">
        <v>26</v>
      </c>
      <c r="S4" s="20" t="s">
        <v>27</v>
      </c>
      <c r="T4" s="20" t="s">
        <v>28</v>
      </c>
      <c r="U4" s="20" t="s">
        <v>29</v>
      </c>
      <c r="V4" s="20" t="s">
        <v>4</v>
      </c>
      <c r="W4" s="20" t="s">
        <v>43</v>
      </c>
    </row>
    <row r="5" spans="2:23" s="11" customFormat="1" ht="12.75" x14ac:dyDescent="0.2">
      <c r="B5" s="14" t="s">
        <v>30</v>
      </c>
      <c r="C5" s="15" t="s">
        <v>34</v>
      </c>
      <c r="D5" s="12" t="s">
        <v>35</v>
      </c>
      <c r="E5" s="12" t="s">
        <v>36</v>
      </c>
      <c r="F5" s="12" t="s">
        <v>37</v>
      </c>
      <c r="G5" s="16" t="s">
        <v>38</v>
      </c>
      <c r="H5" s="15" t="s">
        <v>31</v>
      </c>
      <c r="I5" s="12" t="s">
        <v>39</v>
      </c>
      <c r="J5" s="12" t="s">
        <v>32</v>
      </c>
      <c r="K5" s="13" t="s">
        <v>33</v>
      </c>
      <c r="L5" s="13" t="s">
        <v>40</v>
      </c>
      <c r="M5" s="17" t="s">
        <v>41</v>
      </c>
      <c r="N5" s="18" t="s">
        <v>42</v>
      </c>
      <c r="O5" s="12"/>
      <c r="P5" s="12"/>
      <c r="Q5" s="12"/>
      <c r="R5" s="12"/>
      <c r="S5" s="12"/>
      <c r="T5" s="12"/>
      <c r="U5" s="13"/>
      <c r="V5" s="13"/>
      <c r="W5" s="17"/>
    </row>
  </sheetData>
  <mergeCells count="3">
    <mergeCell ref="C3:G3"/>
    <mergeCell ref="H3:M3"/>
    <mergeCell ref="N3:W3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B8D19-5107-49B0-A4BC-EBEAB37B1DDC}">
  <sheetPr codeName="Feuil8"/>
  <dimension ref="B2:W5"/>
  <sheetViews>
    <sheetView workbookViewId="0">
      <selection sqref="A1:XFD1048576"/>
    </sheetView>
  </sheetViews>
  <sheetFormatPr baseColWidth="10" defaultRowHeight="15" x14ac:dyDescent="0.25"/>
  <cols>
    <col min="1" max="1" width="6.28515625" customWidth="1"/>
    <col min="2" max="2" width="19.42578125" customWidth="1"/>
    <col min="3" max="23" width="10.7109375" customWidth="1"/>
  </cols>
  <sheetData>
    <row r="2" spans="2:23" ht="15.75" thickBot="1" x14ac:dyDescent="0.3"/>
    <row r="3" spans="2:23" ht="15.75" thickTop="1" x14ac:dyDescent="0.25">
      <c r="C3" s="33" t="s">
        <v>19</v>
      </c>
      <c r="D3" s="34"/>
      <c r="E3" s="34"/>
      <c r="F3" s="34"/>
      <c r="G3" s="35"/>
      <c r="H3" s="33" t="s">
        <v>20</v>
      </c>
      <c r="I3" s="34"/>
      <c r="J3" s="34"/>
      <c r="K3" s="34"/>
      <c r="L3" s="34"/>
      <c r="M3" s="36"/>
      <c r="N3" s="37" t="s">
        <v>18</v>
      </c>
      <c r="O3" s="38"/>
      <c r="P3" s="38"/>
      <c r="Q3" s="38"/>
      <c r="R3" s="38"/>
      <c r="S3" s="38"/>
      <c r="T3" s="38"/>
      <c r="U3" s="38"/>
      <c r="V3" s="38"/>
      <c r="W3" s="39"/>
    </row>
    <row r="4" spans="2:23" s="19" customFormat="1" ht="132.75" customHeight="1" x14ac:dyDescent="0.25">
      <c r="B4" s="20" t="s">
        <v>21</v>
      </c>
      <c r="C4" s="20" t="s">
        <v>6</v>
      </c>
      <c r="D4" s="20" t="s">
        <v>15</v>
      </c>
      <c r="E4" s="20" t="s">
        <v>11</v>
      </c>
      <c r="F4" s="20" t="s">
        <v>7</v>
      </c>
      <c r="G4" s="20" t="s">
        <v>2</v>
      </c>
      <c r="H4" s="20" t="s">
        <v>8</v>
      </c>
      <c r="I4" s="20" t="s">
        <v>9</v>
      </c>
      <c r="J4" s="20" t="s">
        <v>10</v>
      </c>
      <c r="K4" s="20" t="s">
        <v>1</v>
      </c>
      <c r="L4" s="20" t="s">
        <v>16</v>
      </c>
      <c r="M4" s="20" t="s">
        <v>17</v>
      </c>
      <c r="N4" s="20" t="s">
        <v>22</v>
      </c>
      <c r="O4" s="20" t="s">
        <v>23</v>
      </c>
      <c r="P4" s="20" t="s">
        <v>24</v>
      </c>
      <c r="Q4" s="20" t="s">
        <v>25</v>
      </c>
      <c r="R4" s="20" t="s">
        <v>26</v>
      </c>
      <c r="S4" s="20" t="s">
        <v>27</v>
      </c>
      <c r="T4" s="20" t="s">
        <v>28</v>
      </c>
      <c r="U4" s="20" t="s">
        <v>29</v>
      </c>
      <c r="V4" s="20" t="s">
        <v>4</v>
      </c>
      <c r="W4" s="20" t="s">
        <v>43</v>
      </c>
    </row>
    <row r="5" spans="2:23" s="11" customFormat="1" ht="12.75" x14ac:dyDescent="0.2">
      <c r="B5" s="14" t="s">
        <v>30</v>
      </c>
      <c r="C5" s="15" t="s">
        <v>34</v>
      </c>
      <c r="D5" s="12" t="s">
        <v>35</v>
      </c>
      <c r="E5" s="12" t="s">
        <v>36</v>
      </c>
      <c r="F5" s="12" t="s">
        <v>37</v>
      </c>
      <c r="G5" s="16" t="s">
        <v>38</v>
      </c>
      <c r="H5" s="15" t="s">
        <v>31</v>
      </c>
      <c r="I5" s="12" t="s">
        <v>39</v>
      </c>
      <c r="J5" s="12" t="s">
        <v>32</v>
      </c>
      <c r="K5" s="13" t="s">
        <v>33</v>
      </c>
      <c r="L5" s="13" t="s">
        <v>40</v>
      </c>
      <c r="M5" s="17" t="s">
        <v>41</v>
      </c>
      <c r="N5" s="18" t="s">
        <v>42</v>
      </c>
      <c r="O5" s="12"/>
      <c r="P5" s="12"/>
      <c r="Q5" s="12"/>
      <c r="R5" s="12"/>
      <c r="S5" s="12"/>
      <c r="T5" s="12"/>
      <c r="U5" s="13"/>
      <c r="V5" s="13"/>
      <c r="W5" s="17"/>
    </row>
  </sheetData>
  <mergeCells count="3">
    <mergeCell ref="C3:G3"/>
    <mergeCell ref="H3:M3"/>
    <mergeCell ref="N3:W3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23CB5-D88A-47D5-B371-D9E508619B8A}">
  <sheetPr codeName="Feuil4"/>
  <dimension ref="C11:I34"/>
  <sheetViews>
    <sheetView workbookViewId="0">
      <selection activeCell="D31" sqref="D31"/>
    </sheetView>
  </sheetViews>
  <sheetFormatPr baseColWidth="10" defaultRowHeight="15" x14ac:dyDescent="0.25"/>
  <sheetData>
    <row r="11" spans="3:9" ht="15.75" thickBot="1" x14ac:dyDescent="0.3"/>
    <row r="12" spans="3:9" ht="15.75" thickTop="1" x14ac:dyDescent="0.25">
      <c r="C12" s="3" t="s">
        <v>6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</row>
    <row r="13" spans="3:9" x14ac:dyDescent="0.25">
      <c r="C13" s="4" t="s">
        <v>11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</row>
    <row r="14" spans="3:9" x14ac:dyDescent="0.25">
      <c r="C14" s="4" t="s">
        <v>3</v>
      </c>
      <c r="D14" s="4" t="str">
        <f>IF(D12=0,"Valeur",((VLOOKUP(D12,'Table de densité'!#REF!,2)/1000)))</f>
        <v>Valeur</v>
      </c>
      <c r="E14" s="4" t="str">
        <f>IF(E12=0,"Valeur",((VLOOKUP(E12,'Table de densité'!#REF!,2)/1000)))</f>
        <v>Valeur</v>
      </c>
      <c r="F14" s="4" t="str">
        <f>IF(F12=0,"Valeur",((VLOOKUP(F12,'Table de densité'!#REF!,2)/1000)))</f>
        <v>Valeur</v>
      </c>
      <c r="G14" s="4" t="str">
        <f>IF(G12=0,"Valeur",((VLOOKUP(G12,'Table de densité'!#REF!,2)/1000)))</f>
        <v>Valeur</v>
      </c>
      <c r="H14" s="4" t="str">
        <f>IF(H12=0,"Valeur",((VLOOKUP(H12,'Table de densité'!#REF!,2)/1000)))</f>
        <v>Valeur</v>
      </c>
      <c r="I14" s="1"/>
    </row>
    <row r="15" spans="3:9" x14ac:dyDescent="0.25">
      <c r="C15" s="4" t="s">
        <v>7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3:9" ht="15.75" thickBot="1" x14ac:dyDescent="0.3">
      <c r="C16" s="4" t="s">
        <v>2</v>
      </c>
      <c r="D16" s="5" t="str">
        <f>IF(D15=0,"Valeur",(IF(AND(D15&gt;=473,D15&lt;=493,D15),"OK","Pas OK")))</f>
        <v>Valeur</v>
      </c>
      <c r="E16" s="5" t="str">
        <f>IF(E15=0,"Valeur",(IF(AND(E15&gt;=473,E15&lt;=493,E15),"OK","Pas OK")))</f>
        <v>Valeur</v>
      </c>
      <c r="F16" s="5" t="str">
        <f>IF(F15=0,"Valeur",(IF(AND(F15&gt;=473,F15&lt;=493,F15),"OK","Pas OK")))</f>
        <v>Valeur</v>
      </c>
      <c r="G16" s="5" t="str">
        <f>IF(G15=0,"Valeur",(IF(AND(G15&gt;=473,G15&lt;=493,G15),"OK","Pas OK")))</f>
        <v>Valeur</v>
      </c>
      <c r="H16" s="5" t="str">
        <f>IF(H15=0,"Valeur",(IF(AND(H15&gt;=473,H15&lt;=493,H15),"OK","Pas OK")))</f>
        <v>Valeur</v>
      </c>
      <c r="I16" s="1"/>
    </row>
    <row r="17" spans="3:9" ht="27.75" thickTop="1" thickBot="1" x14ac:dyDescent="0.45">
      <c r="C17" s="2"/>
      <c r="D17" s="42" t="s">
        <v>5</v>
      </c>
      <c r="E17" s="42"/>
      <c r="F17" s="42"/>
      <c r="G17" s="42"/>
      <c r="H17" s="43"/>
      <c r="I17" s="1"/>
    </row>
    <row r="18" spans="3:9" ht="15.75" thickTop="1" x14ac:dyDescent="0.25">
      <c r="C18" s="4" t="s">
        <v>8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</row>
    <row r="19" spans="3:9" x14ac:dyDescent="0.25">
      <c r="C19" s="4" t="s">
        <v>9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</row>
    <row r="20" spans="3:9" x14ac:dyDescent="0.25">
      <c r="C20" s="4" t="s">
        <v>10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3:9" x14ac:dyDescent="0.25">
      <c r="C21" s="8" t="s">
        <v>1</v>
      </c>
      <c r="D21" s="6" t="e">
        <f>D20/D19</f>
        <v>#DIV/0!</v>
      </c>
      <c r="E21" s="6" t="e">
        <f>E20/E19</f>
        <v>#DIV/0!</v>
      </c>
      <c r="F21" s="6" t="e">
        <f>F20/F19</f>
        <v>#DIV/0!</v>
      </c>
      <c r="G21" s="6" t="e">
        <f>G20/G19</f>
        <v>#DIV/0!</v>
      </c>
      <c r="H21" s="6" t="e">
        <f>H20/H19</f>
        <v>#DIV/0!</v>
      </c>
    </row>
    <row r="22" spans="3:9" x14ac:dyDescent="0.25">
      <c r="C22" s="8" t="s">
        <v>4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1"/>
    </row>
    <row r="23" spans="3:9" ht="15.75" thickBot="1" x14ac:dyDescent="0.3">
      <c r="C23" s="8" t="s">
        <v>0</v>
      </c>
      <c r="D23" s="7" t="e">
        <f>D21-D13</f>
        <v>#DIV/0!</v>
      </c>
      <c r="E23" s="7" t="e">
        <f>E21-E13</f>
        <v>#DIV/0!</v>
      </c>
      <c r="F23" s="7" t="e">
        <f>F21-F13</f>
        <v>#DIV/0!</v>
      </c>
      <c r="G23" s="7" t="e">
        <f>G21-G13</f>
        <v>#DIV/0!</v>
      </c>
      <c r="H23" s="7" t="e">
        <f>H21-H13</f>
        <v>#DIV/0!</v>
      </c>
    </row>
    <row r="24" spans="3:9" ht="27.75" thickTop="1" thickBot="1" x14ac:dyDescent="0.45">
      <c r="C24" s="2"/>
      <c r="D24" s="40" t="s">
        <v>12</v>
      </c>
      <c r="E24" s="40"/>
      <c r="F24" s="40"/>
      <c r="G24" s="40"/>
      <c r="H24" s="41"/>
    </row>
    <row r="25" spans="3:9" ht="16.5" thickTop="1" thickBot="1" x14ac:dyDescent="0.3">
      <c r="C25" s="3" t="s">
        <v>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</row>
    <row r="26" spans="3:9" ht="15.75" thickTop="1" x14ac:dyDescent="0.25">
      <c r="C26" s="4" t="s">
        <v>11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</row>
    <row r="27" spans="3:9" x14ac:dyDescent="0.25">
      <c r="C27" s="4" t="s">
        <v>3</v>
      </c>
      <c r="D27" s="4" t="str">
        <f>IF(D25=0,"Valeur",((VLOOKUP(D25,'Table de densité'!#REF!,2)/1000)))</f>
        <v>Valeur</v>
      </c>
      <c r="E27" s="4" t="str">
        <f>IF(E25=0,"Valeur",((VLOOKUP(E25,'Table de densité'!#REF!,2)/1000)))</f>
        <v>Valeur</v>
      </c>
      <c r="F27" s="4" t="str">
        <f>IF(F25=0,"Valeur",((VLOOKUP(F25,'Table de densité'!#REF!,2)/1000)))</f>
        <v>Valeur</v>
      </c>
      <c r="G27" s="4" t="str">
        <f>IF(G25=0,"Valeur",((VLOOKUP(G25,'Table de densité'!#REF!,2)/1000)))</f>
        <v>Valeur</v>
      </c>
      <c r="H27" s="4" t="str">
        <f>IF(H25=0,"Valeur",((VLOOKUP(H25,'Table de densité'!#REF!,2)/1000)))</f>
        <v>Valeur</v>
      </c>
      <c r="I27" s="1"/>
    </row>
    <row r="28" spans="3:9" x14ac:dyDescent="0.25">
      <c r="C28" s="4" t="s">
        <v>8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</row>
    <row r="29" spans="3:9" x14ac:dyDescent="0.25">
      <c r="C29" s="4" t="s">
        <v>9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</row>
    <row r="30" spans="3:9" x14ac:dyDescent="0.25">
      <c r="C30" s="4" t="s">
        <v>10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</row>
    <row r="31" spans="3:9" x14ac:dyDescent="0.25">
      <c r="C31" s="8" t="s">
        <v>1</v>
      </c>
      <c r="D31" s="6" t="e">
        <f>D30/D29</f>
        <v>#DIV/0!</v>
      </c>
      <c r="E31" s="6" t="e">
        <f>E30/E29</f>
        <v>#DIV/0!</v>
      </c>
      <c r="F31" s="6" t="e">
        <f>F30/F29</f>
        <v>#DIV/0!</v>
      </c>
      <c r="G31" s="6" t="e">
        <f>G30/G29</f>
        <v>#DIV/0!</v>
      </c>
      <c r="H31" s="6" t="e">
        <f>H30/H29</f>
        <v>#DIV/0!</v>
      </c>
    </row>
    <row r="32" spans="3:9" x14ac:dyDescent="0.25">
      <c r="C32" s="8" t="s">
        <v>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"/>
    </row>
    <row r="33" spans="3:8" ht="15.75" thickBot="1" x14ac:dyDescent="0.3">
      <c r="C33" s="9" t="s">
        <v>0</v>
      </c>
      <c r="D33" s="7" t="e">
        <f>D31-D21</f>
        <v>#DIV/0!</v>
      </c>
      <c r="E33" s="7" t="e">
        <f>E31-E21</f>
        <v>#DIV/0!</v>
      </c>
      <c r="F33" s="7" t="e">
        <f>F31-F21</f>
        <v>#DIV/0!</v>
      </c>
      <c r="G33" s="7" t="e">
        <f>G31-G21</f>
        <v>#DIV/0!</v>
      </c>
      <c r="H33" s="7" t="e">
        <f>H31-H21</f>
        <v>#DIV/0!</v>
      </c>
    </row>
    <row r="34" spans="3:8" ht="15.75" thickTop="1" x14ac:dyDescent="0.25"/>
  </sheetData>
  <mergeCells count="2">
    <mergeCell ref="D24:H24"/>
    <mergeCell ref="D17:H17"/>
  </mergeCells>
  <conditionalFormatting sqref="D16:H16">
    <cfRule type="cellIs" dxfId="2" priority="1" operator="greaterThan">
      <formula>493</formula>
    </cfRule>
  </conditionalFormatting>
  <conditionalFormatting sqref="D16:H16">
    <cfRule type="cellIs" dxfId="1" priority="3" operator="between">
      <formula>473</formula>
      <formula>493</formula>
    </cfRule>
  </conditionalFormatting>
  <conditionalFormatting sqref="D16:H16">
    <cfRule type="cellIs" dxfId="0" priority="2" operator="lessThan">
      <formula>473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Acceuil</vt:lpstr>
      <vt:lpstr>Table de densité</vt:lpstr>
      <vt:lpstr>Bdd Ev 10</vt:lpstr>
      <vt:lpstr>Bdd Ev 20</vt:lpstr>
      <vt:lpstr>Bdd Ev 30</vt:lpstr>
      <vt:lpstr>Bdd Ev 40</vt:lpstr>
      <vt:lpstr>Bdd Ev 50</vt:lpstr>
      <vt:lpstr>Feuil1</vt:lpstr>
      <vt:lpstr>Table_densité</vt:lpstr>
      <vt:lpstr>TableauEv10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2018-05-13T10:22:37Z</dcterms:modified>
</cp:coreProperties>
</file>