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terre\Desktop\Astreintes\"/>
    </mc:Choice>
  </mc:AlternateContent>
  <xr:revisionPtr revIDLastSave="0" documentId="13_ncr:1_{736E1902-BF3E-4FE7-80B7-B77B81DB02E5}" xr6:coauthVersionLast="47" xr6:coauthVersionMax="47" xr10:uidLastSave="{00000000-0000-0000-0000-000000000000}"/>
  <bookViews>
    <workbookView xWindow="2340" yWindow="765" windowWidth="50460" windowHeight="2011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8" i="1" l="1"/>
  <c r="H28" i="1" s="1"/>
  <c r="E14" i="1"/>
  <c r="F29" i="1"/>
  <c r="F30" i="1"/>
  <c r="H30" i="1" s="1"/>
  <c r="F31" i="1"/>
  <c r="H31" i="1" s="1"/>
  <c r="F32" i="1"/>
  <c r="F33" i="1"/>
  <c r="F34" i="1"/>
  <c r="H29" i="1"/>
  <c r="N21" i="1"/>
  <c r="M21" i="1"/>
  <c r="L21" i="1"/>
  <c r="E21" i="1"/>
  <c r="G21" i="1"/>
  <c r="F21" i="1"/>
  <c r="H34" i="1"/>
  <c r="O29" i="1"/>
  <c r="O30" i="1"/>
  <c r="O31" i="1"/>
  <c r="O32" i="1"/>
  <c r="O33" i="1"/>
  <c r="O34" i="1"/>
  <c r="O28" i="1"/>
  <c r="H32" i="1"/>
  <c r="H33" i="1"/>
  <c r="F14" i="1" l="1"/>
  <c r="G14" i="1"/>
  <c r="M14" i="1"/>
  <c r="N14" i="1"/>
  <c r="L14" i="1"/>
</calcChain>
</file>

<file path=xl/sharedStrings.xml><?xml version="1.0" encoding="utf-8"?>
<sst xmlns="http://schemas.openxmlformats.org/spreadsheetml/2006/main" count="43" uniqueCount="18">
  <si>
    <t>Personnel maintenance</t>
  </si>
  <si>
    <t>OBJ.</t>
  </si>
  <si>
    <t>EXC.</t>
  </si>
  <si>
    <t>DECL.</t>
  </si>
  <si>
    <t>Nb interventions</t>
  </si>
  <si>
    <t>Nb heures</t>
  </si>
  <si>
    <t>hrs</t>
  </si>
  <si>
    <t>Appels</t>
  </si>
  <si>
    <t>Maintenance</t>
  </si>
  <si>
    <t>Total</t>
  </si>
  <si>
    <t>Personnel Saline</t>
  </si>
  <si>
    <t xml:space="preserve">Montant prime  </t>
  </si>
  <si>
    <t>Performance</t>
  </si>
  <si>
    <t>Année</t>
  </si>
  <si>
    <t>Personnel</t>
  </si>
  <si>
    <t>Indicateur</t>
  </si>
  <si>
    <t>Nb Appels</t>
  </si>
  <si>
    <t>Nb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</si>
</sst>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164" formatCode="[h]:mm;@"/>
    <numFmt numFmtId="165" formatCode="[h]:mm"/>
    <numFmt numFmtId="166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  <font>
      <sz val="10"/>
      <color rgb="FF141414"/>
      <name val="Segoe U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5:O37"/>
  <sheetViews>
    <sheetView tabSelected="1" workbookViewId="0">
      <selection activeCell="F28" sqref="F28"/>
    </sheetView>
  </sheetViews>
  <sheetFormatPr baseColWidth="10" defaultRowHeight="15" x14ac:dyDescent="0.25"/>
  <cols>
    <col min="1" max="5" width="11.42578125" style="2"/>
    <col min="6" max="6" width="13.85546875" style="2" bestFit="1" customWidth="1"/>
    <col min="7" max="7" width="13.85546875" style="2" customWidth="1"/>
    <col min="8" max="8" width="15.7109375" style="2" customWidth="1"/>
    <col min="9" max="9" width="15.140625" style="2" bestFit="1" customWidth="1"/>
    <col min="10" max="16384" width="11.42578125" style="2"/>
  </cols>
  <sheetData>
    <row r="5" spans="3:14" ht="15.75" x14ac:dyDescent="0.25">
      <c r="C5" s="15" t="s">
        <v>15</v>
      </c>
      <c r="D5" s="15"/>
    </row>
    <row r="6" spans="3:14" ht="15.75" x14ac:dyDescent="0.25">
      <c r="C6" s="16" t="s">
        <v>16</v>
      </c>
      <c r="D6" s="16">
        <v>152</v>
      </c>
    </row>
    <row r="7" spans="3:14" ht="15.75" x14ac:dyDescent="0.25">
      <c r="C7" s="16" t="s">
        <v>17</v>
      </c>
      <c r="D7" s="16">
        <v>451</v>
      </c>
    </row>
    <row r="10" spans="3:14" ht="15" customHeight="1" x14ac:dyDescent="0.25">
      <c r="C10" s="11">
        <v>2022</v>
      </c>
      <c r="D10" s="11"/>
      <c r="E10" s="25" t="s">
        <v>0</v>
      </c>
      <c r="F10" s="26"/>
      <c r="G10" s="27"/>
      <c r="J10" s="21">
        <v>2022</v>
      </c>
      <c r="K10" s="22"/>
      <c r="L10" s="25" t="s">
        <v>10</v>
      </c>
      <c r="M10" s="26"/>
      <c r="N10" s="27"/>
    </row>
    <row r="11" spans="3:14" ht="15" customHeight="1" x14ac:dyDescent="0.25">
      <c r="C11" s="11"/>
      <c r="D11" s="11"/>
      <c r="E11" s="8" t="s">
        <v>3</v>
      </c>
      <c r="F11" s="7" t="s">
        <v>1</v>
      </c>
      <c r="G11" s="7" t="s">
        <v>2</v>
      </c>
      <c r="J11" s="23"/>
      <c r="K11" s="24"/>
      <c r="L11" s="7" t="s">
        <v>3</v>
      </c>
      <c r="M11" s="7" t="s">
        <v>1</v>
      </c>
      <c r="N11" s="7" t="s">
        <v>2</v>
      </c>
    </row>
    <row r="12" spans="3:14" x14ac:dyDescent="0.25">
      <c r="C12" s="14" t="s">
        <v>11</v>
      </c>
      <c r="D12" s="14"/>
      <c r="E12" s="3">
        <v>150</v>
      </c>
      <c r="F12" s="3">
        <v>200</v>
      </c>
      <c r="G12" s="3">
        <v>300</v>
      </c>
      <c r="J12" s="12" t="s">
        <v>11</v>
      </c>
      <c r="K12" s="13"/>
      <c r="L12" s="3">
        <v>60</v>
      </c>
      <c r="M12" s="3">
        <v>80</v>
      </c>
      <c r="N12" s="3">
        <v>110</v>
      </c>
    </row>
    <row r="13" spans="3:14" x14ac:dyDescent="0.25">
      <c r="C13" s="10" t="s">
        <v>12</v>
      </c>
      <c r="D13" s="10"/>
      <c r="E13" s="4">
        <v>0.15</v>
      </c>
      <c r="F13" s="4">
        <v>0.25</v>
      </c>
      <c r="G13" s="4">
        <v>0.35</v>
      </c>
      <c r="J13" s="12" t="s">
        <v>12</v>
      </c>
      <c r="K13" s="13"/>
      <c r="L13" s="4">
        <v>0.15</v>
      </c>
      <c r="M13" s="4">
        <v>0.25</v>
      </c>
      <c r="N13" s="4">
        <v>0.35</v>
      </c>
    </row>
    <row r="14" spans="3:14" x14ac:dyDescent="0.25">
      <c r="C14" s="10" t="s">
        <v>5</v>
      </c>
      <c r="D14" s="10"/>
      <c r="E14" s="5">
        <f>($D$7-($D$7*E13))</f>
        <v>383.35</v>
      </c>
      <c r="F14" s="5">
        <f>$D$7-($D$7*F13)</f>
        <v>338.25</v>
      </c>
      <c r="G14" s="5">
        <f>$D$7-($D$7*G13)</f>
        <v>293.14999999999998</v>
      </c>
      <c r="J14" s="12" t="s">
        <v>4</v>
      </c>
      <c r="K14" s="13"/>
      <c r="L14" s="5">
        <f>$D$6-($D$6*L13)</f>
        <v>129.19999999999999</v>
      </c>
      <c r="M14" s="5">
        <f>$D$6-($D$6*M13)</f>
        <v>114</v>
      </c>
      <c r="N14" s="5">
        <f>$D$6-($D$6*N13)</f>
        <v>98.800000000000011</v>
      </c>
    </row>
    <row r="17" spans="2:15" ht="15" customHeight="1" x14ac:dyDescent="0.25">
      <c r="C17" s="11">
        <v>2023</v>
      </c>
      <c r="D17" s="11"/>
      <c r="E17" s="28" t="s">
        <v>0</v>
      </c>
      <c r="F17" s="28"/>
      <c r="G17" s="28"/>
      <c r="J17" s="21">
        <v>2023</v>
      </c>
      <c r="K17" s="22"/>
      <c r="L17" s="25" t="s">
        <v>10</v>
      </c>
      <c r="M17" s="26"/>
      <c r="N17" s="27"/>
    </row>
    <row r="18" spans="2:15" ht="15" customHeight="1" x14ac:dyDescent="0.25">
      <c r="C18" s="11"/>
      <c r="D18" s="11"/>
      <c r="E18" s="7" t="s">
        <v>3</v>
      </c>
      <c r="F18" s="7" t="s">
        <v>1</v>
      </c>
      <c r="G18" s="7" t="s">
        <v>2</v>
      </c>
      <c r="J18" s="23"/>
      <c r="K18" s="24"/>
      <c r="L18" s="7" t="s">
        <v>3</v>
      </c>
      <c r="M18" s="7" t="s">
        <v>1</v>
      </c>
      <c r="N18" s="7" t="s">
        <v>2</v>
      </c>
    </row>
    <row r="19" spans="2:15" x14ac:dyDescent="0.25">
      <c r="B19" s="6"/>
      <c r="C19" s="14" t="s">
        <v>11</v>
      </c>
      <c r="D19" s="14"/>
      <c r="E19" s="3">
        <v>150</v>
      </c>
      <c r="F19" s="3">
        <v>200</v>
      </c>
      <c r="G19" s="3">
        <v>300</v>
      </c>
      <c r="J19" s="12" t="s">
        <v>11</v>
      </c>
      <c r="K19" s="13"/>
      <c r="L19" s="3">
        <v>60</v>
      </c>
      <c r="M19" s="3">
        <v>80</v>
      </c>
      <c r="N19" s="3">
        <v>110</v>
      </c>
    </row>
    <row r="20" spans="2:15" x14ac:dyDescent="0.25">
      <c r="C20" s="10" t="s">
        <v>12</v>
      </c>
      <c r="D20" s="10"/>
      <c r="E20" s="4">
        <v>0.2</v>
      </c>
      <c r="F20" s="4">
        <v>0.3</v>
      </c>
      <c r="G20" s="4">
        <v>0.4</v>
      </c>
      <c r="J20" s="12" t="s">
        <v>12</v>
      </c>
      <c r="K20" s="13"/>
      <c r="L20" s="4">
        <v>0.2</v>
      </c>
      <c r="M20" s="4">
        <v>0.3</v>
      </c>
      <c r="N20" s="4">
        <v>0.4</v>
      </c>
    </row>
    <row r="21" spans="2:15" x14ac:dyDescent="0.25">
      <c r="C21" s="10" t="s">
        <v>5</v>
      </c>
      <c r="D21" s="10"/>
      <c r="E21" s="5">
        <f>($D$7-($D$7*E20))</f>
        <v>360.8</v>
      </c>
      <c r="F21" s="5">
        <f>$D$7-($D$7*F20)</f>
        <v>315.70000000000005</v>
      </c>
      <c r="G21" s="5">
        <f>$D$7-($D$7*G20)</f>
        <v>270.60000000000002</v>
      </c>
      <c r="J21" s="12" t="s">
        <v>4</v>
      </c>
      <c r="K21" s="13"/>
      <c r="L21" s="5">
        <f>$D$6-($D$6*L20)</f>
        <v>121.6</v>
      </c>
      <c r="M21" s="5">
        <f>$D$6-($D$6*M20)</f>
        <v>106.4</v>
      </c>
      <c r="N21" s="5">
        <f>$D$6-($D$6*N20)</f>
        <v>91.199999999999989</v>
      </c>
    </row>
    <row r="26" spans="2:15" x14ac:dyDescent="0.25">
      <c r="G26" s="1"/>
    </row>
    <row r="27" spans="2:15" ht="15.75" x14ac:dyDescent="0.25">
      <c r="C27" s="9" t="s">
        <v>13</v>
      </c>
      <c r="D27" s="9" t="s">
        <v>6</v>
      </c>
      <c r="E27" s="9" t="s">
        <v>7</v>
      </c>
      <c r="F27" s="9" t="s">
        <v>8</v>
      </c>
      <c r="G27" s="9" t="s">
        <v>14</v>
      </c>
      <c r="H27" s="9" t="s">
        <v>9</v>
      </c>
      <c r="J27" s="9" t="s">
        <v>13</v>
      </c>
      <c r="K27" s="9" t="s">
        <v>6</v>
      </c>
      <c r="L27" s="9" t="s">
        <v>7</v>
      </c>
      <c r="M27" s="9" t="s">
        <v>8</v>
      </c>
      <c r="N27" s="9" t="s">
        <v>14</v>
      </c>
      <c r="O27" s="9" t="s">
        <v>9</v>
      </c>
    </row>
    <row r="28" spans="2:15" ht="15.75" x14ac:dyDescent="0.25">
      <c r="C28" s="9">
        <v>2015</v>
      </c>
      <c r="D28" s="17">
        <v>14.65625</v>
      </c>
      <c r="E28" s="18">
        <v>112</v>
      </c>
      <c r="F28" s="20">
        <f>IF(D28&gt;E14,0,IF(AND(D28&gt;F14,D28&lt;=E14),E12,IF(AND(D28&gt;G14,D28&lt;=F14),F12,IF(D28&lt;=G14,G12))))</f>
        <v>300</v>
      </c>
      <c r="G28" s="20">
        <v>80</v>
      </c>
      <c r="H28" s="20">
        <f>SUM(F28:G28)</f>
        <v>380</v>
      </c>
      <c r="J28" s="9">
        <v>2015</v>
      </c>
      <c r="K28" s="19">
        <v>14.65625</v>
      </c>
      <c r="L28" s="18">
        <v>112</v>
      </c>
      <c r="M28" s="20">
        <v>150</v>
      </c>
      <c r="N28" s="20">
        <v>60</v>
      </c>
      <c r="O28" s="20">
        <f>SUM(M28:N28)</f>
        <v>210</v>
      </c>
    </row>
    <row r="29" spans="2:15" ht="15.75" x14ac:dyDescent="0.25">
      <c r="C29" s="9">
        <v>2016</v>
      </c>
      <c r="D29" s="17">
        <v>11.65625</v>
      </c>
      <c r="E29" s="18">
        <v>110</v>
      </c>
      <c r="F29" s="20">
        <f>IF(D29&lt;=$G$14,$G$12,IF(AND(D29&lt;=$F$14,$D$29&gt;$G$14),$F$12,IF(AND(D29&lt;=$E$14,$D$29&gt;$F$14),$E$12,0)))</f>
        <v>300</v>
      </c>
      <c r="G29" s="20">
        <v>80</v>
      </c>
      <c r="H29" s="20">
        <f t="shared" ref="H29:H34" si="0">SUM(F29:G29)</f>
        <v>380</v>
      </c>
      <c r="J29" s="9">
        <v>2016</v>
      </c>
      <c r="K29" s="19">
        <v>11.65625</v>
      </c>
      <c r="L29" s="18">
        <v>110</v>
      </c>
      <c r="M29" s="20">
        <v>80</v>
      </c>
      <c r="N29" s="20">
        <v>60</v>
      </c>
      <c r="O29" s="20">
        <f t="shared" ref="O29:O34" si="1">SUM(M29:N29)</f>
        <v>140</v>
      </c>
    </row>
    <row r="30" spans="2:15" ht="15.75" x14ac:dyDescent="0.25">
      <c r="C30" s="9">
        <v>2017</v>
      </c>
      <c r="D30" s="17">
        <v>11.354166666666666</v>
      </c>
      <c r="E30" s="18">
        <v>101</v>
      </c>
      <c r="F30" s="20">
        <f t="shared" ref="F30:F34" si="2">IF(D30&lt;=$G$14,$G$12,IF(AND(D30&lt;=$F$14,$D$29&gt;$G$14),$F$12,IF(AND(D30&lt;=$E$14,$D$29&gt;$F$14),$E$12,0)))</f>
        <v>300</v>
      </c>
      <c r="G30" s="20">
        <v>80</v>
      </c>
      <c r="H30" s="20">
        <f t="shared" si="0"/>
        <v>380</v>
      </c>
      <c r="J30" s="9">
        <v>2017</v>
      </c>
      <c r="K30" s="19">
        <v>11.354166666666666</v>
      </c>
      <c r="L30" s="18">
        <v>101</v>
      </c>
      <c r="M30" s="20">
        <v>80</v>
      </c>
      <c r="N30" s="20">
        <v>80</v>
      </c>
      <c r="O30" s="20">
        <f t="shared" si="1"/>
        <v>160</v>
      </c>
    </row>
    <row r="31" spans="2:15" ht="15.75" x14ac:dyDescent="0.25">
      <c r="C31" s="9">
        <v>2018</v>
      </c>
      <c r="D31" s="17">
        <v>11.208333333333334</v>
      </c>
      <c r="E31" s="18">
        <v>101</v>
      </c>
      <c r="F31" s="20">
        <f t="shared" si="2"/>
        <v>300</v>
      </c>
      <c r="G31" s="20">
        <v>80</v>
      </c>
      <c r="H31" s="20">
        <f t="shared" si="0"/>
        <v>380</v>
      </c>
      <c r="J31" s="9">
        <v>2018</v>
      </c>
      <c r="K31" s="19">
        <v>11.208333333333334</v>
      </c>
      <c r="L31" s="18">
        <v>101</v>
      </c>
      <c r="M31" s="20">
        <v>300</v>
      </c>
      <c r="N31" s="20">
        <v>80</v>
      </c>
      <c r="O31" s="20">
        <f t="shared" si="1"/>
        <v>380</v>
      </c>
    </row>
    <row r="32" spans="2:15" ht="15.75" x14ac:dyDescent="0.25">
      <c r="C32" s="9">
        <v>2019</v>
      </c>
      <c r="D32" s="17">
        <v>11.9375</v>
      </c>
      <c r="E32" s="18">
        <v>105</v>
      </c>
      <c r="F32" s="20">
        <f t="shared" si="2"/>
        <v>300</v>
      </c>
      <c r="G32" s="20">
        <v>80</v>
      </c>
      <c r="H32" s="20">
        <f t="shared" si="0"/>
        <v>380</v>
      </c>
      <c r="J32" s="9">
        <v>2019</v>
      </c>
      <c r="K32" s="19">
        <v>11.9375</v>
      </c>
      <c r="L32" s="18">
        <v>105</v>
      </c>
      <c r="M32" s="20">
        <v>80</v>
      </c>
      <c r="N32" s="20">
        <v>80</v>
      </c>
      <c r="O32" s="20">
        <f t="shared" si="1"/>
        <v>160</v>
      </c>
    </row>
    <row r="33" spans="3:15" ht="15.75" x14ac:dyDescent="0.25">
      <c r="C33" s="9">
        <v>2020</v>
      </c>
      <c r="D33" s="17">
        <v>11.489583333333334</v>
      </c>
      <c r="E33" s="18">
        <v>100</v>
      </c>
      <c r="F33" s="20">
        <f t="shared" si="2"/>
        <v>300</v>
      </c>
      <c r="G33" s="20">
        <v>80</v>
      </c>
      <c r="H33" s="20">
        <f t="shared" si="0"/>
        <v>380</v>
      </c>
      <c r="J33" s="9">
        <v>2020</v>
      </c>
      <c r="K33" s="19">
        <v>11.489583333333334</v>
      </c>
      <c r="L33" s="18">
        <v>100</v>
      </c>
      <c r="M33" s="20">
        <v>80</v>
      </c>
      <c r="N33" s="20">
        <v>80</v>
      </c>
      <c r="O33" s="20">
        <f t="shared" si="1"/>
        <v>160</v>
      </c>
    </row>
    <row r="34" spans="3:15" ht="15.75" x14ac:dyDescent="0.25">
      <c r="C34" s="9">
        <v>2021</v>
      </c>
      <c r="D34" s="17">
        <v>18.8125</v>
      </c>
      <c r="E34" s="18">
        <v>152</v>
      </c>
      <c r="F34" s="20">
        <f t="shared" si="2"/>
        <v>300</v>
      </c>
      <c r="G34" s="20">
        <v>0</v>
      </c>
      <c r="H34" s="20">
        <f t="shared" si="0"/>
        <v>300</v>
      </c>
      <c r="J34" s="9">
        <v>2021</v>
      </c>
      <c r="K34" s="19">
        <v>18.8125</v>
      </c>
      <c r="L34" s="18">
        <v>152</v>
      </c>
      <c r="M34" s="20">
        <v>0</v>
      </c>
      <c r="N34" s="20">
        <v>0</v>
      </c>
      <c r="O34" s="20">
        <f t="shared" si="1"/>
        <v>0</v>
      </c>
    </row>
    <row r="37" spans="3:15" x14ac:dyDescent="0.25">
      <c r="D37" s="29"/>
    </row>
  </sheetData>
  <mergeCells count="21">
    <mergeCell ref="L17:N17"/>
    <mergeCell ref="L10:N10"/>
    <mergeCell ref="J17:K18"/>
    <mergeCell ref="J10:K11"/>
    <mergeCell ref="J14:K14"/>
    <mergeCell ref="J13:K13"/>
    <mergeCell ref="J12:K12"/>
    <mergeCell ref="J21:K21"/>
    <mergeCell ref="J20:K20"/>
    <mergeCell ref="J19:K19"/>
    <mergeCell ref="C20:D20"/>
    <mergeCell ref="C21:D21"/>
    <mergeCell ref="C19:D19"/>
    <mergeCell ref="C5:D5"/>
    <mergeCell ref="C17:D18"/>
    <mergeCell ref="E17:G17"/>
    <mergeCell ref="C10:D11"/>
    <mergeCell ref="E10:G10"/>
    <mergeCell ref="C12:D12"/>
    <mergeCell ref="C13:D13"/>
    <mergeCell ref="C14:D14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Collignon, Jean-Charles</dc:creator>
  <cp:lastModifiedBy>Terrence RICHARD</cp:lastModifiedBy>
  <cp:lastPrinted>2022-01-10T14:43:19Z</cp:lastPrinted>
  <dcterms:created xsi:type="dcterms:W3CDTF">2021-12-17T14:16:50Z</dcterms:created>
  <dcterms:modified xsi:type="dcterms:W3CDTF">2022-03-16T19:41:47Z</dcterms:modified>
</cp:coreProperties>
</file>