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 tabRatio="925"/>
  </bookViews>
  <sheets>
    <sheet name="Feuil1" sheetId="1" r:id="rId1"/>
    <sheet name="Répartition" sheetId="2" r:id="rId2"/>
    <sheet name="Feuil3" sheetId="3" r:id="rId3"/>
  </sheets>
  <definedNames>
    <definedName name="_xlnm.Print_Area" localSheetId="0">Feuil1!$A$1:$I$40</definedName>
  </definedNames>
  <calcPr calcId="125725"/>
</workbook>
</file>

<file path=xl/calcChain.xml><?xml version="1.0" encoding="utf-8"?>
<calcChain xmlns="http://schemas.openxmlformats.org/spreadsheetml/2006/main">
  <c r="C10" i="2"/>
  <c r="C9"/>
  <c r="C8"/>
  <c r="C7"/>
  <c r="C6"/>
  <c r="C5"/>
  <c r="D8" i="1" l="1"/>
  <c r="C32"/>
  <c r="D9" l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l="1"/>
  <c r="D30" s="1"/>
  <c r="B33" s="1"/>
</calcChain>
</file>

<file path=xl/sharedStrings.xml><?xml version="1.0" encoding="utf-8"?>
<sst xmlns="http://schemas.openxmlformats.org/spreadsheetml/2006/main" count="30" uniqueCount="29">
  <si>
    <t>SUIVI CUVAGE 1</t>
  </si>
  <si>
    <t>CUVE n° 52</t>
  </si>
  <si>
    <t>48 hl</t>
  </si>
  <si>
    <t>ENTREE / HL</t>
  </si>
  <si>
    <t>SORTIE / HL</t>
  </si>
  <si>
    <t>Date</t>
  </si>
  <si>
    <t>APPELATION</t>
  </si>
  <si>
    <t>COMMENTAIRES</t>
  </si>
  <si>
    <t>VOLUME DEPART</t>
  </si>
  <si>
    <t>en cuve le</t>
  </si>
  <si>
    <t>REPARTITION DES VOLUMES</t>
  </si>
  <si>
    <t>Volume en HL</t>
  </si>
  <si>
    <t>Nombre bt 0.75</t>
  </si>
  <si>
    <t>Nombre bt 0.50</t>
  </si>
  <si>
    <t>Nombre magnum</t>
  </si>
  <si>
    <t>Nombre bib 10 L</t>
  </si>
  <si>
    <t>Nombre bib 5 L</t>
  </si>
  <si>
    <t>Nombre bt 0.37</t>
  </si>
  <si>
    <t>VC</t>
  </si>
  <si>
    <t>MV</t>
  </si>
  <si>
    <t>BR</t>
  </si>
  <si>
    <t>MR</t>
  </si>
  <si>
    <t>BRAY</t>
  </si>
  <si>
    <t>FLB</t>
  </si>
  <si>
    <r>
      <t>ROS</t>
    </r>
    <r>
      <rPr>
        <sz val="11"/>
        <color theme="1"/>
        <rFont val="Calibri"/>
        <family val="2"/>
      </rPr>
      <t>É</t>
    </r>
  </si>
  <si>
    <t>B/B</t>
  </si>
  <si>
    <t>CREMENT</t>
  </si>
  <si>
    <t>EXCEPTION</t>
  </si>
  <si>
    <t>12.10.2106</t>
  </si>
</sst>
</file>

<file path=xl/styles.xml><?xml version="1.0" encoding="utf-8"?>
<styleSheet xmlns="http://schemas.openxmlformats.org/spreadsheetml/2006/main">
  <numFmts count="1">
    <numFmt numFmtId="164" formatCode="0.00&quot;hl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14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0" xfId="0" applyNumberFormat="1" applyBorder="1" applyAlignment="1">
      <alignment horizontal="left"/>
    </xf>
    <xf numFmtId="2" fontId="1" fillId="0" borderId="5" xfId="0" applyNumberFormat="1" applyFont="1" applyBorder="1" applyAlignment="1">
      <alignment horizontal="center"/>
    </xf>
    <xf numFmtId="1" fontId="0" fillId="0" borderId="6" xfId="0" applyNumberFormat="1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  <xf numFmtId="14" fontId="0" fillId="2" borderId="0" xfId="0" applyNumberFormat="1" applyFill="1"/>
    <xf numFmtId="164" fontId="1" fillId="0" borderId="1" xfId="0" applyNumberFormat="1" applyFont="1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1" xfId="0" applyBorder="1" applyAlignment="1">
      <alignment horizontal="left"/>
    </xf>
    <xf numFmtId="164" fontId="1" fillId="2" borderId="0" xfId="0" applyNumberFormat="1" applyFont="1" applyFill="1" applyAlignment="1">
      <alignment horizontal="center"/>
    </xf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523876</xdr:colOff>
      <xdr:row>2</xdr:row>
      <xdr:rowOff>9525</xdr:rowOff>
    </xdr:from>
    <xdr:to>
      <xdr:col>7</xdr:col>
      <xdr:colOff>504826</xdr:colOff>
      <xdr:row>3</xdr:row>
      <xdr:rowOff>142875</xdr:rowOff>
    </xdr:to>
    <xdr:sp macro="[0]!insertionligne" textlink="">
      <xdr:nvSpPr>
        <xdr:cNvPr id="2" name="Ellipse 1"/>
        <xdr:cNvSpPr/>
      </xdr:nvSpPr>
      <xdr:spPr>
        <a:xfrm>
          <a:off x="4381501" y="390525"/>
          <a:ext cx="1504950" cy="3238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insertion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3"/>
  <sheetViews>
    <sheetView tabSelected="1" zoomScaleNormal="100" workbookViewId="0">
      <pane ySplit="7" topLeftCell="A8" activePane="bottomLeft" state="frozen"/>
      <selection pane="bottomLeft" activeCell="F14" sqref="F14:I14"/>
    </sheetView>
  </sheetViews>
  <sheetFormatPr baseColWidth="10" defaultRowHeight="15"/>
  <cols>
    <col min="4" max="4" width="11.42578125" customWidth="1"/>
    <col min="5" max="5" width="12.140625" bestFit="1" customWidth="1"/>
    <col min="11" max="11" width="0" hidden="1" customWidth="1"/>
  </cols>
  <sheetData>
    <row r="1" spans="1:11">
      <c r="A1" s="19" t="s">
        <v>0</v>
      </c>
      <c r="K1" t="s">
        <v>18</v>
      </c>
    </row>
    <row r="2" spans="1:11">
      <c r="K2" t="s">
        <v>19</v>
      </c>
    </row>
    <row r="3" spans="1:11">
      <c r="A3" s="26" t="s">
        <v>1</v>
      </c>
      <c r="B3" s="26"/>
      <c r="C3" s="26"/>
      <c r="D3" s="26"/>
      <c r="E3" s="26"/>
      <c r="F3" s="26"/>
      <c r="G3" s="26"/>
      <c r="H3" s="26"/>
      <c r="K3" t="s">
        <v>20</v>
      </c>
    </row>
    <row r="4" spans="1:11">
      <c r="E4" s="1" t="s">
        <v>2</v>
      </c>
      <c r="K4" t="s">
        <v>21</v>
      </c>
    </row>
    <row r="5" spans="1:11">
      <c r="A5" s="27" t="s">
        <v>8</v>
      </c>
      <c r="B5" s="28"/>
      <c r="C5" s="22">
        <v>30</v>
      </c>
      <c r="D5" s="14"/>
      <c r="E5" s="1"/>
      <c r="K5" t="s">
        <v>22</v>
      </c>
    </row>
    <row r="6" spans="1:11">
      <c r="E6" s="1"/>
      <c r="K6" t="s">
        <v>23</v>
      </c>
    </row>
    <row r="7" spans="1:11">
      <c r="A7" s="2" t="s">
        <v>5</v>
      </c>
      <c r="B7" s="3" t="s">
        <v>3</v>
      </c>
      <c r="C7" s="3" t="s">
        <v>4</v>
      </c>
      <c r="D7" s="4"/>
      <c r="E7" s="4" t="s">
        <v>6</v>
      </c>
      <c r="F7" s="27" t="s">
        <v>7</v>
      </c>
      <c r="G7" s="29"/>
      <c r="H7" s="29"/>
      <c r="I7" s="28"/>
      <c r="K7" t="s">
        <v>24</v>
      </c>
    </row>
    <row r="8" spans="1:11">
      <c r="A8" s="8"/>
      <c r="B8" s="11">
        <v>20</v>
      </c>
      <c r="C8" s="11"/>
      <c r="D8" s="12">
        <f>IF(C5="","",C5+B8-C8)</f>
        <v>50</v>
      </c>
      <c r="E8" s="8" t="s">
        <v>18</v>
      </c>
      <c r="F8" s="30"/>
      <c r="G8" s="31"/>
      <c r="H8" s="31"/>
      <c r="I8" s="32"/>
      <c r="K8" t="s">
        <v>25</v>
      </c>
    </row>
    <row r="9" spans="1:11">
      <c r="A9" s="9"/>
      <c r="B9" s="12"/>
      <c r="C9" s="12">
        <v>10</v>
      </c>
      <c r="D9" s="12">
        <f>IF(D8="","",D8+B9-C9)</f>
        <v>40</v>
      </c>
      <c r="E9" s="9"/>
      <c r="F9" s="23"/>
      <c r="G9" s="24"/>
      <c r="H9" s="24"/>
      <c r="I9" s="25"/>
      <c r="K9" t="s">
        <v>26</v>
      </c>
    </row>
    <row r="10" spans="1:11">
      <c r="A10" s="9"/>
      <c r="B10" s="12"/>
      <c r="C10" s="12"/>
      <c r="D10" s="12">
        <f t="shared" ref="D10:D30" si="0">IF(D9="","",D9+B10-C10)</f>
        <v>40</v>
      </c>
      <c r="E10" s="9"/>
      <c r="F10" s="23"/>
      <c r="G10" s="24"/>
      <c r="H10" s="24"/>
      <c r="I10" s="25"/>
      <c r="K10" t="s">
        <v>27</v>
      </c>
    </row>
    <row r="11" spans="1:11">
      <c r="A11" s="9"/>
      <c r="B11" s="12"/>
      <c r="C11" s="12"/>
      <c r="D11" s="12">
        <f t="shared" si="0"/>
        <v>40</v>
      </c>
      <c r="E11" s="9"/>
      <c r="F11" s="23"/>
      <c r="G11" s="24"/>
      <c r="H11" s="24"/>
      <c r="I11" s="25"/>
    </row>
    <row r="12" spans="1:11">
      <c r="A12" s="9"/>
      <c r="B12" s="12"/>
      <c r="C12" s="12"/>
      <c r="D12" s="12">
        <f t="shared" si="0"/>
        <v>40</v>
      </c>
      <c r="E12" s="9"/>
      <c r="F12" s="23"/>
      <c r="G12" s="24"/>
      <c r="H12" s="24"/>
      <c r="I12" s="25"/>
    </row>
    <row r="13" spans="1:11">
      <c r="A13" s="9"/>
      <c r="B13" s="12"/>
      <c r="C13" s="12"/>
      <c r="D13" s="12">
        <f t="shared" si="0"/>
        <v>40</v>
      </c>
      <c r="E13" s="9"/>
      <c r="F13" s="23"/>
      <c r="G13" s="24"/>
      <c r="H13" s="24"/>
      <c r="I13" s="25"/>
    </row>
    <row r="14" spans="1:11">
      <c r="A14" s="9"/>
      <c r="B14" s="12"/>
      <c r="C14" s="12"/>
      <c r="D14" s="12">
        <f t="shared" si="0"/>
        <v>40</v>
      </c>
      <c r="E14" s="9"/>
      <c r="F14" s="23"/>
      <c r="G14" s="24"/>
      <c r="H14" s="24"/>
      <c r="I14" s="25"/>
    </row>
    <row r="15" spans="1:11">
      <c r="A15" s="9"/>
      <c r="B15" s="12"/>
      <c r="C15" s="12"/>
      <c r="D15" s="12">
        <f t="shared" si="0"/>
        <v>40</v>
      </c>
      <c r="E15" s="9"/>
      <c r="F15" s="23"/>
      <c r="G15" s="24"/>
      <c r="H15" s="24"/>
      <c r="I15" s="25"/>
    </row>
    <row r="16" spans="1:11">
      <c r="A16" s="9"/>
      <c r="B16" s="12"/>
      <c r="C16" s="12"/>
      <c r="D16" s="12">
        <f t="shared" si="0"/>
        <v>40</v>
      </c>
      <c r="E16" s="9"/>
      <c r="F16" s="23"/>
      <c r="G16" s="24"/>
      <c r="H16" s="24"/>
      <c r="I16" s="25"/>
    </row>
    <row r="17" spans="1:9">
      <c r="A17" s="9"/>
      <c r="B17" s="12"/>
      <c r="C17" s="12"/>
      <c r="D17" s="12">
        <f t="shared" si="0"/>
        <v>40</v>
      </c>
      <c r="E17" s="9"/>
      <c r="F17" s="23"/>
      <c r="G17" s="24"/>
      <c r="H17" s="24"/>
      <c r="I17" s="25"/>
    </row>
    <row r="18" spans="1:9">
      <c r="A18" s="9"/>
      <c r="B18" s="12"/>
      <c r="C18" s="12"/>
      <c r="D18" s="12">
        <f t="shared" si="0"/>
        <v>40</v>
      </c>
      <c r="E18" s="9"/>
      <c r="F18" s="23"/>
      <c r="G18" s="24"/>
      <c r="H18" s="24"/>
      <c r="I18" s="25"/>
    </row>
    <row r="19" spans="1:9">
      <c r="A19" s="9"/>
      <c r="B19" s="12"/>
      <c r="C19" s="12"/>
      <c r="D19" s="12">
        <f t="shared" si="0"/>
        <v>40</v>
      </c>
      <c r="E19" s="9"/>
      <c r="F19" s="23"/>
      <c r="G19" s="24"/>
      <c r="H19" s="24"/>
      <c r="I19" s="25"/>
    </row>
    <row r="20" spans="1:9">
      <c r="A20" s="9"/>
      <c r="B20" s="12"/>
      <c r="C20" s="12"/>
      <c r="D20" s="12">
        <f t="shared" si="0"/>
        <v>40</v>
      </c>
      <c r="E20" s="9"/>
      <c r="F20" s="23"/>
      <c r="G20" s="24"/>
      <c r="H20" s="24"/>
      <c r="I20" s="25"/>
    </row>
    <row r="21" spans="1:9">
      <c r="A21" s="9"/>
      <c r="B21" s="12"/>
      <c r="C21" s="12"/>
      <c r="D21" s="12">
        <f t="shared" si="0"/>
        <v>40</v>
      </c>
      <c r="E21" s="9"/>
      <c r="F21" s="23"/>
      <c r="G21" s="24"/>
      <c r="H21" s="24"/>
      <c r="I21" s="25"/>
    </row>
    <row r="22" spans="1:9">
      <c r="A22" s="9"/>
      <c r="B22" s="12"/>
      <c r="C22" s="12"/>
      <c r="D22" s="12">
        <f t="shared" si="0"/>
        <v>40</v>
      </c>
      <c r="E22" s="9"/>
      <c r="F22" s="23"/>
      <c r="G22" s="24"/>
      <c r="H22" s="24"/>
      <c r="I22" s="25"/>
    </row>
    <row r="23" spans="1:9">
      <c r="A23" s="9"/>
      <c r="B23" s="12"/>
      <c r="C23" s="12"/>
      <c r="D23" s="12">
        <f t="shared" si="0"/>
        <v>40</v>
      </c>
      <c r="E23" s="9"/>
      <c r="F23" s="23"/>
      <c r="G23" s="24"/>
      <c r="H23" s="24"/>
      <c r="I23" s="25"/>
    </row>
    <row r="24" spans="1:9">
      <c r="A24" s="9"/>
      <c r="B24" s="12"/>
      <c r="C24" s="12"/>
      <c r="D24" s="12">
        <f t="shared" si="0"/>
        <v>40</v>
      </c>
      <c r="E24" s="9"/>
      <c r="F24" s="23"/>
      <c r="G24" s="24"/>
      <c r="H24" s="24"/>
      <c r="I24" s="25"/>
    </row>
    <row r="25" spans="1:9">
      <c r="A25" s="9"/>
      <c r="B25" s="12"/>
      <c r="C25" s="12"/>
      <c r="D25" s="12">
        <f t="shared" si="0"/>
        <v>40</v>
      </c>
      <c r="E25" s="9"/>
      <c r="F25" s="23"/>
      <c r="G25" s="24"/>
      <c r="H25" s="24"/>
      <c r="I25" s="25"/>
    </row>
    <row r="26" spans="1:9">
      <c r="A26" s="9"/>
      <c r="B26" s="12"/>
      <c r="C26" s="12"/>
      <c r="D26" s="12">
        <f t="shared" si="0"/>
        <v>40</v>
      </c>
      <c r="E26" s="9"/>
      <c r="F26" s="23"/>
      <c r="G26" s="24"/>
      <c r="H26" s="24"/>
      <c r="I26" s="25"/>
    </row>
    <row r="27" spans="1:9">
      <c r="A27" s="9"/>
      <c r="B27" s="12"/>
      <c r="C27" s="12">
        <v>10</v>
      </c>
      <c r="D27" s="12">
        <f t="shared" si="0"/>
        <v>30</v>
      </c>
      <c r="E27" s="9"/>
      <c r="F27" s="23"/>
      <c r="G27" s="24"/>
      <c r="H27" s="24"/>
      <c r="I27" s="25"/>
    </row>
    <row r="28" spans="1:9">
      <c r="A28" s="9" t="s">
        <v>28</v>
      </c>
      <c r="B28" s="12"/>
      <c r="C28" s="12">
        <v>10</v>
      </c>
      <c r="D28" s="12">
        <f t="shared" si="0"/>
        <v>20</v>
      </c>
      <c r="E28" s="9"/>
      <c r="F28" s="34"/>
      <c r="G28" s="35"/>
      <c r="H28" s="35"/>
      <c r="I28" s="36"/>
    </row>
    <row r="29" spans="1:9">
      <c r="A29" s="9"/>
      <c r="B29" s="12"/>
      <c r="C29" s="12"/>
      <c r="D29" s="12">
        <f>IF(D28="","",D28+B29-C29)</f>
        <v>20</v>
      </c>
      <c r="E29" s="9"/>
      <c r="F29" s="23"/>
      <c r="G29" s="24"/>
      <c r="H29" s="24"/>
      <c r="I29" s="25"/>
    </row>
    <row r="30" spans="1:9">
      <c r="A30" s="10"/>
      <c r="B30" s="13"/>
      <c r="C30" s="13"/>
      <c r="D30" s="13">
        <f t="shared" si="0"/>
        <v>20</v>
      </c>
      <c r="E30" s="10"/>
      <c r="F30" s="37"/>
      <c r="G30" s="38"/>
      <c r="H30" s="38"/>
      <c r="I30" s="39"/>
    </row>
    <row r="31" spans="1:9" ht="15" customHeight="1">
      <c r="A31" s="5"/>
    </row>
    <row r="32" spans="1:9" ht="15" customHeight="1">
      <c r="B32" s="20" t="s">
        <v>9</v>
      </c>
      <c r="C32" s="21">
        <f ca="1">TODAY()</f>
        <v>42634</v>
      </c>
    </row>
    <row r="33" spans="2:3">
      <c r="B33" s="33">
        <f>D30</f>
        <v>20</v>
      </c>
      <c r="C33" s="33"/>
    </row>
  </sheetData>
  <mergeCells count="27">
    <mergeCell ref="B33:C33"/>
    <mergeCell ref="F28:I28"/>
    <mergeCell ref="F25:I25"/>
    <mergeCell ref="F26:I26"/>
    <mergeCell ref="F27:I27"/>
    <mergeCell ref="F29:I29"/>
    <mergeCell ref="F30:I30"/>
    <mergeCell ref="F24:I24"/>
    <mergeCell ref="F13:I13"/>
    <mergeCell ref="F14:I14"/>
    <mergeCell ref="F15:I15"/>
    <mergeCell ref="F16:I16"/>
    <mergeCell ref="F17:I17"/>
    <mergeCell ref="F18:I18"/>
    <mergeCell ref="F19:I19"/>
    <mergeCell ref="F20:I20"/>
    <mergeCell ref="F21:I21"/>
    <mergeCell ref="F22:I22"/>
    <mergeCell ref="F23:I23"/>
    <mergeCell ref="F10:I10"/>
    <mergeCell ref="F11:I11"/>
    <mergeCell ref="F12:I12"/>
    <mergeCell ref="A3:H3"/>
    <mergeCell ref="A5:B5"/>
    <mergeCell ref="F7:I7"/>
    <mergeCell ref="F8:I8"/>
    <mergeCell ref="F9:I9"/>
  </mergeCells>
  <dataValidations count="1">
    <dataValidation type="list" allowBlank="1" showInputMessage="1" showErrorMessage="1" sqref="E8:E30">
      <formula1>$K$1:$K$12</formula1>
    </dataValidation>
  </dataValidations>
  <printOptions horizontalCentered="1"/>
  <pageMargins left="0.23622047244094491" right="0.23622047244094491" top="0.35433070866141736" bottom="0.35433070866141736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10"/>
  <sheetViews>
    <sheetView workbookViewId="0">
      <selection activeCell="D38" sqref="D38"/>
    </sheetView>
  </sheetViews>
  <sheetFormatPr baseColWidth="10" defaultRowHeight="15"/>
  <sheetData>
    <row r="2" spans="1:3">
      <c r="A2" t="s">
        <v>10</v>
      </c>
    </row>
    <row r="4" spans="1:3">
      <c r="A4" s="40" t="s">
        <v>11</v>
      </c>
      <c r="B4" s="41"/>
      <c r="C4" s="15">
        <v>20</v>
      </c>
    </row>
    <row r="5" spans="1:3">
      <c r="A5" s="6" t="s">
        <v>12</v>
      </c>
      <c r="B5" s="6"/>
      <c r="C5" s="16">
        <f>C4*100/0.75</f>
        <v>2666.6666666666665</v>
      </c>
    </row>
    <row r="6" spans="1:3">
      <c r="A6" s="6" t="s">
        <v>13</v>
      </c>
      <c r="B6" s="6"/>
      <c r="C6" s="16">
        <f>C4*100/0.5</f>
        <v>4000</v>
      </c>
    </row>
    <row r="7" spans="1:3">
      <c r="A7" s="6" t="s">
        <v>17</v>
      </c>
      <c r="B7" s="6"/>
      <c r="C7" s="16">
        <f>C4*100/0.37</f>
        <v>5405.4054054054059</v>
      </c>
    </row>
    <row r="8" spans="1:3">
      <c r="A8" s="6" t="s">
        <v>14</v>
      </c>
      <c r="B8" s="6"/>
      <c r="C8" s="16">
        <f>C4*100/1.5</f>
        <v>1333.3333333333333</v>
      </c>
    </row>
    <row r="9" spans="1:3">
      <c r="A9" s="6" t="s">
        <v>15</v>
      </c>
      <c r="B9" s="6"/>
      <c r="C9" s="17">
        <f>C4*10</f>
        <v>200</v>
      </c>
    </row>
    <row r="10" spans="1:3">
      <c r="A10" s="7" t="s">
        <v>16</v>
      </c>
      <c r="B10" s="7"/>
      <c r="C10" s="18">
        <f>C4*20</f>
        <v>400</v>
      </c>
    </row>
  </sheetData>
  <sheetProtection password="CA54" sheet="1" objects="1" scenarios="1"/>
  <mergeCells count="1">
    <mergeCell ref="A4:B4"/>
  </mergeCells>
  <pageMargins left="0.7" right="0.7" top="0.75" bottom="0.75" header="0.3" footer="0.3"/>
  <ignoredErrors>
    <ignoredError sqref="C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Répartition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&amp; Véro</dc:creator>
  <cp:lastModifiedBy>René &amp; Véro</cp:lastModifiedBy>
  <cp:lastPrinted>2016-09-19T15:08:57Z</cp:lastPrinted>
  <dcterms:created xsi:type="dcterms:W3CDTF">2016-09-19T14:18:07Z</dcterms:created>
  <dcterms:modified xsi:type="dcterms:W3CDTF">2016-09-21T06:29:53Z</dcterms:modified>
</cp:coreProperties>
</file>