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fonce\Desktop\"/>
    </mc:Choice>
  </mc:AlternateContent>
  <bookViews>
    <workbookView xWindow="0" yWindow="360" windowWidth="19200" windowHeight="8370" tabRatio="859" activeTab="2"/>
  </bookViews>
  <sheets>
    <sheet name="Mode Op" sheetId="16" r:id="rId1"/>
    <sheet name="PDP" sheetId="7" r:id="rId2"/>
    <sheet name="Nomenclature" sheetId="13" r:id="rId3"/>
  </sheets>
  <definedNames>
    <definedName name="_xlnm._FilterDatabase" localSheetId="2" hidden="1">Nomenclature!$A$1:$L$257</definedName>
    <definedName name="_xlnm._FilterDatabase" localSheetId="1" hidden="1">PDP!$A$1:$AV$738</definedName>
    <definedName name="Adr_cuir">IF(#REF!=#REF!,#REF!,#REF!)</definedName>
    <definedName name="Adr_Microfibre">IF(#REF!=#REF!,#REF!,#REF!)</definedName>
    <definedName name="Adr_Sari">IF(#REF!=#REF!,#REF!,#REF!)</definedName>
    <definedName name="Adr_simili">IF(#REF!=#REF!,#REF!,#REF!)</definedName>
    <definedName name="Choix">INDIRECT(Choix)</definedName>
    <definedName name="Code_Compo">#REF!</definedName>
    <definedName name="CodeMat">#REF!</definedName>
    <definedName name="MesureCompo">#REF!</definedName>
    <definedName name="MesureMat">#REF!</definedName>
    <definedName name="Sécu_Compo">#REF!</definedName>
    <definedName name="SécuritéMat">#REF!</definedName>
    <definedName name="Semaine_Compo">#REF!</definedName>
    <definedName name="SemaineMat">#REF!</definedName>
    <definedName name="Statut">#REF!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1" i="13" l="1"/>
  <c r="Y22" i="13" l="1"/>
  <c r="Y20" i="13"/>
  <c r="Q1" i="13"/>
  <c r="J1" i="13"/>
  <c r="I1" i="13"/>
  <c r="AA20" i="13"/>
  <c r="K165" i="13" l="1"/>
  <c r="K166" i="13"/>
  <c r="K167" i="13"/>
  <c r="K168" i="13"/>
  <c r="K169" i="13"/>
  <c r="K170" i="13"/>
  <c r="K171" i="13"/>
  <c r="R162" i="13" s="1"/>
  <c r="K172" i="13"/>
  <c r="K173" i="13"/>
  <c r="K174" i="13"/>
  <c r="K175" i="13"/>
  <c r="K176" i="13"/>
  <c r="K177" i="13"/>
  <c r="K178" i="13"/>
  <c r="K179" i="13"/>
  <c r="K180" i="13"/>
  <c r="K181" i="13"/>
  <c r="K182" i="13"/>
  <c r="K183" i="13"/>
  <c r="K184" i="13"/>
  <c r="K185" i="13"/>
  <c r="K186" i="13"/>
  <c r="K187" i="13"/>
  <c r="K188" i="13"/>
  <c r="K189" i="13"/>
  <c r="K190" i="13"/>
  <c r="K191" i="13"/>
  <c r="K192" i="13"/>
  <c r="K193" i="13"/>
  <c r="K194" i="13"/>
  <c r="K195" i="13"/>
  <c r="K196" i="13"/>
  <c r="K197" i="13"/>
  <c r="K198" i="13"/>
  <c r="K199" i="13"/>
  <c r="K200" i="13"/>
  <c r="K201" i="13"/>
  <c r="K202" i="13"/>
  <c r="K203" i="13"/>
  <c r="K204" i="13"/>
  <c r="K205" i="13"/>
  <c r="K206" i="13"/>
  <c r="K207" i="13"/>
  <c r="K208" i="13"/>
  <c r="K209" i="13"/>
  <c r="K210" i="13"/>
  <c r="K211" i="13"/>
  <c r="K212" i="13"/>
  <c r="K213" i="13"/>
  <c r="K214" i="13"/>
  <c r="K215" i="13"/>
  <c r="K216" i="13"/>
  <c r="K217" i="13"/>
  <c r="K218" i="13"/>
  <c r="K219" i="13"/>
  <c r="K220" i="13"/>
  <c r="K221" i="13"/>
  <c r="K222" i="13"/>
  <c r="K223" i="13"/>
  <c r="K224" i="13"/>
  <c r="K225" i="13"/>
  <c r="K226" i="13"/>
  <c r="K227" i="13"/>
  <c r="K228" i="13"/>
  <c r="K229" i="13"/>
  <c r="K230" i="13"/>
  <c r="K231" i="13"/>
  <c r="K232" i="13"/>
  <c r="K233" i="13"/>
  <c r="K234" i="13"/>
  <c r="K235" i="13"/>
  <c r="K236" i="13"/>
  <c r="K237" i="13"/>
  <c r="K238" i="13"/>
  <c r="K239" i="13"/>
  <c r="K240" i="13"/>
  <c r="K241" i="13"/>
  <c r="K242" i="13"/>
  <c r="K243" i="13"/>
  <c r="K244" i="13"/>
  <c r="K245" i="13"/>
  <c r="K246" i="13"/>
  <c r="K247" i="13"/>
  <c r="K248" i="13"/>
  <c r="K249" i="13"/>
  <c r="K250" i="13"/>
  <c r="K251" i="13"/>
  <c r="K252" i="13"/>
  <c r="K253" i="13"/>
  <c r="K254" i="13"/>
  <c r="K255" i="13"/>
  <c r="K256" i="13"/>
  <c r="K257" i="13"/>
  <c r="B171" i="13"/>
  <c r="S162" i="13"/>
  <c r="W172" i="13"/>
  <c r="W107" i="13" l="1"/>
  <c r="W152" i="13"/>
  <c r="W162" i="13"/>
  <c r="W163" i="13"/>
  <c r="W164" i="13"/>
  <c r="W165" i="13"/>
  <c r="W166" i="13"/>
  <c r="W167" i="13"/>
  <c r="W168" i="13"/>
  <c r="W169" i="13"/>
  <c r="W170" i="13"/>
  <c r="W171" i="13"/>
  <c r="W173" i="13"/>
  <c r="W174" i="13"/>
  <c r="W175" i="13"/>
  <c r="W176" i="13"/>
  <c r="W177" i="13"/>
  <c r="W178" i="13"/>
  <c r="W179" i="13"/>
  <c r="W180" i="13"/>
  <c r="W181" i="13"/>
  <c r="W182" i="13"/>
  <c r="W183" i="13"/>
  <c r="W184" i="13"/>
  <c r="W185" i="13"/>
  <c r="W186" i="13"/>
  <c r="W187" i="13"/>
  <c r="W188" i="13"/>
  <c r="W189" i="13"/>
  <c r="W190" i="13"/>
  <c r="W191" i="13"/>
  <c r="W192" i="13"/>
  <c r="W193" i="13"/>
  <c r="W194" i="13"/>
  <c r="W195" i="13"/>
  <c r="W196" i="13"/>
  <c r="W197" i="13"/>
  <c r="W198" i="13"/>
  <c r="W199" i="13"/>
  <c r="W200" i="13"/>
  <c r="W201" i="13"/>
  <c r="W202" i="13"/>
  <c r="W203" i="13"/>
  <c r="W204" i="13"/>
  <c r="W205" i="13"/>
  <c r="W206" i="13"/>
  <c r="W207" i="13"/>
  <c r="W208" i="13"/>
  <c r="W209" i="13"/>
  <c r="W210" i="13"/>
  <c r="W211" i="13"/>
  <c r="W212" i="13"/>
  <c r="W213" i="13"/>
  <c r="W214" i="13"/>
  <c r="W215" i="13"/>
  <c r="W216" i="13"/>
  <c r="W217" i="13"/>
  <c r="W218" i="13"/>
  <c r="W219" i="13"/>
  <c r="W220" i="13"/>
  <c r="W221" i="13"/>
  <c r="W222" i="13"/>
  <c r="W223" i="13"/>
  <c r="W224" i="13"/>
  <c r="W225" i="13"/>
  <c r="W226" i="13"/>
  <c r="W227" i="13"/>
  <c r="W228" i="13"/>
  <c r="W229" i="13"/>
  <c r="W230" i="13"/>
  <c r="W231" i="13"/>
  <c r="W232" i="13"/>
  <c r="W233" i="13"/>
  <c r="W234" i="13"/>
  <c r="W235" i="13"/>
  <c r="W236" i="13"/>
  <c r="W237" i="13"/>
  <c r="W238" i="13"/>
  <c r="W239" i="13"/>
  <c r="W240" i="13"/>
  <c r="W241" i="13"/>
  <c r="W242" i="13"/>
  <c r="W243" i="13"/>
  <c r="W244" i="13"/>
  <c r="W245" i="13"/>
  <c r="W246" i="13"/>
  <c r="W247" i="13"/>
  <c r="W248" i="13"/>
  <c r="W249" i="13"/>
  <c r="W250" i="13"/>
  <c r="W251" i="13"/>
  <c r="W252" i="13"/>
  <c r="W253" i="13"/>
  <c r="W254" i="13"/>
  <c r="W255" i="13"/>
  <c r="W256" i="13"/>
  <c r="W257" i="13"/>
  <c r="W258" i="13"/>
  <c r="K52" i="13" l="1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K70" i="13"/>
  <c r="K71" i="13"/>
  <c r="K72" i="13"/>
  <c r="K73" i="13"/>
  <c r="K74" i="13"/>
  <c r="R50" i="13" s="1"/>
  <c r="K76" i="13"/>
  <c r="R57" i="13" s="1"/>
  <c r="K77" i="13"/>
  <c r="K78" i="13"/>
  <c r="K79" i="13"/>
  <c r="R67" i="13" s="1"/>
  <c r="K80" i="13"/>
  <c r="R68" i="13" s="1"/>
  <c r="K81" i="13"/>
  <c r="K82" i="13"/>
  <c r="R72" i="13" s="1"/>
  <c r="K83" i="13"/>
  <c r="R73" i="13" s="1"/>
  <c r="K84" i="13"/>
  <c r="K85" i="13"/>
  <c r="K86" i="13"/>
  <c r="R85" i="13" s="1"/>
  <c r="K87" i="13"/>
  <c r="K88" i="13"/>
  <c r="K89" i="13"/>
  <c r="K90" i="13"/>
  <c r="K91" i="13"/>
  <c r="K92" i="13"/>
  <c r="K93" i="13"/>
  <c r="R135" i="13" s="1"/>
  <c r="R136" i="13"/>
  <c r="K94" i="13"/>
  <c r="R137" i="13" s="1"/>
  <c r="K95" i="13"/>
  <c r="R138" i="13" s="1"/>
  <c r="K96" i="13"/>
  <c r="R139" i="13" s="1"/>
  <c r="K97" i="13"/>
  <c r="R140" i="13" s="1"/>
  <c r="K98" i="13"/>
  <c r="R141" i="13" s="1"/>
  <c r="K99" i="13"/>
  <c r="R142" i="13" s="1"/>
  <c r="K100" i="13"/>
  <c r="R160" i="13" s="1"/>
  <c r="K2" i="13"/>
  <c r="K3" i="13"/>
  <c r="K4" i="13"/>
  <c r="K5" i="13"/>
  <c r="K6" i="13"/>
  <c r="R15" i="13" s="1"/>
  <c r="K7" i="13"/>
  <c r="K8" i="13"/>
  <c r="K9" i="13"/>
  <c r="K10" i="13"/>
  <c r="R27" i="13" s="1"/>
  <c r="K11" i="13"/>
  <c r="K12" i="13"/>
  <c r="K13" i="13"/>
  <c r="K14" i="13"/>
  <c r="K15" i="13"/>
  <c r="K16" i="13"/>
  <c r="K17" i="13"/>
  <c r="K18" i="13"/>
  <c r="R43" i="13" s="1"/>
  <c r="K19" i="13"/>
  <c r="K20" i="13"/>
  <c r="K21" i="13"/>
  <c r="K22" i="13"/>
  <c r="K23" i="13"/>
  <c r="K24" i="13"/>
  <c r="R52" i="13" s="1"/>
  <c r="K26" i="13"/>
  <c r="R59" i="13" s="1"/>
  <c r="K27" i="13"/>
  <c r="R63" i="13" s="1"/>
  <c r="K28" i="13"/>
  <c r="K29" i="13"/>
  <c r="R70" i="13" s="1"/>
  <c r="K30" i="13"/>
  <c r="R71" i="13" s="1"/>
  <c r="K31" i="13"/>
  <c r="R75" i="13" s="1"/>
  <c r="K32" i="13"/>
  <c r="R76" i="13" s="1"/>
  <c r="K33" i="13"/>
  <c r="R78" i="13" s="1"/>
  <c r="K34" i="13"/>
  <c r="K35" i="13"/>
  <c r="K36" i="13"/>
  <c r="R91" i="13" s="1"/>
  <c r="K37" i="13"/>
  <c r="R92" i="13" s="1"/>
  <c r="K38" i="13"/>
  <c r="K39" i="13"/>
  <c r="R98" i="13" s="1"/>
  <c r="K40" i="13"/>
  <c r="R101" i="13" s="1"/>
  <c r="K41" i="13"/>
  <c r="K42" i="13"/>
  <c r="K43" i="13"/>
  <c r="R127" i="13" s="1"/>
  <c r="K44" i="13"/>
  <c r="R128" i="13" s="1"/>
  <c r="K45" i="13"/>
  <c r="R129" i="13" s="1"/>
  <c r="K46" i="13"/>
  <c r="R130" i="13" s="1"/>
  <c r="K47" i="13"/>
  <c r="R131" i="13" s="1"/>
  <c r="K48" i="13"/>
  <c r="R132" i="13" s="1"/>
  <c r="K49" i="13"/>
  <c r="R133" i="13" s="1"/>
  <c r="K50" i="13"/>
  <c r="R134" i="13" s="1"/>
  <c r="K51" i="13"/>
  <c r="R159" i="13" s="1"/>
  <c r="K101" i="13"/>
  <c r="K102" i="13"/>
  <c r="R4" i="13" s="1"/>
  <c r="K103" i="13"/>
  <c r="R14" i="13" s="1"/>
  <c r="K104" i="13"/>
  <c r="R16" i="13" s="1"/>
  <c r="K105" i="13"/>
  <c r="R19" i="13" s="1"/>
  <c r="K106" i="13"/>
  <c r="R22" i="13" s="1"/>
  <c r="K107" i="13"/>
  <c r="R24" i="13" s="1"/>
  <c r="K108" i="13"/>
  <c r="R25" i="13" s="1"/>
  <c r="K109" i="13"/>
  <c r="R26" i="13" s="1"/>
  <c r="K110" i="13"/>
  <c r="K111" i="13"/>
  <c r="K112" i="13"/>
  <c r="K113" i="13"/>
  <c r="K114" i="13"/>
  <c r="K115" i="13"/>
  <c r="K116" i="13"/>
  <c r="R39" i="13" s="1"/>
  <c r="K117" i="13"/>
  <c r="R40" i="13" s="1"/>
  <c r="K118" i="13"/>
  <c r="K119" i="13"/>
  <c r="K120" i="13"/>
  <c r="K121" i="13"/>
  <c r="K122" i="13"/>
  <c r="K123" i="13"/>
  <c r="R54" i="13" s="1"/>
  <c r="K124" i="13"/>
  <c r="R58" i="13" s="1"/>
  <c r="K125" i="13"/>
  <c r="R64" i="13" s="1"/>
  <c r="K126" i="13"/>
  <c r="K127" i="13"/>
  <c r="R66" i="13" s="1"/>
  <c r="K128" i="13"/>
  <c r="R79" i="13" s="1"/>
  <c r="K129" i="13"/>
  <c r="R80" i="13" s="1"/>
  <c r="K130" i="13"/>
  <c r="K131" i="13"/>
  <c r="K132" i="13"/>
  <c r="R90" i="13" s="1"/>
  <c r="K133" i="13"/>
  <c r="K134" i="13"/>
  <c r="R96" i="13" s="1"/>
  <c r="K135" i="13"/>
  <c r="R102" i="13" s="1"/>
  <c r="K136" i="13"/>
  <c r="K137" i="13"/>
  <c r="R109" i="13" s="1"/>
  <c r="K138" i="13"/>
  <c r="R110" i="13" s="1"/>
  <c r="K139" i="13"/>
  <c r="R111" i="13" s="1"/>
  <c r="K140" i="13"/>
  <c r="R112" i="13" s="1"/>
  <c r="K141" i="13"/>
  <c r="R113" i="13" s="1"/>
  <c r="K142" i="13"/>
  <c r="R114" i="13" s="1"/>
  <c r="K143" i="13"/>
  <c r="R115" i="13" s="1"/>
  <c r="K144" i="13"/>
  <c r="R116" i="13" s="1"/>
  <c r="K145" i="13"/>
  <c r="R117" i="13" s="1"/>
  <c r="K146" i="13"/>
  <c r="R118" i="13" s="1"/>
  <c r="K147" i="13"/>
  <c r="R119" i="13" s="1"/>
  <c r="K148" i="13"/>
  <c r="R149" i="13" s="1"/>
  <c r="R10" i="13"/>
  <c r="R74" i="13"/>
  <c r="R81" i="13"/>
  <c r="R83" i="13"/>
  <c r="R87" i="13"/>
  <c r="R94" i="13"/>
  <c r="R95" i="13"/>
  <c r="R97" i="13"/>
  <c r="R99" i="13"/>
  <c r="R100" i="13"/>
  <c r="R124" i="13"/>
  <c r="R125" i="13"/>
  <c r="R126" i="13"/>
  <c r="K149" i="13"/>
  <c r="K150" i="13"/>
  <c r="K151" i="13"/>
  <c r="R17" i="13" s="1"/>
  <c r="K152" i="13"/>
  <c r="R18" i="13" s="1"/>
  <c r="K153" i="13"/>
  <c r="K154" i="13"/>
  <c r="K155" i="13"/>
  <c r="K156" i="13"/>
  <c r="K157" i="13"/>
  <c r="K158" i="13"/>
  <c r="K159" i="13"/>
  <c r="K160" i="13"/>
  <c r="K161" i="13"/>
  <c r="K162" i="13"/>
  <c r="K163" i="13"/>
  <c r="K164" i="13"/>
  <c r="R77" i="13"/>
  <c r="R82" i="13"/>
  <c r="R86" i="13"/>
  <c r="R120" i="13"/>
  <c r="R122" i="13"/>
  <c r="R150" i="13"/>
  <c r="R151" i="13"/>
  <c r="R154" i="13"/>
  <c r="R155" i="13"/>
  <c r="R156" i="13"/>
  <c r="R157" i="13"/>
  <c r="R161" i="13"/>
  <c r="R6" i="13"/>
  <c r="R7" i="13"/>
  <c r="R8" i="13"/>
  <c r="R12" i="13"/>
  <c r="R13" i="13"/>
  <c r="R42" i="13"/>
  <c r="R60" i="13"/>
  <c r="R61" i="13"/>
  <c r="R69" i="13"/>
  <c r="R88" i="13"/>
  <c r="R105" i="13"/>
  <c r="R106" i="13"/>
  <c r="R108" i="13"/>
  <c r="R121" i="13"/>
  <c r="R123" i="13"/>
  <c r="R143" i="13"/>
  <c r="R144" i="13"/>
  <c r="R145" i="13"/>
  <c r="R146" i="13"/>
  <c r="R147" i="13"/>
  <c r="R148" i="13"/>
  <c r="R158" i="13"/>
  <c r="R28" i="13" l="1"/>
  <c r="R20" i="13"/>
  <c r="R5" i="13"/>
  <c r="R21" i="13"/>
  <c r="R9" i="13"/>
  <c r="R55" i="13"/>
  <c r="R35" i="13"/>
  <c r="R153" i="13"/>
  <c r="R56" i="13"/>
  <c r="R104" i="13"/>
  <c r="R23" i="13"/>
  <c r="R11" i="13"/>
  <c r="R62" i="13"/>
  <c r="R41" i="13"/>
  <c r="R36" i="13"/>
  <c r="R103" i="13"/>
  <c r="R46" i="13"/>
  <c r="R37" i="13"/>
  <c r="R29" i="13"/>
  <c r="R33" i="13"/>
  <c r="R65" i="13"/>
  <c r="R49" i="13"/>
  <c r="R44" i="13"/>
  <c r="R34" i="13"/>
  <c r="R152" i="13"/>
  <c r="R45" i="13"/>
  <c r="R32" i="13"/>
  <c r="R3" i="13"/>
  <c r="R89" i="13"/>
  <c r="R48" i="13"/>
  <c r="R31" i="13"/>
  <c r="R2" i="13"/>
  <c r="R107" i="13"/>
  <c r="R93" i="13"/>
  <c r="R84" i="13"/>
  <c r="R47" i="13"/>
  <c r="R38" i="13"/>
  <c r="R30" i="13"/>
  <c r="S2" i="13" l="1"/>
  <c r="G75" i="13" l="1"/>
  <c r="G25" i="13"/>
  <c r="S6" i="13"/>
  <c r="S57" i="13"/>
  <c r="S59" i="13"/>
  <c r="S61" i="13"/>
  <c r="S65" i="13"/>
  <c r="S35" i="13"/>
  <c r="S91" i="13"/>
  <c r="S95" i="13"/>
  <c r="S97" i="13"/>
  <c r="S99" i="13"/>
  <c r="S101" i="13"/>
  <c r="S115" i="13"/>
  <c r="S117" i="13"/>
  <c r="S119" i="13"/>
  <c r="S121" i="13"/>
  <c r="S123" i="13"/>
  <c r="S125" i="13"/>
  <c r="S109" i="13"/>
  <c r="S127" i="13"/>
  <c r="S129" i="13"/>
  <c r="S131" i="13"/>
  <c r="S135" i="13"/>
  <c r="S124" i="13"/>
  <c r="S137" i="13"/>
  <c r="S139" i="13"/>
  <c r="S141" i="13"/>
  <c r="S143" i="13"/>
  <c r="S145" i="13"/>
  <c r="S104" i="13"/>
  <c r="S16" i="13"/>
  <c r="S147" i="13"/>
  <c r="S148" i="13"/>
  <c r="S41" i="13"/>
  <c r="S151" i="13"/>
  <c r="S152" i="13"/>
  <c r="S153" i="13"/>
  <c r="S156" i="13"/>
  <c r="S157" i="13"/>
  <c r="S158" i="13"/>
  <c r="S160" i="13"/>
  <c r="S161" i="13"/>
  <c r="S13" i="13"/>
  <c r="S14" i="13"/>
  <c r="S18" i="13"/>
  <c r="S20" i="13"/>
  <c r="S21" i="13"/>
  <c r="S22" i="13"/>
  <c r="S24" i="13"/>
  <c r="S25" i="13"/>
  <c r="S26" i="13"/>
  <c r="S27" i="13"/>
  <c r="S28" i="13"/>
  <c r="S29" i="13"/>
  <c r="S30" i="13"/>
  <c r="S31" i="13"/>
  <c r="S32" i="13"/>
  <c r="S33" i="13"/>
  <c r="S34" i="13"/>
  <c r="S36" i="13"/>
  <c r="S37" i="13"/>
  <c r="S38" i="13"/>
  <c r="S39" i="13"/>
  <c r="S40" i="13"/>
  <c r="S42" i="13"/>
  <c r="S43" i="13"/>
  <c r="S44" i="13"/>
  <c r="S45" i="13"/>
  <c r="S46" i="13"/>
  <c r="S47" i="13"/>
  <c r="S48" i="13"/>
  <c r="S49" i="13"/>
  <c r="S50" i="13"/>
  <c r="S51" i="13"/>
  <c r="S52" i="13"/>
  <c r="S53" i="13"/>
  <c r="S54" i="13"/>
  <c r="S55" i="13"/>
  <c r="S56" i="13"/>
  <c r="S58" i="13"/>
  <c r="S60" i="13"/>
  <c r="S62" i="13"/>
  <c r="S63" i="13"/>
  <c r="S64" i="13"/>
  <c r="S66" i="13"/>
  <c r="S67" i="13"/>
  <c r="S68" i="13"/>
  <c r="S69" i="13"/>
  <c r="S70" i="13"/>
  <c r="S71" i="13"/>
  <c r="S72" i="13"/>
  <c r="S73" i="13"/>
  <c r="S74" i="13"/>
  <c r="S75" i="13"/>
  <c r="S76" i="13"/>
  <c r="S78" i="13"/>
  <c r="S79" i="13"/>
  <c r="S80" i="13"/>
  <c r="S81" i="13"/>
  <c r="S82" i="13"/>
  <c r="S83" i="13"/>
  <c r="S84" i="13"/>
  <c r="S85" i="13"/>
  <c r="S86" i="13"/>
  <c r="S87" i="13"/>
  <c r="S88" i="13"/>
  <c r="S89" i="13"/>
  <c r="S90" i="13"/>
  <c r="S92" i="13"/>
  <c r="S93" i="13"/>
  <c r="S94" i="13"/>
  <c r="S96" i="13"/>
  <c r="S98" i="13"/>
  <c r="S100" i="13"/>
  <c r="S102" i="13"/>
  <c r="S103" i="13"/>
  <c r="S106" i="13"/>
  <c r="S108" i="13"/>
  <c r="S110" i="13"/>
  <c r="S111" i="13"/>
  <c r="S112" i="13"/>
  <c r="S113" i="13"/>
  <c r="S114" i="13"/>
  <c r="S116" i="13"/>
  <c r="S118" i="13"/>
  <c r="S120" i="13"/>
  <c r="S122" i="13"/>
  <c r="S126" i="13"/>
  <c r="S128" i="13"/>
  <c r="S130" i="13"/>
  <c r="S132" i="13"/>
  <c r="S133" i="13"/>
  <c r="S134" i="13"/>
  <c r="S136" i="13"/>
  <c r="S138" i="13"/>
  <c r="S140" i="13"/>
  <c r="S142" i="13"/>
  <c r="S144" i="13"/>
  <c r="S146" i="13"/>
  <c r="S149" i="13"/>
  <c r="S150" i="13"/>
  <c r="S154" i="13"/>
  <c r="S155" i="13"/>
  <c r="S159" i="13"/>
  <c r="B186" i="13"/>
  <c r="B187" i="13"/>
  <c r="B188" i="13"/>
  <c r="B189" i="13"/>
  <c r="B190" i="13"/>
  <c r="B191" i="13"/>
  <c r="B192" i="13"/>
  <c r="B193" i="13"/>
  <c r="B194" i="13"/>
  <c r="B195" i="13"/>
  <c r="B196" i="13"/>
  <c r="B197" i="13"/>
  <c r="B198" i="13"/>
  <c r="B199" i="13"/>
  <c r="B200" i="13"/>
  <c r="B201" i="13"/>
  <c r="B202" i="13"/>
  <c r="B203" i="13"/>
  <c r="B204" i="13"/>
  <c r="B205" i="13"/>
  <c r="B206" i="13"/>
  <c r="B207" i="13"/>
  <c r="B208" i="13"/>
  <c r="B209" i="13"/>
  <c r="B210" i="13"/>
  <c r="B211" i="13"/>
  <c r="B212" i="13"/>
  <c r="B213" i="13"/>
  <c r="B214" i="13"/>
  <c r="B215" i="13"/>
  <c r="B216" i="13"/>
  <c r="B217" i="13"/>
  <c r="B218" i="13"/>
  <c r="B219" i="13"/>
  <c r="B220" i="13"/>
  <c r="B221" i="13"/>
  <c r="B222" i="13"/>
  <c r="B223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2" i="13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101" i="13"/>
  <c r="B102" i="13"/>
  <c r="B103" i="13"/>
  <c r="B104" i="13"/>
  <c r="B105" i="13"/>
  <c r="B106" i="13"/>
  <c r="B107" i="13"/>
  <c r="B108" i="13"/>
  <c r="B109" i="13"/>
  <c r="B110" i="13"/>
  <c r="B111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B140" i="13"/>
  <c r="B141" i="13"/>
  <c r="B142" i="13"/>
  <c r="B143" i="13"/>
  <c r="B144" i="13"/>
  <c r="B145" i="13"/>
  <c r="B146" i="13"/>
  <c r="B147" i="13"/>
  <c r="B148" i="13"/>
  <c r="B224" i="13"/>
  <c r="B225" i="13"/>
  <c r="B226" i="13"/>
  <c r="B227" i="13"/>
  <c r="B228" i="13"/>
  <c r="B229" i="13"/>
  <c r="B230" i="13"/>
  <c r="B231" i="13"/>
  <c r="B232" i="13"/>
  <c r="B233" i="13"/>
  <c r="B234" i="13"/>
  <c r="B235" i="13"/>
  <c r="B236" i="13"/>
  <c r="B237" i="13"/>
  <c r="B238" i="13"/>
  <c r="B239" i="13"/>
  <c r="B240" i="13"/>
  <c r="B241" i="13"/>
  <c r="B242" i="13"/>
  <c r="B243" i="13"/>
  <c r="B244" i="13"/>
  <c r="B245" i="13"/>
  <c r="B246" i="13"/>
  <c r="B247" i="13"/>
  <c r="B248" i="13"/>
  <c r="B249" i="13"/>
  <c r="B250" i="13"/>
  <c r="B251" i="13"/>
  <c r="B252" i="13"/>
  <c r="B253" i="13"/>
  <c r="B254" i="13"/>
  <c r="B255" i="13"/>
  <c r="B256" i="13"/>
  <c r="B257" i="13"/>
  <c r="B149" i="13"/>
  <c r="B15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B166" i="13"/>
  <c r="B167" i="13"/>
  <c r="B168" i="13"/>
  <c r="B169" i="13"/>
  <c r="B170" i="13"/>
  <c r="B172" i="13"/>
  <c r="B173" i="13"/>
  <c r="B174" i="13"/>
  <c r="B175" i="13"/>
  <c r="B176" i="13"/>
  <c r="B177" i="13"/>
  <c r="B178" i="13"/>
  <c r="B179" i="13"/>
  <c r="B180" i="13"/>
  <c r="B181" i="13"/>
  <c r="B182" i="13"/>
  <c r="B183" i="13"/>
  <c r="B184" i="13"/>
  <c r="B185" i="13"/>
  <c r="B52" i="13"/>
  <c r="K25" i="13" l="1"/>
  <c r="R53" i="13" s="1"/>
  <c r="K75" i="13"/>
  <c r="R51" i="13" s="1"/>
  <c r="W158" i="13"/>
  <c r="W148" i="13"/>
  <c r="W147" i="13"/>
  <c r="W146" i="13"/>
  <c r="W145" i="13"/>
  <c r="W144" i="13"/>
  <c r="W143" i="13"/>
  <c r="W123" i="13"/>
  <c r="W121" i="13"/>
  <c r="W108" i="13"/>
  <c r="W106" i="13"/>
  <c r="W105" i="13"/>
  <c r="W88" i="13"/>
  <c r="W69" i="13"/>
  <c r="W61" i="13"/>
  <c r="W60" i="13"/>
  <c r="W42" i="13"/>
  <c r="W13" i="13"/>
  <c r="W12" i="13"/>
  <c r="W8" i="13"/>
  <c r="W7" i="13"/>
  <c r="W6" i="13"/>
  <c r="W161" i="13"/>
  <c r="W157" i="13"/>
  <c r="W156" i="13"/>
  <c r="W155" i="13"/>
  <c r="W154" i="13"/>
  <c r="W153" i="13"/>
  <c r="W151" i="13"/>
  <c r="W150" i="13"/>
  <c r="W122" i="13"/>
  <c r="W120" i="13"/>
  <c r="W86" i="13"/>
  <c r="W82" i="13"/>
  <c r="W77" i="13"/>
  <c r="W62" i="13"/>
  <c r="W56" i="13"/>
  <c r="W55" i="13"/>
  <c r="W45" i="13"/>
  <c r="W35" i="13"/>
  <c r="W33" i="13"/>
  <c r="W32" i="13"/>
  <c r="W18" i="13"/>
  <c r="W17" i="13"/>
  <c r="W3" i="13"/>
  <c r="W126" i="13"/>
  <c r="W125" i="13"/>
  <c r="W124" i="13"/>
  <c r="W100" i="13"/>
  <c r="W99" i="13"/>
  <c r="W97" i="13"/>
  <c r="W95" i="13"/>
  <c r="W94" i="13"/>
  <c r="W87" i="13"/>
  <c r="W83" i="13"/>
  <c r="W81" i="13"/>
  <c r="W74" i="13"/>
  <c r="W10" i="13"/>
  <c r="W149" i="13"/>
  <c r="W119" i="13"/>
  <c r="W118" i="13"/>
  <c r="W117" i="13"/>
  <c r="W116" i="13"/>
  <c r="W115" i="13"/>
  <c r="W114" i="13"/>
  <c r="W113" i="13"/>
  <c r="W112" i="13"/>
  <c r="W111" i="13"/>
  <c r="W110" i="13"/>
  <c r="W109" i="13"/>
  <c r="W102" i="13"/>
  <c r="W96" i="13"/>
  <c r="W90" i="13"/>
  <c r="W80" i="13"/>
  <c r="W79" i="13"/>
  <c r="W66" i="13"/>
  <c r="W64" i="13"/>
  <c r="W58" i="13"/>
  <c r="W54" i="13"/>
  <c r="W41" i="13"/>
  <c r="W40" i="13"/>
  <c r="W39" i="13"/>
  <c r="W36" i="13"/>
  <c r="W26" i="13"/>
  <c r="W25" i="13"/>
  <c r="W24" i="13"/>
  <c r="W22" i="13"/>
  <c r="W19" i="13"/>
  <c r="W16" i="13"/>
  <c r="W14" i="13"/>
  <c r="W4" i="13"/>
  <c r="W159" i="13"/>
  <c r="W134" i="13"/>
  <c r="W133" i="13"/>
  <c r="W132" i="13"/>
  <c r="W131" i="13"/>
  <c r="W130" i="13"/>
  <c r="W129" i="13"/>
  <c r="W128" i="13"/>
  <c r="W127" i="13"/>
  <c r="W104" i="13"/>
  <c r="W103" i="13"/>
  <c r="W101" i="13"/>
  <c r="W98" i="13"/>
  <c r="W93" i="13"/>
  <c r="W92" i="13"/>
  <c r="W91" i="13"/>
  <c r="W89" i="13"/>
  <c r="W84" i="13"/>
  <c r="W78" i="13"/>
  <c r="W76" i="13"/>
  <c r="W75" i="13"/>
  <c r="W71" i="13"/>
  <c r="W70" i="13"/>
  <c r="W65" i="13"/>
  <c r="W63" i="13"/>
  <c r="W59" i="13"/>
  <c r="W53" i="13"/>
  <c r="W52" i="13"/>
  <c r="W49" i="13"/>
  <c r="W48" i="13"/>
  <c r="W47" i="13"/>
  <c r="W46" i="13"/>
  <c r="W44" i="13"/>
  <c r="W43" i="13"/>
  <c r="W38" i="13"/>
  <c r="W37" i="13"/>
  <c r="W34" i="13"/>
  <c r="W31" i="13"/>
  <c r="W30" i="13"/>
  <c r="W29" i="13"/>
  <c r="W28" i="13"/>
  <c r="W27" i="13"/>
  <c r="W23" i="13"/>
  <c r="W21" i="13"/>
  <c r="W20" i="13"/>
  <c r="W15" i="13"/>
  <c r="W11" i="13"/>
  <c r="W9" i="13"/>
  <c r="W5" i="13"/>
  <c r="W160" i="13"/>
  <c r="W142" i="13"/>
  <c r="W141" i="13"/>
  <c r="W140" i="13"/>
  <c r="W139" i="13"/>
  <c r="W138" i="13"/>
  <c r="W137" i="13"/>
  <c r="W136" i="13"/>
  <c r="W135" i="13"/>
  <c r="W85" i="13"/>
  <c r="W73" i="13"/>
  <c r="W72" i="13"/>
  <c r="W68" i="13"/>
  <c r="W67" i="13"/>
  <c r="W57" i="13"/>
  <c r="W51" i="13"/>
  <c r="W50" i="13"/>
  <c r="W2" i="13"/>
  <c r="S11" i="13"/>
  <c r="S7" i="13"/>
  <c r="S10" i="13"/>
  <c r="S8" i="13"/>
  <c r="S5" i="13"/>
  <c r="S3" i="13"/>
  <c r="S105" i="13"/>
  <c r="S107" i="13"/>
  <c r="S19" i="13"/>
  <c r="S12" i="13"/>
  <c r="S17" i="13"/>
  <c r="S15" i="13"/>
  <c r="S23" i="13"/>
  <c r="S77" i="13"/>
  <c r="S9" i="13"/>
  <c r="S4" i="13"/>
</calcChain>
</file>

<file path=xl/comments1.xml><?xml version="1.0" encoding="utf-8"?>
<comments xmlns="http://schemas.openxmlformats.org/spreadsheetml/2006/main">
  <authors>
    <author>Cédric LAFON</author>
  </authors>
  <commentList>
    <comment ref="P1" authorId="0" shapeId="0">
      <text>
        <r>
          <rPr>
            <b/>
            <sz val="9"/>
            <color indexed="81"/>
            <rFont val="Tahoma"/>
            <family val="2"/>
          </rPr>
          <t>Cible: 
- Cuir: Fixe + Dynamique
- Textile: Fixe = Nb de pdt + dynamique 25%4 semaines
- FAG &amp; autres PMET spéc: idem textile
- Composants intégrés: idem textile
- Comp amovibles : idem textile</t>
        </r>
      </text>
    </comment>
    <comment ref="Q1" authorId="0" shapeId="0">
      <text>
        <r>
          <rPr>
            <sz val="9"/>
            <color indexed="81"/>
            <rFont val="Tahoma"/>
            <family val="2"/>
          </rPr>
          <t>Stock de Sécurité Matière</t>
        </r>
      </text>
    </comment>
  </commentList>
</comments>
</file>

<file path=xl/sharedStrings.xml><?xml version="1.0" encoding="utf-8"?>
<sst xmlns="http://schemas.openxmlformats.org/spreadsheetml/2006/main" count="1414" uniqueCount="587">
  <si>
    <t>C09786</t>
  </si>
  <si>
    <t>C09807</t>
  </si>
  <si>
    <t>C09808</t>
  </si>
  <si>
    <t>C25000</t>
  </si>
  <si>
    <t>J005PG</t>
  </si>
  <si>
    <t>J005PV</t>
  </si>
  <si>
    <t>J005Q2</t>
  </si>
  <si>
    <t>J005QE</t>
  </si>
  <si>
    <t>J005QR</t>
  </si>
  <si>
    <t>J006G8</t>
  </si>
  <si>
    <t>J006HJ</t>
  </si>
  <si>
    <t>J41048</t>
  </si>
  <si>
    <t>J50931</t>
  </si>
  <si>
    <t>J51931</t>
  </si>
  <si>
    <t>M30303</t>
  </si>
  <si>
    <t>M32653</t>
  </si>
  <si>
    <t>M32701</t>
  </si>
  <si>
    <t>M32703</t>
  </si>
  <si>
    <t>M32809</t>
  </si>
  <si>
    <t>M32811</t>
  </si>
  <si>
    <t>M32815</t>
  </si>
  <si>
    <t>M32816</t>
  </si>
  <si>
    <t>M32821</t>
  </si>
  <si>
    <t>M32825</t>
  </si>
  <si>
    <t>M32826</t>
  </si>
  <si>
    <t>M32833</t>
  </si>
  <si>
    <t>M32834</t>
  </si>
  <si>
    <t>M32862</t>
  </si>
  <si>
    <t>M32872</t>
  </si>
  <si>
    <t>M32882</t>
  </si>
  <si>
    <t>M40906</t>
  </si>
  <si>
    <t>M40995</t>
  </si>
  <si>
    <t>M41047</t>
  </si>
  <si>
    <t>M41048</t>
  </si>
  <si>
    <t>M41053</t>
  </si>
  <si>
    <t>M41064</t>
  </si>
  <si>
    <t>M41068</t>
  </si>
  <si>
    <t>M41069</t>
  </si>
  <si>
    <t>M41108</t>
  </si>
  <si>
    <t>M41111</t>
  </si>
  <si>
    <t>M41112</t>
  </si>
  <si>
    <t>M41152</t>
  </si>
  <si>
    <t>M41175</t>
  </si>
  <si>
    <t>M41194</t>
  </si>
  <si>
    <t>M41199</t>
  </si>
  <si>
    <t>M41218</t>
  </si>
  <si>
    <t>M41241</t>
  </si>
  <si>
    <t>M41308</t>
  </si>
  <si>
    <t>M41309</t>
  </si>
  <si>
    <t>M41394</t>
  </si>
  <si>
    <t>M41514</t>
  </si>
  <si>
    <t>M41515</t>
  </si>
  <si>
    <t>M41516</t>
  </si>
  <si>
    <t>M41517</t>
  </si>
  <si>
    <t>M41518</t>
  </si>
  <si>
    <t>M41519</t>
  </si>
  <si>
    <t>M41520</t>
  </si>
  <si>
    <t>M41521</t>
  </si>
  <si>
    <t>M41632</t>
  </si>
  <si>
    <t>M41666</t>
  </si>
  <si>
    <t>M48931</t>
  </si>
  <si>
    <t>M48932</t>
  </si>
  <si>
    <t>M48933</t>
  </si>
  <si>
    <t>M48935</t>
  </si>
  <si>
    <t>M48949</t>
  </si>
  <si>
    <t>M48950</t>
  </si>
  <si>
    <t>M48953</t>
  </si>
  <si>
    <t>M48955</t>
  </si>
  <si>
    <t>M48957</t>
  </si>
  <si>
    <t>M48958</t>
  </si>
  <si>
    <t>M50038</t>
  </si>
  <si>
    <t>M50092</t>
  </si>
  <si>
    <t>M50093</t>
  </si>
  <si>
    <t>M50617</t>
  </si>
  <si>
    <t>M50665</t>
  </si>
  <si>
    <t>M50668</t>
  </si>
  <si>
    <t>M50670</t>
  </si>
  <si>
    <t>M50673</t>
  </si>
  <si>
    <t>M50694</t>
  </si>
  <si>
    <t>M50865</t>
  </si>
  <si>
    <t>M50880</t>
  </si>
  <si>
    <t>M51191</t>
  </si>
  <si>
    <t>M51192</t>
  </si>
  <si>
    <t>M51196</t>
  </si>
  <si>
    <t>M51197</t>
  </si>
  <si>
    <t>M51198</t>
  </si>
  <si>
    <t>M56231</t>
  </si>
  <si>
    <t>M56237</t>
  </si>
  <si>
    <t>M58141</t>
  </si>
  <si>
    <t>M58142</t>
  </si>
  <si>
    <t>M58143</t>
  </si>
  <si>
    <t>M58144</t>
  </si>
  <si>
    <t>M58145</t>
  </si>
  <si>
    <t>M58146</t>
  </si>
  <si>
    <t>M58147</t>
  </si>
  <si>
    <t>M58148</t>
  </si>
  <si>
    <t>M58149</t>
  </si>
  <si>
    <t>M58150</t>
  </si>
  <si>
    <t>M58151</t>
  </si>
  <si>
    <t>M58152</t>
  </si>
  <si>
    <t>M58189</t>
  </si>
  <si>
    <t>M58190</t>
  </si>
  <si>
    <t>M58192</t>
  </si>
  <si>
    <t>M58193</t>
  </si>
  <si>
    <t>M58203</t>
  </si>
  <si>
    <t>M58413</t>
  </si>
  <si>
    <t>M58414</t>
  </si>
  <si>
    <t>M58415</t>
  </si>
  <si>
    <t>M58800</t>
  </si>
  <si>
    <t>M58802</t>
  </si>
  <si>
    <t>M58814</t>
  </si>
  <si>
    <t>M58816</t>
  </si>
  <si>
    <t>M58818</t>
  </si>
  <si>
    <t>M58821</t>
  </si>
  <si>
    <t>M60169</t>
  </si>
  <si>
    <t>M60171</t>
  </si>
  <si>
    <t>M60173</t>
  </si>
  <si>
    <t>M60461</t>
  </si>
  <si>
    <t>M60462</t>
  </si>
  <si>
    <t>M60464</t>
  </si>
  <si>
    <t>M60465</t>
  </si>
  <si>
    <t>M60467</t>
  </si>
  <si>
    <t>M60468</t>
  </si>
  <si>
    <t>M60543</t>
  </si>
  <si>
    <t>M60548</t>
  </si>
  <si>
    <t>M60549</t>
  </si>
  <si>
    <t>M60568</t>
  </si>
  <si>
    <t>M60571</t>
  </si>
  <si>
    <t>M60679</t>
  </si>
  <si>
    <t>M60699</t>
  </si>
  <si>
    <t>M60735</t>
  </si>
  <si>
    <t>M60737</t>
  </si>
  <si>
    <t>M60742</t>
  </si>
  <si>
    <t>M60746</t>
  </si>
  <si>
    <t>M60807</t>
  </si>
  <si>
    <t>M60808</t>
  </si>
  <si>
    <t>M60809</t>
  </si>
  <si>
    <t>M60810</t>
  </si>
  <si>
    <t>M60811</t>
  </si>
  <si>
    <t>M60812</t>
  </si>
  <si>
    <t>M60813</t>
  </si>
  <si>
    <t>M60814</t>
  </si>
  <si>
    <t>M60815</t>
  </si>
  <si>
    <t>M60858</t>
  </si>
  <si>
    <t>M60895</t>
  </si>
  <si>
    <t>M60908</t>
  </si>
  <si>
    <t>M60910</t>
  </si>
  <si>
    <t>M60911</t>
  </si>
  <si>
    <t>M60942</t>
  </si>
  <si>
    <t>M60943</t>
  </si>
  <si>
    <t>M61036</t>
  </si>
  <si>
    <t>M61170</t>
  </si>
  <si>
    <t>M61174</t>
  </si>
  <si>
    <t>M61176</t>
  </si>
  <si>
    <t>M61181</t>
  </si>
  <si>
    <t>M61182</t>
  </si>
  <si>
    <t>M61190</t>
  </si>
  <si>
    <t>M61251</t>
  </si>
  <si>
    <t>M61257</t>
  </si>
  <si>
    <t>M61259</t>
  </si>
  <si>
    <t>M61273</t>
  </si>
  <si>
    <t>M61274</t>
  </si>
  <si>
    <t>M61275</t>
  </si>
  <si>
    <t>M61299</t>
  </si>
  <si>
    <t>M61319</t>
  </si>
  <si>
    <t>M61320</t>
  </si>
  <si>
    <t>M61347</t>
  </si>
  <si>
    <t>M61348</t>
  </si>
  <si>
    <t>M61349</t>
  </si>
  <si>
    <t>M61364</t>
  </si>
  <si>
    <t>M61388</t>
  </si>
  <si>
    <t>M61442</t>
  </si>
  <si>
    <t>M61443</t>
  </si>
  <si>
    <t>M61452</t>
  </si>
  <si>
    <t>M61487</t>
  </si>
  <si>
    <t>M61488</t>
  </si>
  <si>
    <t>M61490</t>
  </si>
  <si>
    <t>M61498</t>
  </si>
  <si>
    <t>M61536</t>
  </si>
  <si>
    <t>M61540</t>
  </si>
  <si>
    <t>M61579</t>
  </si>
  <si>
    <t>M61603</t>
  </si>
  <si>
    <t>M61604</t>
  </si>
  <si>
    <t>M66540</t>
  </si>
  <si>
    <t>M90904</t>
  </si>
  <si>
    <t>M90905</t>
  </si>
  <si>
    <t>M90906</t>
  </si>
  <si>
    <t>M91429</t>
  </si>
  <si>
    <t>M91469</t>
  </si>
  <si>
    <t>M91510</t>
  </si>
  <si>
    <t>M94482</t>
  </si>
  <si>
    <t>M94483</t>
  </si>
  <si>
    <t>M94552</t>
  </si>
  <si>
    <t>M94553</t>
  </si>
  <si>
    <t>M94555</t>
  </si>
  <si>
    <t>M94556</t>
  </si>
  <si>
    <t>M94629</t>
  </si>
  <si>
    <t>M94639</t>
  </si>
  <si>
    <t>M94710</t>
  </si>
  <si>
    <t>M94711</t>
  </si>
  <si>
    <t>M9999O</t>
  </si>
  <si>
    <t>N41283</t>
  </si>
  <si>
    <t>N41284</t>
  </si>
  <si>
    <t>N41285</t>
  </si>
  <si>
    <t>N41286</t>
  </si>
  <si>
    <t>N41369</t>
  </si>
  <si>
    <t>N41370</t>
  </si>
  <si>
    <t>N41372</t>
  </si>
  <si>
    <t>N41373</t>
  </si>
  <si>
    <t>N41486</t>
  </si>
  <si>
    <t>N60895</t>
  </si>
  <si>
    <t>N61208</t>
  </si>
  <si>
    <t>N61255</t>
  </si>
  <si>
    <t>N61258</t>
  </si>
  <si>
    <t>N62230</t>
  </si>
  <si>
    <t>N62231</t>
  </si>
  <si>
    <t>N62232</t>
  </si>
  <si>
    <t>N62233</t>
  </si>
  <si>
    <t>N62234</t>
  </si>
  <si>
    <t>N62237</t>
  </si>
  <si>
    <t>N62238</t>
  </si>
  <si>
    <t>N62239</t>
  </si>
  <si>
    <t>N62242</t>
  </si>
  <si>
    <t>N62243</t>
  </si>
  <si>
    <t>N62244</t>
  </si>
  <si>
    <t>N62665</t>
  </si>
  <si>
    <t>N63007</t>
  </si>
  <si>
    <t>N63010</t>
  </si>
  <si>
    <t>N63123</t>
  </si>
  <si>
    <t>N63124</t>
  </si>
  <si>
    <t>N63127</t>
  </si>
  <si>
    <t>N63129</t>
  </si>
  <si>
    <t>N63130</t>
  </si>
  <si>
    <t>N63131</t>
  </si>
  <si>
    <t>N63132</t>
  </si>
  <si>
    <t>N63133</t>
  </si>
  <si>
    <t>N63135</t>
  </si>
  <si>
    <t>N63136</t>
  </si>
  <si>
    <t>N63140</t>
  </si>
  <si>
    <t>N63141</t>
  </si>
  <si>
    <t>N63166</t>
  </si>
  <si>
    <t>N63167</t>
  </si>
  <si>
    <t>N63168</t>
  </si>
  <si>
    <t>N63197</t>
  </si>
  <si>
    <t>N63204</t>
  </si>
  <si>
    <t>N63252</t>
  </si>
  <si>
    <t>N63253</t>
  </si>
  <si>
    <t>N63254</t>
  </si>
  <si>
    <t>N63255</t>
  </si>
  <si>
    <t>N63256</t>
  </si>
  <si>
    <t>N63257</t>
  </si>
  <si>
    <t>N63258</t>
  </si>
  <si>
    <t>N63259</t>
  </si>
  <si>
    <t>N63260</t>
  </si>
  <si>
    <t>N63261</t>
  </si>
  <si>
    <t>N63262</t>
  </si>
  <si>
    <t>N63263</t>
  </si>
  <si>
    <t>N63265</t>
  </si>
  <si>
    <t>N63266</t>
  </si>
  <si>
    <t>N63267</t>
  </si>
  <si>
    <t>N63268</t>
  </si>
  <si>
    <t>P00033</t>
  </si>
  <si>
    <t>P00035</t>
  </si>
  <si>
    <t>P00036</t>
  </si>
  <si>
    <t>P00037</t>
  </si>
  <si>
    <t>P00039</t>
  </si>
  <si>
    <t>P00065</t>
  </si>
  <si>
    <t>P00066</t>
  </si>
  <si>
    <t>P00067</t>
  </si>
  <si>
    <t>P00068</t>
  </si>
  <si>
    <t>P00069</t>
  </si>
  <si>
    <t>P00070</t>
  </si>
  <si>
    <t>P00072</t>
  </si>
  <si>
    <t>P00132</t>
  </si>
  <si>
    <t>P00227</t>
  </si>
  <si>
    <t>P00350</t>
  </si>
  <si>
    <t>P00739</t>
  </si>
  <si>
    <t>P00763</t>
  </si>
  <si>
    <t>P00764</t>
  </si>
  <si>
    <t>P00765</t>
  </si>
  <si>
    <t>P00766</t>
  </si>
  <si>
    <t>P00767</t>
  </si>
  <si>
    <t>p00038</t>
  </si>
  <si>
    <t>M58079</t>
  </si>
  <si>
    <t>Y39600</t>
  </si>
  <si>
    <t>Y46029</t>
  </si>
  <si>
    <t>Y46295</t>
  </si>
  <si>
    <t>Y47557</t>
  </si>
  <si>
    <t xml:space="preserve"> </t>
  </si>
  <si>
    <t>L61258</t>
  </si>
  <si>
    <t>L61295</t>
  </si>
  <si>
    <t>L61297</t>
  </si>
  <si>
    <t>L61305</t>
  </si>
  <si>
    <t>L61306</t>
  </si>
  <si>
    <t>L61307</t>
  </si>
  <si>
    <t>L61308</t>
  </si>
  <si>
    <t>L61309</t>
  </si>
  <si>
    <t>L61310</t>
  </si>
  <si>
    <t>L61312</t>
  </si>
  <si>
    <t>L61313</t>
  </si>
  <si>
    <t>L61320</t>
  </si>
  <si>
    <t>L61322</t>
  </si>
  <si>
    <t>L61323</t>
  </si>
  <si>
    <t>L61324</t>
  </si>
  <si>
    <t>L61325</t>
  </si>
  <si>
    <t>L61326</t>
  </si>
  <si>
    <t>L61327</t>
  </si>
  <si>
    <t>L62000</t>
  </si>
  <si>
    <t>L62002</t>
  </si>
  <si>
    <t>L62004</t>
  </si>
  <si>
    <t>L62006</t>
  </si>
  <si>
    <t>L62008</t>
  </si>
  <si>
    <t>L62010</t>
  </si>
  <si>
    <t>L65000</t>
  </si>
  <si>
    <t>L79690</t>
  </si>
  <si>
    <t>L79763</t>
  </si>
  <si>
    <t>L79775</t>
  </si>
  <si>
    <t>L79777</t>
  </si>
  <si>
    <t>L79876</t>
  </si>
  <si>
    <t>L79878</t>
  </si>
  <si>
    <t>L79879</t>
  </si>
  <si>
    <t>L79880</t>
  </si>
  <si>
    <t>L00173</t>
  </si>
  <si>
    <t>L1003Z</t>
  </si>
  <si>
    <t>L10107</t>
  </si>
  <si>
    <t>L10154</t>
  </si>
  <si>
    <t>L10163</t>
  </si>
  <si>
    <t>L10195</t>
  </si>
  <si>
    <t>L10206</t>
  </si>
  <si>
    <t>L10293</t>
  </si>
  <si>
    <t>L10709</t>
  </si>
  <si>
    <t>L10829</t>
  </si>
  <si>
    <t>L10995</t>
  </si>
  <si>
    <t>L11271</t>
  </si>
  <si>
    <t>L11281</t>
  </si>
  <si>
    <t>L12007</t>
  </si>
  <si>
    <t>L14003</t>
  </si>
  <si>
    <t>L20016</t>
  </si>
  <si>
    <t>L20031</t>
  </si>
  <si>
    <t>L20157</t>
  </si>
  <si>
    <t>L20193</t>
  </si>
  <si>
    <t>L20813</t>
  </si>
  <si>
    <t>L40909</t>
  </si>
  <si>
    <t>L42021</t>
  </si>
  <si>
    <t>L43000</t>
  </si>
  <si>
    <t>L43001</t>
  </si>
  <si>
    <t>L43002</t>
  </si>
  <si>
    <t>L43003</t>
  </si>
  <si>
    <t>L43004</t>
  </si>
  <si>
    <t>L43005</t>
  </si>
  <si>
    <t>L43006</t>
  </si>
  <si>
    <t>L43007</t>
  </si>
  <si>
    <t>L43008</t>
  </si>
  <si>
    <t>L60042</t>
  </si>
  <si>
    <t>L60088</t>
  </si>
  <si>
    <t>L60171</t>
  </si>
  <si>
    <t>L61056</t>
  </si>
  <si>
    <t>C23022</t>
  </si>
  <si>
    <t>C29101</t>
  </si>
  <si>
    <t>C29986</t>
  </si>
  <si>
    <t>C31219</t>
  </si>
  <si>
    <t>C35043</t>
  </si>
  <si>
    <t>C61460</t>
  </si>
  <si>
    <t>D0000N</t>
  </si>
  <si>
    <t>D00206</t>
  </si>
  <si>
    <t>D00222</t>
  </si>
  <si>
    <t>D00236</t>
  </si>
  <si>
    <t>D00414</t>
  </si>
  <si>
    <t>D00434</t>
  </si>
  <si>
    <t>D11410</t>
  </si>
  <si>
    <t>D11411</t>
  </si>
  <si>
    <t>D11412</t>
  </si>
  <si>
    <t>D11413</t>
  </si>
  <si>
    <t>D21002</t>
  </si>
  <si>
    <t>D40002</t>
  </si>
  <si>
    <t>D53111</t>
  </si>
  <si>
    <t>D53112</t>
  </si>
  <si>
    <t>D53113</t>
  </si>
  <si>
    <t>D53117</t>
  </si>
  <si>
    <t>D53131</t>
  </si>
  <si>
    <t>D55303</t>
  </si>
  <si>
    <t>D55307</t>
  </si>
  <si>
    <t>D61553</t>
  </si>
  <si>
    <t>H20127</t>
  </si>
  <si>
    <t>H20219</t>
  </si>
  <si>
    <t>H20244</t>
  </si>
  <si>
    <t>H50806</t>
  </si>
  <si>
    <t>L00068</t>
  </si>
  <si>
    <t>L00081</t>
  </si>
  <si>
    <t>L00171</t>
  </si>
  <si>
    <t>B28208</t>
  </si>
  <si>
    <t>B28209</t>
  </si>
  <si>
    <t>B28977</t>
  </si>
  <si>
    <t>B32182</t>
  </si>
  <si>
    <t>B41233</t>
  </si>
  <si>
    <t>B41234</t>
  </si>
  <si>
    <t>B41500</t>
  </si>
  <si>
    <t>B41680</t>
  </si>
  <si>
    <t>B46905</t>
  </si>
  <si>
    <t>B47533</t>
  </si>
  <si>
    <t>B55689</t>
  </si>
  <si>
    <t>B65933</t>
  </si>
  <si>
    <t>B65960</t>
  </si>
  <si>
    <t>B66432</t>
  </si>
  <si>
    <t>B66800</t>
  </si>
  <si>
    <t>B66809</t>
  </si>
  <si>
    <t>B66971</t>
  </si>
  <si>
    <t>B67709</t>
  </si>
  <si>
    <t>B67907</t>
  </si>
  <si>
    <t>B70102</t>
  </si>
  <si>
    <t>B88011</t>
  </si>
  <si>
    <t>N007</t>
  </si>
  <si>
    <t>C09809</t>
  </si>
  <si>
    <t>C09933</t>
  </si>
  <si>
    <t>C10631</t>
  </si>
  <si>
    <t>C21232</t>
  </si>
  <si>
    <t>C21255</t>
  </si>
  <si>
    <t>IB1</t>
  </si>
  <si>
    <t>IA1</t>
  </si>
  <si>
    <t>A26469B</t>
  </si>
  <si>
    <t>A40008</t>
  </si>
  <si>
    <t>A43013</t>
  </si>
  <si>
    <t>A43675</t>
  </si>
  <si>
    <t>IC1</t>
  </si>
  <si>
    <t>IE1</t>
  </si>
  <si>
    <t>B14001</t>
  </si>
  <si>
    <t>B14020</t>
  </si>
  <si>
    <t>J10171</t>
  </si>
  <si>
    <t>J60571</t>
  </si>
  <si>
    <t>J70171</t>
  </si>
  <si>
    <t>J70571</t>
  </si>
  <si>
    <t>J95171</t>
  </si>
  <si>
    <t>Code</t>
  </si>
  <si>
    <t>Clé GL</t>
  </si>
  <si>
    <t>IJ1</t>
  </si>
  <si>
    <t>J005PR</t>
  </si>
  <si>
    <t>J005WF</t>
  </si>
  <si>
    <t>Article</t>
  </si>
  <si>
    <t xml:space="preserve">Stock </t>
  </si>
  <si>
    <t>L11268</t>
  </si>
  <si>
    <t>L20232</t>
  </si>
  <si>
    <t>SS Cible €</t>
  </si>
  <si>
    <t>Désignation</t>
  </si>
  <si>
    <t>Stock</t>
  </si>
  <si>
    <t>BB</t>
  </si>
  <si>
    <t>MM</t>
  </si>
  <si>
    <t>PM</t>
  </si>
  <si>
    <t>Produit</t>
  </si>
  <si>
    <t>Modèle</t>
  </si>
  <si>
    <t>Qté hebdo</t>
  </si>
  <si>
    <t>SS Cible</t>
  </si>
  <si>
    <t>SS Nécessaire</t>
  </si>
  <si>
    <t>Nom</t>
  </si>
  <si>
    <t>Nécessaire</t>
  </si>
  <si>
    <t>Qté OF ferme</t>
  </si>
  <si>
    <t>Surstock</t>
  </si>
  <si>
    <t>Famille</t>
  </si>
  <si>
    <t>UCS</t>
  </si>
  <si>
    <t>HFA</t>
  </si>
  <si>
    <t>Shot</t>
  </si>
  <si>
    <t>Total</t>
  </si>
  <si>
    <t>2015_01</t>
  </si>
  <si>
    <t>2015_02</t>
  </si>
  <si>
    <t>2015_03</t>
  </si>
  <si>
    <t>2015_04</t>
  </si>
  <si>
    <t>2015_05</t>
  </si>
  <si>
    <t>2015_06</t>
  </si>
  <si>
    <t>2015_07</t>
  </si>
  <si>
    <t>2015_08</t>
  </si>
  <si>
    <t>2015_09</t>
  </si>
  <si>
    <t>2015_10</t>
  </si>
  <si>
    <t>2015_11</t>
  </si>
  <si>
    <t>2015_12</t>
  </si>
  <si>
    <t>2015_13</t>
  </si>
  <si>
    <t>2015_14</t>
  </si>
  <si>
    <t>2015_15</t>
  </si>
  <si>
    <t>2015_16</t>
  </si>
  <si>
    <t>2015_17</t>
  </si>
  <si>
    <t>2015_18</t>
  </si>
  <si>
    <t>2015_19</t>
  </si>
  <si>
    <t>2015_20</t>
  </si>
  <si>
    <t>2015_21</t>
  </si>
  <si>
    <t>2015_22</t>
  </si>
  <si>
    <t>2015_23</t>
  </si>
  <si>
    <t>2015_24</t>
  </si>
  <si>
    <t>2015_25</t>
  </si>
  <si>
    <t>2015_26</t>
  </si>
  <si>
    <t>2015_27</t>
  </si>
  <si>
    <t>2015_28</t>
  </si>
  <si>
    <t>2015_29</t>
  </si>
  <si>
    <t>2015_30</t>
  </si>
  <si>
    <t>2015_31</t>
  </si>
  <si>
    <t>2015_32</t>
  </si>
  <si>
    <t>2015_33</t>
  </si>
  <si>
    <t>2015_34</t>
  </si>
  <si>
    <t>2015_35</t>
  </si>
  <si>
    <t>2015_36</t>
  </si>
  <si>
    <t>2015_37</t>
  </si>
  <si>
    <t>2015_38</t>
  </si>
  <si>
    <t>2015_39</t>
  </si>
  <si>
    <t>2015_40</t>
  </si>
  <si>
    <t>2015_41</t>
  </si>
  <si>
    <t>% horaire</t>
  </si>
  <si>
    <t>Sku</t>
  </si>
  <si>
    <t>Libellé</t>
  </si>
  <si>
    <t>% Appro</t>
  </si>
  <si>
    <t>TOTAL</t>
  </si>
  <si>
    <t>Non Fiabilité</t>
  </si>
  <si>
    <t>M60775</t>
  </si>
  <si>
    <t>m61388</t>
  </si>
  <si>
    <t>m61563</t>
  </si>
  <si>
    <t>m61565</t>
  </si>
  <si>
    <t>n63203</t>
  </si>
  <si>
    <t>n63207</t>
  </si>
  <si>
    <t>N61261</t>
  </si>
  <si>
    <t>N61262</t>
  </si>
  <si>
    <t>M61738</t>
  </si>
  <si>
    <t>M61748</t>
  </si>
  <si>
    <t>M61169</t>
  </si>
  <si>
    <t>n63206</t>
  </si>
  <si>
    <t>M32808</t>
  </si>
  <si>
    <t>M58200</t>
  </si>
  <si>
    <t>M58201</t>
  </si>
  <si>
    <t>M58801</t>
  </si>
  <si>
    <t>M60829</t>
  </si>
  <si>
    <t>M60832</t>
  </si>
  <si>
    <t>M60834</t>
  </si>
  <si>
    <t>M60838</t>
  </si>
  <si>
    <t>M60844</t>
  </si>
  <si>
    <t>M60846</t>
  </si>
  <si>
    <t>M60026</t>
  </si>
  <si>
    <t>N60011</t>
  </si>
  <si>
    <t>N63074</t>
  </si>
  <si>
    <t>m61540</t>
  </si>
  <si>
    <t>m61541</t>
  </si>
  <si>
    <t>M60800</t>
  </si>
  <si>
    <t>M60801</t>
  </si>
  <si>
    <t>M60802</t>
  </si>
  <si>
    <t>M60804</t>
  </si>
  <si>
    <t>n63134</t>
  </si>
  <si>
    <t>M31112</t>
  </si>
  <si>
    <t>M61365</t>
  </si>
  <si>
    <t>M61747</t>
  </si>
  <si>
    <t>n62242</t>
  </si>
  <si>
    <t>M32654</t>
  </si>
  <si>
    <t>M58202</t>
  </si>
  <si>
    <t>M58803</t>
  </si>
  <si>
    <t>M60744</t>
  </si>
  <si>
    <t>M32649</t>
  </si>
  <si>
    <t>M32650</t>
  </si>
  <si>
    <t>M50420</t>
  </si>
  <si>
    <t>m60181</t>
  </si>
  <si>
    <t>N63027</t>
  </si>
  <si>
    <t>N63028</t>
  </si>
  <si>
    <t>N63029</t>
  </si>
  <si>
    <t>N63031</t>
  </si>
  <si>
    <t>M61582</t>
  </si>
  <si>
    <t>m60531</t>
  </si>
  <si>
    <t>M60788</t>
  </si>
  <si>
    <t>M61653</t>
  </si>
  <si>
    <t>m56237</t>
  </si>
  <si>
    <t>m61603</t>
  </si>
  <si>
    <t>m61604</t>
  </si>
  <si>
    <t>M51056</t>
  </si>
  <si>
    <t>M51193</t>
  </si>
  <si>
    <t xml:space="preserve">                  -    </t>
  </si>
  <si>
    <t>M94586</t>
  </si>
  <si>
    <t>M94740</t>
  </si>
  <si>
    <t>M94754</t>
  </si>
  <si>
    <t>M94755</t>
  </si>
  <si>
    <t>M94480</t>
  </si>
  <si>
    <t>M94625</t>
  </si>
  <si>
    <t>M94757</t>
  </si>
  <si>
    <t>M94758</t>
  </si>
  <si>
    <t>M50067</t>
  </si>
  <si>
    <t>M50068</t>
  </si>
  <si>
    <t>N41184</t>
  </si>
  <si>
    <t>N41185</t>
  </si>
  <si>
    <t>M58099</t>
  </si>
  <si>
    <t>Qté matière/pdt</t>
  </si>
  <si>
    <t>Valeur Stock Sécu</t>
  </si>
  <si>
    <t>Valeur Stock Sécu Cible</t>
  </si>
  <si>
    <t>à renseigner</t>
  </si>
  <si>
    <t>SKU</t>
  </si>
  <si>
    <t>Qté/SKU</t>
  </si>
  <si>
    <t>Colonnes B et C remplis normalement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</si>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</sst>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rgb="FF000000"/>
      <name val="Verdana"/>
      <family val="2"/>
    </font>
    <font>
      <sz val="11"/>
      <color theme="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color rgb="FF1111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4" fillId="0" borderId="0"/>
  </cellStyleXfs>
  <cellXfs count="101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44" fontId="0" fillId="0" borderId="0" xfId="0" applyNumberFormat="1"/>
    <xf numFmtId="2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4" xfId="2" applyBorder="1" applyAlignment="1">
      <alignment horizontal="center"/>
    </xf>
    <xf numFmtId="44" fontId="0" fillId="0" borderId="4" xfId="1" applyFont="1" applyBorder="1" applyAlignment="1">
      <alignment horizontal="center"/>
    </xf>
    <xf numFmtId="8" fontId="0" fillId="0" borderId="1" xfId="0" applyNumberForma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>
      <alignment horizontal="right"/>
    </xf>
    <xf numFmtId="0" fontId="0" fillId="0" borderId="0" xfId="0" applyBorder="1"/>
    <xf numFmtId="0" fontId="4" fillId="0" borderId="20" xfId="2" applyFill="1" applyBorder="1"/>
    <xf numFmtId="0" fontId="4" fillId="0" borderId="0" xfId="2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4" fillId="0" borderId="4" xfId="2" applyNumberFormat="1" applyBorder="1" applyAlignment="1">
      <alignment horizontal="center"/>
    </xf>
    <xf numFmtId="1" fontId="0" fillId="0" borderId="20" xfId="1" applyNumberFormat="1" applyFont="1" applyBorder="1" applyAlignment="1">
      <alignment horizontal="center"/>
    </xf>
    <xf numFmtId="0" fontId="0" fillId="0" borderId="10" xfId="0" applyFill="1" applyBorder="1" applyAlignment="1">
      <alignment horizontal="center" vertical="center" wrapText="1"/>
    </xf>
    <xf numFmtId="164" fontId="4" fillId="0" borderId="4" xfId="2" applyNumberFormat="1" applyBorder="1" applyAlignment="1">
      <alignment horizontal="center"/>
    </xf>
    <xf numFmtId="0" fontId="7" fillId="0" borderId="0" xfId="0" applyFont="1"/>
    <xf numFmtId="0" fontId="8" fillId="2" borderId="11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5" xfId="2" applyFont="1" applyFill="1" applyBorder="1"/>
    <xf numFmtId="1" fontId="10" fillId="0" borderId="4" xfId="2" applyNumberFormat="1" applyFont="1" applyBorder="1" applyAlignment="1">
      <alignment horizontal="center"/>
    </xf>
    <xf numFmtId="0" fontId="10" fillId="0" borderId="4" xfId="2" applyFont="1" applyBorder="1" applyAlignment="1">
      <alignment horizontal="center"/>
    </xf>
    <xf numFmtId="1" fontId="8" fillId="0" borderId="20" xfId="1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/>
    </xf>
    <xf numFmtId="44" fontId="8" fillId="0" borderId="4" xfId="1" applyFont="1" applyBorder="1" applyAlignment="1">
      <alignment horizontal="center"/>
    </xf>
    <xf numFmtId="0" fontId="9" fillId="0" borderId="7" xfId="2" applyFont="1" applyBorder="1"/>
    <xf numFmtId="0" fontId="10" fillId="0" borderId="1" xfId="2" applyFont="1" applyBorder="1" applyAlignment="1">
      <alignment horizontal="center"/>
    </xf>
    <xf numFmtId="0" fontId="9" fillId="0" borderId="7" xfId="2" applyFont="1" applyFill="1" applyBorder="1"/>
    <xf numFmtId="0" fontId="9" fillId="0" borderId="21" xfId="2" applyFont="1" applyBorder="1"/>
    <xf numFmtId="0" fontId="10" fillId="0" borderId="2" xfId="2" applyFont="1" applyBorder="1" applyAlignment="1">
      <alignment horizontal="center"/>
    </xf>
    <xf numFmtId="0" fontId="9" fillId="0" borderId="31" xfId="2" applyFont="1" applyFill="1" applyBorder="1"/>
    <xf numFmtId="0" fontId="10" fillId="0" borderId="0" xfId="2" applyFont="1" applyBorder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9" fillId="0" borderId="6" xfId="2" applyFont="1" applyFill="1" applyBorder="1"/>
    <xf numFmtId="0" fontId="9" fillId="0" borderId="6" xfId="2" applyFont="1" applyBorder="1"/>
    <xf numFmtId="0" fontId="9" fillId="0" borderId="6" xfId="2" applyFont="1" applyBorder="1" applyAlignment="1">
      <alignment horizontal="center" vertical="center"/>
    </xf>
    <xf numFmtId="0" fontId="8" fillId="0" borderId="6" xfId="0" applyFont="1" applyBorder="1"/>
    <xf numFmtId="0" fontId="11" fillId="0" borderId="1" xfId="0" applyFont="1" applyBorder="1"/>
    <xf numFmtId="0" fontId="8" fillId="0" borderId="14" xfId="0" applyFont="1" applyBorder="1"/>
    <xf numFmtId="0" fontId="8" fillId="0" borderId="15" xfId="0" applyFont="1" applyBorder="1"/>
    <xf numFmtId="0" fontId="9" fillId="0" borderId="1" xfId="2" applyFont="1" applyFill="1" applyBorder="1"/>
    <xf numFmtId="0" fontId="9" fillId="0" borderId="1" xfId="2" applyFont="1" applyBorder="1"/>
    <xf numFmtId="0" fontId="9" fillId="0" borderId="1" xfId="2" applyFont="1" applyFill="1" applyBorder="1" applyAlignment="1">
      <alignment horizontal="center" vertical="center"/>
    </xf>
    <xf numFmtId="0" fontId="8" fillId="0" borderId="3" xfId="0" applyFont="1" applyBorder="1"/>
    <xf numFmtId="0" fontId="8" fillId="0" borderId="16" xfId="0" applyFont="1" applyBorder="1"/>
    <xf numFmtId="0" fontId="9" fillId="0" borderId="1" xfId="2" applyFont="1" applyBorder="1" applyAlignment="1">
      <alignment horizontal="center" vertical="center"/>
    </xf>
    <xf numFmtId="2" fontId="9" fillId="0" borderId="1" xfId="2" applyNumberFormat="1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9" xfId="2" applyFont="1" applyFill="1" applyBorder="1"/>
    <xf numFmtId="0" fontId="9" fillId="0" borderId="9" xfId="2" applyFont="1" applyBorder="1"/>
    <xf numFmtId="0" fontId="9" fillId="0" borderId="9" xfId="2" applyFont="1" applyBorder="1" applyAlignment="1">
      <alignment horizontal="center" vertical="center"/>
    </xf>
    <xf numFmtId="0" fontId="11" fillId="0" borderId="9" xfId="0" applyFont="1" applyBorder="1"/>
    <xf numFmtId="0" fontId="8" fillId="0" borderId="17" xfId="0" applyFont="1" applyBorder="1"/>
    <xf numFmtId="0" fontId="8" fillId="0" borderId="18" xfId="0" applyFont="1" applyBorder="1"/>
    <xf numFmtId="0" fontId="9" fillId="0" borderId="26" xfId="2" applyFont="1" applyFill="1" applyBorder="1"/>
    <xf numFmtId="0" fontId="9" fillId="0" borderId="4" xfId="2" applyFont="1" applyFill="1" applyBorder="1"/>
    <xf numFmtId="0" fontId="9" fillId="0" borderId="4" xfId="2" applyFont="1" applyBorder="1"/>
    <xf numFmtId="0" fontId="9" fillId="0" borderId="4" xfId="2" applyFont="1" applyBorder="1" applyAlignment="1">
      <alignment horizontal="center" vertical="center"/>
    </xf>
    <xf numFmtId="0" fontId="11" fillId="0" borderId="4" xfId="0" applyFont="1" applyBorder="1"/>
    <xf numFmtId="0" fontId="8" fillId="0" borderId="27" xfId="0" applyFont="1" applyBorder="1"/>
    <xf numFmtId="0" fontId="8" fillId="0" borderId="28" xfId="0" applyFont="1" applyBorder="1"/>
    <xf numFmtId="2" fontId="9" fillId="0" borderId="1" xfId="2" applyNumberFormat="1" applyFont="1" applyBorder="1" applyAlignment="1">
      <alignment horizontal="center" vertical="center"/>
    </xf>
    <xf numFmtId="0" fontId="9" fillId="0" borderId="2" xfId="2" applyFont="1" applyFill="1" applyBorder="1"/>
    <xf numFmtId="0" fontId="9" fillId="0" borderId="2" xfId="2" applyFont="1" applyBorder="1"/>
    <xf numFmtId="0" fontId="9" fillId="0" borderId="2" xfId="2" applyFont="1" applyBorder="1" applyAlignment="1">
      <alignment horizontal="center" vertical="center"/>
    </xf>
    <xf numFmtId="0" fontId="11" fillId="0" borderId="2" xfId="0" applyFont="1" applyBorder="1"/>
    <xf numFmtId="0" fontId="8" fillId="0" borderId="22" xfId="0" applyFont="1" applyBorder="1"/>
    <xf numFmtId="0" fontId="8" fillId="0" borderId="23" xfId="0" applyFont="1" applyBorder="1"/>
    <xf numFmtId="0" fontId="9" fillId="0" borderId="5" xfId="2" applyFont="1" applyBorder="1"/>
    <xf numFmtId="0" fontId="11" fillId="0" borderId="6" xfId="0" applyFont="1" applyBorder="1"/>
    <xf numFmtId="0" fontId="8" fillId="0" borderId="24" xfId="0" applyFont="1" applyBorder="1"/>
    <xf numFmtId="0" fontId="8" fillId="0" borderId="25" xfId="0" applyFont="1" applyBorder="1"/>
    <xf numFmtId="165" fontId="9" fillId="0" borderId="1" xfId="2" applyNumberFormat="1" applyFont="1" applyFill="1" applyBorder="1" applyAlignment="1">
      <alignment horizontal="center" vertical="center"/>
    </xf>
    <xf numFmtId="0" fontId="9" fillId="0" borderId="8" xfId="2" applyFont="1" applyBorder="1"/>
    <xf numFmtId="0" fontId="9" fillId="0" borderId="26" xfId="2" applyFont="1" applyBorder="1"/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1" xfId="2" applyNumberFormat="1" applyFont="1" applyBorder="1" applyAlignment="1">
      <alignment horizontal="center" vertical="center"/>
    </xf>
    <xf numFmtId="1" fontId="10" fillId="0" borderId="20" xfId="2" applyNumberFormat="1" applyFont="1" applyFill="1" applyBorder="1"/>
    <xf numFmtId="0" fontId="6" fillId="0" borderId="0" xfId="0" applyNumberFormat="1" applyFont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 wrapText="1"/>
    </xf>
    <xf numFmtId="44" fontId="8" fillId="0" borderId="24" xfId="1" applyFont="1" applyBorder="1"/>
    <xf numFmtId="44" fontId="8" fillId="0" borderId="3" xfId="1" applyFont="1" applyBorder="1"/>
    <xf numFmtId="44" fontId="8" fillId="0" borderId="17" xfId="1" applyFont="1" applyBorder="1"/>
    <xf numFmtId="44" fontId="8" fillId="0" borderId="27" xfId="1" applyFont="1" applyBorder="1"/>
    <xf numFmtId="44" fontId="8" fillId="0" borderId="22" xfId="1" applyFont="1" applyBorder="1"/>
    <xf numFmtId="0" fontId="1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8" fillId="3" borderId="19" xfId="0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Normal_Nomenclatur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6:H23"/>
  <sheetViews>
    <sheetView showGridLines="0" workbookViewId="0">
      <selection activeCell="B17" sqref="B17"/>
    </sheetView>
  </sheetViews>
  <sheetFormatPr baseColWidth="10" defaultRowHeight="15" x14ac:dyDescent="0.25"/>
  <cols>
    <col min="6" max="6" width="15.5703125" bestFit="1" customWidth="1"/>
  </cols>
  <sheetData>
    <row r="16" spans="2:5" x14ac:dyDescent="0.25">
      <c r="B16" s="98" t="s">
        <v>586</v>
      </c>
      <c r="C16" s="98"/>
      <c r="D16" s="98"/>
      <c r="E16" s="98"/>
    </row>
    <row r="17" spans="2:8" x14ac:dyDescent="0.25">
      <c r="B17" s="9" t="s">
        <v>432</v>
      </c>
      <c r="C17" s="9" t="s">
        <v>447</v>
      </c>
      <c r="D17" s="12" t="s">
        <v>448</v>
      </c>
      <c r="E17" s="9" t="s">
        <v>449</v>
      </c>
      <c r="F17" s="18" t="s">
        <v>579</v>
      </c>
    </row>
    <row r="18" spans="2:8" x14ac:dyDescent="0.25">
      <c r="B18" s="6" t="s">
        <v>34</v>
      </c>
      <c r="C18" s="6"/>
      <c r="D18" s="6" t="s">
        <v>444</v>
      </c>
      <c r="E18" s="6">
        <v>200</v>
      </c>
      <c r="F18" s="6">
        <v>0.34</v>
      </c>
      <c r="G18" s="14"/>
      <c r="H18" s="3"/>
    </row>
    <row r="19" spans="2:8" x14ac:dyDescent="0.25">
      <c r="B19" s="6" t="s">
        <v>33</v>
      </c>
      <c r="C19" s="6"/>
      <c r="D19" s="6" t="s">
        <v>445</v>
      </c>
      <c r="E19" s="6">
        <v>300</v>
      </c>
      <c r="F19" s="6">
        <v>0.47</v>
      </c>
    </row>
    <row r="20" spans="2:8" x14ac:dyDescent="0.25">
      <c r="B20" s="6" t="s">
        <v>60</v>
      </c>
      <c r="C20" s="6"/>
      <c r="D20" s="6" t="s">
        <v>446</v>
      </c>
      <c r="E20" s="6">
        <v>300</v>
      </c>
      <c r="F20" s="6">
        <v>0.23</v>
      </c>
    </row>
    <row r="21" spans="2:8" x14ac:dyDescent="0.25">
      <c r="B21" s="6" t="s">
        <v>127</v>
      </c>
      <c r="C21" s="6"/>
      <c r="D21" s="6"/>
      <c r="E21" s="6">
        <v>1500</v>
      </c>
      <c r="F21" s="6">
        <v>0.21</v>
      </c>
    </row>
    <row r="22" spans="2:8" x14ac:dyDescent="0.25">
      <c r="B22" s="6" t="s">
        <v>115</v>
      </c>
      <c r="C22" s="6"/>
      <c r="D22" s="6"/>
      <c r="E22" s="6">
        <v>240</v>
      </c>
      <c r="F22" s="6">
        <v>0.14000000000000001</v>
      </c>
    </row>
    <row r="23" spans="2:8" x14ac:dyDescent="0.25">
      <c r="B23" s="6" t="s">
        <v>126</v>
      </c>
      <c r="C23" s="8"/>
      <c r="D23" s="1"/>
      <c r="E23" s="7">
        <v>300</v>
      </c>
      <c r="F23" s="18">
        <v>0.16</v>
      </c>
    </row>
  </sheetData>
  <mergeCells count="1">
    <mergeCell ref="B16:E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V738"/>
  <sheetViews>
    <sheetView zoomScale="55" zoomScaleNormal="55" workbookViewId="0">
      <selection activeCell="B6" sqref="B6"/>
    </sheetView>
  </sheetViews>
  <sheetFormatPr baseColWidth="10" defaultRowHeight="15" x14ac:dyDescent="0.25"/>
  <cols>
    <col min="1" max="1" width="12.42578125" bestFit="1" customWidth="1"/>
    <col min="2" max="2" width="38.5703125" customWidth="1"/>
    <col min="3" max="3" width="23.7109375" customWidth="1"/>
    <col min="4" max="4" width="12" customWidth="1"/>
    <col min="5" max="5" width="6.85546875" customWidth="1"/>
    <col min="6" max="6" width="7.28515625" customWidth="1"/>
    <col min="7" max="7" width="12" customWidth="1"/>
    <col min="8" max="9" width="10.28515625" bestFit="1" customWidth="1"/>
    <col min="10" max="11" width="12" bestFit="1" customWidth="1"/>
    <col min="12" max="12" width="10.28515625" bestFit="1" customWidth="1"/>
    <col min="13" max="14" width="12" bestFit="1" customWidth="1"/>
    <col min="15" max="15" width="10.28515625" bestFit="1" customWidth="1"/>
    <col min="16" max="16" width="12" bestFit="1" customWidth="1"/>
    <col min="17" max="17" width="10.28515625" bestFit="1" customWidth="1"/>
    <col min="18" max="18" width="12" bestFit="1" customWidth="1"/>
    <col min="19" max="19" width="10.28515625" bestFit="1" customWidth="1"/>
    <col min="20" max="20" width="12" bestFit="1" customWidth="1"/>
    <col min="21" max="21" width="10.28515625" bestFit="1" customWidth="1"/>
    <col min="22" max="23" width="12" bestFit="1" customWidth="1"/>
    <col min="24" max="26" width="10.28515625" bestFit="1" customWidth="1"/>
    <col min="27" max="30" width="12" bestFit="1" customWidth="1"/>
    <col min="31" max="31" width="10.28515625" bestFit="1" customWidth="1"/>
    <col min="32" max="35" width="12" bestFit="1" customWidth="1"/>
    <col min="36" max="36" width="10.28515625" bestFit="1" customWidth="1"/>
    <col min="37" max="44" width="12" bestFit="1" customWidth="1"/>
    <col min="45" max="45" width="10.28515625" bestFit="1" customWidth="1"/>
    <col min="46" max="46" width="12" bestFit="1" customWidth="1"/>
    <col min="47" max="47" width="10.28515625" bestFit="1" customWidth="1"/>
    <col min="48" max="48" width="12" bestFit="1" customWidth="1"/>
  </cols>
  <sheetData>
    <row r="1" spans="1:48" x14ac:dyDescent="0.25">
      <c r="A1" t="s">
        <v>503</v>
      </c>
      <c r="B1" t="s">
        <v>504</v>
      </c>
      <c r="C1" t="s">
        <v>456</v>
      </c>
      <c r="D1" t="s">
        <v>457</v>
      </c>
      <c r="E1" t="s">
        <v>458</v>
      </c>
      <c r="F1" t="s">
        <v>459</v>
      </c>
      <c r="G1" t="s">
        <v>460</v>
      </c>
      <c r="H1" t="s">
        <v>461</v>
      </c>
      <c r="I1" t="s">
        <v>462</v>
      </c>
      <c r="J1" t="s">
        <v>463</v>
      </c>
      <c r="K1" t="s">
        <v>464</v>
      </c>
      <c r="L1" t="s">
        <v>465</v>
      </c>
      <c r="M1" t="s">
        <v>466</v>
      </c>
      <c r="N1" t="s">
        <v>467</v>
      </c>
      <c r="O1" t="s">
        <v>468</v>
      </c>
      <c r="P1" t="s">
        <v>469</v>
      </c>
      <c r="Q1" t="s">
        <v>470</v>
      </c>
      <c r="R1" t="s">
        <v>471</v>
      </c>
      <c r="S1" t="s">
        <v>472</v>
      </c>
      <c r="T1" t="s">
        <v>473</v>
      </c>
      <c r="U1" t="s">
        <v>474</v>
      </c>
      <c r="V1" t="s">
        <v>475</v>
      </c>
      <c r="W1" t="s">
        <v>476</v>
      </c>
      <c r="X1" t="s">
        <v>477</v>
      </c>
      <c r="Y1" t="s">
        <v>478</v>
      </c>
      <c r="Z1" t="s">
        <v>479</v>
      </c>
      <c r="AA1" t="s">
        <v>480</v>
      </c>
      <c r="AB1" t="s">
        <v>481</v>
      </c>
      <c r="AC1" t="s">
        <v>482</v>
      </c>
      <c r="AD1" t="s">
        <v>483</v>
      </c>
      <c r="AE1" t="s">
        <v>484</v>
      </c>
      <c r="AF1" t="s">
        <v>485</v>
      </c>
      <c r="AG1" t="s">
        <v>486</v>
      </c>
      <c r="AH1" t="s">
        <v>487</v>
      </c>
      <c r="AI1" t="s">
        <v>488</v>
      </c>
      <c r="AJ1" t="s">
        <v>489</v>
      </c>
      <c r="AK1" t="s">
        <v>490</v>
      </c>
      <c r="AL1" t="s">
        <v>491</v>
      </c>
      <c r="AM1" t="s">
        <v>492</v>
      </c>
      <c r="AN1" t="s">
        <v>493</v>
      </c>
      <c r="AO1" t="s">
        <v>494</v>
      </c>
      <c r="AP1" t="s">
        <v>495</v>
      </c>
      <c r="AQ1" t="s">
        <v>496</v>
      </c>
      <c r="AR1" t="s">
        <v>497</v>
      </c>
      <c r="AS1" t="s">
        <v>498</v>
      </c>
      <c r="AT1" t="s">
        <v>499</v>
      </c>
      <c r="AU1" t="s">
        <v>500</v>
      </c>
      <c r="AV1" t="s">
        <v>501</v>
      </c>
    </row>
    <row r="2" spans="1:48" x14ac:dyDescent="0.25">
      <c r="H2">
        <v>1E-3</v>
      </c>
      <c r="I2">
        <v>5</v>
      </c>
      <c r="J2">
        <v>4.5</v>
      </c>
      <c r="K2">
        <v>4.5</v>
      </c>
      <c r="L2">
        <v>4</v>
      </c>
      <c r="M2">
        <v>4.5</v>
      </c>
      <c r="N2">
        <v>4.5</v>
      </c>
      <c r="O2">
        <v>4</v>
      </c>
      <c r="P2">
        <v>4.5</v>
      </c>
      <c r="Q2">
        <v>4</v>
      </c>
      <c r="R2">
        <v>4.5</v>
      </c>
      <c r="S2">
        <v>4</v>
      </c>
      <c r="T2">
        <v>4.5</v>
      </c>
      <c r="U2">
        <v>4</v>
      </c>
      <c r="V2">
        <v>3.5</v>
      </c>
      <c r="W2">
        <v>4.5</v>
      </c>
      <c r="X2">
        <v>1E-3</v>
      </c>
      <c r="Y2">
        <v>4</v>
      </c>
      <c r="Z2">
        <v>4</v>
      </c>
      <c r="AA2">
        <v>3</v>
      </c>
      <c r="AB2">
        <v>4.5</v>
      </c>
      <c r="AC2">
        <v>3.5</v>
      </c>
      <c r="AD2">
        <v>4.5</v>
      </c>
      <c r="AE2">
        <v>4</v>
      </c>
      <c r="AF2">
        <v>4.5</v>
      </c>
      <c r="AG2">
        <v>4.5</v>
      </c>
      <c r="AH2">
        <v>4.5</v>
      </c>
      <c r="AI2">
        <v>4.5</v>
      </c>
      <c r="AJ2">
        <v>2.5</v>
      </c>
      <c r="AK2">
        <v>4.5</v>
      </c>
      <c r="AL2">
        <v>4.5</v>
      </c>
      <c r="AM2">
        <v>1E-3</v>
      </c>
      <c r="AN2">
        <v>1E-3</v>
      </c>
      <c r="AO2">
        <v>1E-3</v>
      </c>
      <c r="AP2">
        <v>4.5</v>
      </c>
      <c r="AQ2">
        <v>4.8383233532934131</v>
      </c>
      <c r="AR2">
        <v>4.5</v>
      </c>
      <c r="AS2">
        <v>5</v>
      </c>
      <c r="AT2">
        <v>4.5</v>
      </c>
      <c r="AU2">
        <v>5</v>
      </c>
      <c r="AV2">
        <v>4.5</v>
      </c>
    </row>
    <row r="3" spans="1:48" x14ac:dyDescent="0.25">
      <c r="C3" t="s">
        <v>502</v>
      </c>
    </row>
    <row r="4" spans="1:48" x14ac:dyDescent="0.25">
      <c r="A4" t="s">
        <v>503</v>
      </c>
      <c r="B4" t="s">
        <v>504</v>
      </c>
      <c r="C4" t="s">
        <v>505</v>
      </c>
      <c r="D4" t="s">
        <v>457</v>
      </c>
      <c r="E4" t="s">
        <v>458</v>
      </c>
      <c r="F4" t="s">
        <v>459</v>
      </c>
      <c r="G4" t="s">
        <v>460</v>
      </c>
      <c r="AV4">
        <v>1</v>
      </c>
    </row>
    <row r="5" spans="1:48" x14ac:dyDescent="0.25">
      <c r="A5" t="s">
        <v>132</v>
      </c>
      <c r="B5" s="99" t="s">
        <v>585</v>
      </c>
      <c r="C5" s="99"/>
      <c r="D5">
        <v>2</v>
      </c>
      <c r="E5">
        <v>0</v>
      </c>
      <c r="G5">
        <v>2440</v>
      </c>
      <c r="R5">
        <v>100</v>
      </c>
      <c r="S5">
        <v>200</v>
      </c>
      <c r="T5">
        <v>200</v>
      </c>
      <c r="AA5">
        <v>60</v>
      </c>
      <c r="AC5">
        <v>60</v>
      </c>
      <c r="AD5">
        <v>60</v>
      </c>
      <c r="AE5">
        <v>100</v>
      </c>
      <c r="AF5">
        <v>200</v>
      </c>
      <c r="AH5">
        <v>60</v>
      </c>
      <c r="AI5">
        <v>360</v>
      </c>
      <c r="AJ5">
        <v>100</v>
      </c>
      <c r="AK5">
        <v>100</v>
      </c>
      <c r="AL5">
        <v>300</v>
      </c>
      <c r="AP5">
        <v>60</v>
      </c>
      <c r="AU5">
        <v>180</v>
      </c>
      <c r="AV5">
        <v>60</v>
      </c>
    </row>
    <row r="6" spans="1:48" x14ac:dyDescent="0.25">
      <c r="A6" t="s">
        <v>506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22.222222222222221</v>
      </c>
      <c r="S6">
        <v>50</v>
      </c>
      <c r="T6">
        <v>44.444444444444443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20</v>
      </c>
      <c r="AB6">
        <v>0</v>
      </c>
      <c r="AC6">
        <v>17.142857142857142</v>
      </c>
      <c r="AD6">
        <v>13.333333333333334</v>
      </c>
      <c r="AE6">
        <v>25</v>
      </c>
      <c r="AF6">
        <v>44.444444444444443</v>
      </c>
      <c r="AG6">
        <v>0</v>
      </c>
      <c r="AH6">
        <v>13.333333333333334</v>
      </c>
      <c r="AI6">
        <v>80</v>
      </c>
      <c r="AJ6">
        <v>40</v>
      </c>
      <c r="AK6">
        <v>22.222222222222221</v>
      </c>
      <c r="AL6">
        <v>66.666666666666671</v>
      </c>
      <c r="AM6">
        <v>0</v>
      </c>
      <c r="AN6">
        <v>0</v>
      </c>
      <c r="AO6">
        <v>0</v>
      </c>
      <c r="AP6">
        <v>13.333333333333334</v>
      </c>
      <c r="AQ6">
        <v>0</v>
      </c>
      <c r="AR6">
        <v>0</v>
      </c>
      <c r="AS6">
        <v>0</v>
      </c>
      <c r="AT6">
        <v>0</v>
      </c>
      <c r="AU6">
        <v>36</v>
      </c>
      <c r="AV6">
        <v>13.333333333333334</v>
      </c>
    </row>
    <row r="7" spans="1:48" x14ac:dyDescent="0.25">
      <c r="A7" t="s">
        <v>507</v>
      </c>
      <c r="AV7">
        <v>0.08</v>
      </c>
    </row>
    <row r="8" spans="1:48" x14ac:dyDescent="0.25">
      <c r="A8" t="s">
        <v>200</v>
      </c>
      <c r="D8" t="s">
        <v>582</v>
      </c>
      <c r="E8">
        <v>0</v>
      </c>
      <c r="G8">
        <v>0</v>
      </c>
    </row>
    <row r="9" spans="1:48" x14ac:dyDescent="0.25">
      <c r="A9" t="s">
        <v>124</v>
      </c>
      <c r="D9">
        <v>20</v>
      </c>
      <c r="E9">
        <v>0</v>
      </c>
      <c r="G9">
        <v>3160</v>
      </c>
      <c r="I9">
        <v>160</v>
      </c>
      <c r="J9">
        <v>180</v>
      </c>
      <c r="K9">
        <v>100</v>
      </c>
      <c r="AA9">
        <v>180</v>
      </c>
      <c r="AF9">
        <v>100</v>
      </c>
      <c r="AH9">
        <v>120</v>
      </c>
      <c r="AI9">
        <v>240</v>
      </c>
      <c r="AJ9">
        <v>100</v>
      </c>
      <c r="AK9">
        <v>300</v>
      </c>
      <c r="AP9">
        <v>100</v>
      </c>
      <c r="AQ9">
        <v>100</v>
      </c>
      <c r="AR9">
        <v>60</v>
      </c>
      <c r="AT9">
        <v>100</v>
      </c>
      <c r="AU9">
        <v>140</v>
      </c>
    </row>
    <row r="10" spans="1:48" x14ac:dyDescent="0.25">
      <c r="A10" t="s">
        <v>125</v>
      </c>
      <c r="D10">
        <v>20</v>
      </c>
      <c r="E10">
        <v>0</v>
      </c>
      <c r="G10">
        <v>0</v>
      </c>
    </row>
    <row r="11" spans="1:48" x14ac:dyDescent="0.25">
      <c r="A11" t="s">
        <v>33</v>
      </c>
      <c r="D11">
        <v>3</v>
      </c>
      <c r="E11">
        <v>0</v>
      </c>
      <c r="G11">
        <v>4994</v>
      </c>
      <c r="R11">
        <v>86</v>
      </c>
      <c r="T11">
        <v>36</v>
      </c>
      <c r="AC11">
        <v>45</v>
      </c>
      <c r="AD11">
        <v>90</v>
      </c>
      <c r="AE11">
        <v>45</v>
      </c>
      <c r="AF11">
        <v>135</v>
      </c>
      <c r="AG11">
        <v>105</v>
      </c>
      <c r="AH11">
        <v>150</v>
      </c>
      <c r="AI11">
        <v>105</v>
      </c>
      <c r="AK11">
        <v>45</v>
      </c>
      <c r="AR11">
        <v>105</v>
      </c>
      <c r="AS11">
        <v>120</v>
      </c>
      <c r="AT11">
        <v>195</v>
      </c>
      <c r="AU11">
        <v>255</v>
      </c>
      <c r="AV11">
        <v>240</v>
      </c>
    </row>
    <row r="12" spans="1:48" x14ac:dyDescent="0.25">
      <c r="A12" t="s">
        <v>131</v>
      </c>
      <c r="D12">
        <v>2</v>
      </c>
      <c r="E12">
        <v>0</v>
      </c>
      <c r="G12">
        <v>7240</v>
      </c>
      <c r="I12">
        <v>220</v>
      </c>
      <c r="J12">
        <v>220</v>
      </c>
      <c r="K12">
        <v>200</v>
      </c>
      <c r="L12">
        <v>320</v>
      </c>
      <c r="M12">
        <v>160</v>
      </c>
      <c r="N12">
        <v>180</v>
      </c>
      <c r="P12">
        <v>100</v>
      </c>
      <c r="Q12">
        <v>120</v>
      </c>
      <c r="R12">
        <v>140</v>
      </c>
      <c r="S12">
        <v>60</v>
      </c>
      <c r="T12">
        <v>160</v>
      </c>
      <c r="U12">
        <v>80</v>
      </c>
      <c r="W12">
        <v>200</v>
      </c>
      <c r="Y12">
        <v>100</v>
      </c>
      <c r="Z12">
        <v>360</v>
      </c>
      <c r="AA12">
        <v>60</v>
      </c>
      <c r="AB12">
        <v>100</v>
      </c>
      <c r="AD12">
        <v>200</v>
      </c>
      <c r="AE12">
        <v>200</v>
      </c>
      <c r="AG12">
        <v>440</v>
      </c>
      <c r="AH12">
        <v>100</v>
      </c>
      <c r="AP12">
        <v>100</v>
      </c>
      <c r="AQ12">
        <v>200</v>
      </c>
      <c r="AR12">
        <v>160</v>
      </c>
      <c r="AS12">
        <v>100</v>
      </c>
      <c r="AT12">
        <v>200</v>
      </c>
      <c r="AU12">
        <v>200</v>
      </c>
      <c r="AV12">
        <v>300</v>
      </c>
    </row>
    <row r="13" spans="1:48" x14ac:dyDescent="0.25">
      <c r="A13" t="s">
        <v>508</v>
      </c>
      <c r="D13">
        <v>0</v>
      </c>
      <c r="E13">
        <v>0</v>
      </c>
      <c r="G13">
        <v>1340</v>
      </c>
      <c r="I13">
        <v>100</v>
      </c>
      <c r="J13">
        <v>100</v>
      </c>
      <c r="K13">
        <v>200</v>
      </c>
      <c r="L13">
        <v>300</v>
      </c>
      <c r="M13">
        <v>120</v>
      </c>
      <c r="N13">
        <v>300</v>
      </c>
      <c r="O13">
        <v>100</v>
      </c>
      <c r="P13">
        <v>120</v>
      </c>
    </row>
    <row r="14" spans="1:48" x14ac:dyDescent="0.25">
      <c r="A14" t="s">
        <v>148</v>
      </c>
      <c r="D14" t="s">
        <v>582</v>
      </c>
      <c r="E14">
        <v>0</v>
      </c>
      <c r="G14">
        <v>2370</v>
      </c>
      <c r="O14">
        <v>180</v>
      </c>
      <c r="P14">
        <v>200</v>
      </c>
      <c r="Q14">
        <v>200</v>
      </c>
      <c r="R14">
        <v>200</v>
      </c>
      <c r="S14">
        <v>200</v>
      </c>
      <c r="T14">
        <v>220</v>
      </c>
      <c r="U14">
        <v>240</v>
      </c>
      <c r="V14">
        <v>180</v>
      </c>
      <c r="W14">
        <v>0</v>
      </c>
      <c r="Y14">
        <v>0</v>
      </c>
      <c r="Z14">
        <v>0</v>
      </c>
      <c r="AA14">
        <v>200</v>
      </c>
      <c r="AB14">
        <v>200</v>
      </c>
      <c r="AC14">
        <v>200</v>
      </c>
      <c r="AD14">
        <v>120</v>
      </c>
      <c r="AE14">
        <v>30</v>
      </c>
    </row>
    <row r="15" spans="1:48" x14ac:dyDescent="0.25">
      <c r="A15" t="s">
        <v>149</v>
      </c>
      <c r="D15" t="s">
        <v>582</v>
      </c>
      <c r="E15">
        <v>0</v>
      </c>
      <c r="G15">
        <v>2540</v>
      </c>
      <c r="O15">
        <v>180</v>
      </c>
      <c r="P15">
        <v>200</v>
      </c>
      <c r="Q15">
        <v>200</v>
      </c>
      <c r="R15">
        <v>200</v>
      </c>
      <c r="S15">
        <v>200</v>
      </c>
      <c r="T15">
        <v>200</v>
      </c>
      <c r="U15">
        <v>100</v>
      </c>
      <c r="V15">
        <v>120</v>
      </c>
      <c r="W15">
        <v>100</v>
      </c>
      <c r="Y15">
        <v>100</v>
      </c>
      <c r="Z15">
        <v>140</v>
      </c>
      <c r="AA15">
        <v>100</v>
      </c>
      <c r="AB15">
        <v>100</v>
      </c>
      <c r="AC15">
        <v>100</v>
      </c>
      <c r="AD15">
        <v>100</v>
      </c>
      <c r="AE15">
        <v>100</v>
      </c>
      <c r="AF15">
        <v>100</v>
      </c>
      <c r="AG15">
        <v>100</v>
      </c>
      <c r="AH15">
        <v>100</v>
      </c>
    </row>
    <row r="16" spans="1:48" x14ac:dyDescent="0.25">
      <c r="A16" t="s">
        <v>509</v>
      </c>
      <c r="D16">
        <v>20</v>
      </c>
      <c r="E16">
        <v>0</v>
      </c>
      <c r="G16">
        <v>1500</v>
      </c>
    </row>
    <row r="17" spans="1:48" x14ac:dyDescent="0.25">
      <c r="A17" t="s">
        <v>171</v>
      </c>
      <c r="D17">
        <v>0</v>
      </c>
      <c r="E17">
        <v>0</v>
      </c>
      <c r="G17">
        <v>0</v>
      </c>
      <c r="AF17">
        <v>0</v>
      </c>
    </row>
    <row r="18" spans="1:48" x14ac:dyDescent="0.25">
      <c r="A18" t="s">
        <v>172</v>
      </c>
      <c r="D18">
        <v>0</v>
      </c>
      <c r="E18">
        <v>0</v>
      </c>
      <c r="G18">
        <v>2600</v>
      </c>
      <c r="AI18">
        <v>280</v>
      </c>
      <c r="AJ18">
        <v>240</v>
      </c>
      <c r="AK18">
        <v>280</v>
      </c>
      <c r="AP18">
        <v>120</v>
      </c>
      <c r="AQ18">
        <v>180</v>
      </c>
      <c r="AR18">
        <v>180</v>
      </c>
      <c r="AS18">
        <v>180</v>
      </c>
      <c r="AT18">
        <v>80</v>
      </c>
      <c r="AU18">
        <v>80</v>
      </c>
      <c r="AV18">
        <v>80</v>
      </c>
    </row>
    <row r="19" spans="1:48" x14ac:dyDescent="0.25">
      <c r="A19" t="s">
        <v>510</v>
      </c>
      <c r="D19">
        <v>20</v>
      </c>
      <c r="E19">
        <v>0</v>
      </c>
      <c r="G19">
        <v>0</v>
      </c>
    </row>
    <row r="20" spans="1:48" x14ac:dyDescent="0.25">
      <c r="A20" t="s">
        <v>511</v>
      </c>
      <c r="D20">
        <v>20</v>
      </c>
      <c r="E20">
        <v>0</v>
      </c>
      <c r="G20">
        <v>0</v>
      </c>
    </row>
    <row r="21" spans="1:48" x14ac:dyDescent="0.25">
      <c r="A21" t="s">
        <v>506</v>
      </c>
      <c r="H21">
        <v>0</v>
      </c>
      <c r="I21">
        <v>116</v>
      </c>
      <c r="J21">
        <v>133.33333333333334</v>
      </c>
      <c r="K21">
        <v>111.11111111111111</v>
      </c>
      <c r="L21">
        <v>155</v>
      </c>
      <c r="M21">
        <v>62.222222222222221</v>
      </c>
      <c r="N21">
        <v>106.66666666666667</v>
      </c>
      <c r="O21">
        <v>115</v>
      </c>
      <c r="P21">
        <v>137.77777777777777</v>
      </c>
      <c r="Q21">
        <v>130</v>
      </c>
      <c r="R21">
        <v>120</v>
      </c>
      <c r="S21">
        <v>115</v>
      </c>
      <c r="T21">
        <v>128.88888888888889</v>
      </c>
      <c r="U21">
        <v>105</v>
      </c>
      <c r="V21">
        <v>85.714285714285708</v>
      </c>
      <c r="W21">
        <v>146.66666666666666</v>
      </c>
      <c r="X21">
        <v>240000</v>
      </c>
      <c r="Y21">
        <v>125</v>
      </c>
      <c r="Z21">
        <v>125</v>
      </c>
      <c r="AA21">
        <v>220</v>
      </c>
      <c r="AB21">
        <v>111.11111111111111</v>
      </c>
      <c r="AC21">
        <v>85.714285714285708</v>
      </c>
      <c r="AD21">
        <v>133.33333333333334</v>
      </c>
      <c r="AE21">
        <v>127.5</v>
      </c>
      <c r="AF21">
        <v>97.777777777777771</v>
      </c>
      <c r="AG21">
        <v>120</v>
      </c>
      <c r="AH21">
        <v>111.11111111111111</v>
      </c>
      <c r="AI21">
        <v>137.77777777777777</v>
      </c>
      <c r="AJ21">
        <v>136</v>
      </c>
      <c r="AK21">
        <v>128.88888888888889</v>
      </c>
      <c r="AL21">
        <v>0</v>
      </c>
      <c r="AM21">
        <v>0</v>
      </c>
      <c r="AN21">
        <v>0</v>
      </c>
      <c r="AO21">
        <v>0</v>
      </c>
      <c r="AP21">
        <v>93.333333333333329</v>
      </c>
      <c r="AQ21">
        <v>111.60891089108911</v>
      </c>
      <c r="AR21">
        <v>111.11111111111111</v>
      </c>
      <c r="AS21">
        <v>88</v>
      </c>
      <c r="AT21">
        <v>111.11111111111111</v>
      </c>
      <c r="AU21">
        <v>124</v>
      </c>
      <c r="AV21">
        <v>128.88888888888889</v>
      </c>
    </row>
    <row r="22" spans="1:48" x14ac:dyDescent="0.25">
      <c r="A22" t="s">
        <v>507</v>
      </c>
      <c r="AV22">
        <v>0.08</v>
      </c>
    </row>
    <row r="23" spans="1:48" x14ac:dyDescent="0.25">
      <c r="A23" t="s">
        <v>175</v>
      </c>
      <c r="D23">
        <v>0</v>
      </c>
      <c r="E23">
        <v>0</v>
      </c>
      <c r="G23">
        <v>884.82025697459846</v>
      </c>
      <c r="AG23">
        <v>80</v>
      </c>
      <c r="AH23">
        <v>100</v>
      </c>
      <c r="AI23">
        <v>120</v>
      </c>
      <c r="AJ23">
        <v>80</v>
      </c>
      <c r="AK23">
        <v>140</v>
      </c>
      <c r="AM23">
        <v>2.4849577826334467E-2</v>
      </c>
      <c r="AN23">
        <v>2.7118475112041511E-2</v>
      </c>
      <c r="AO23">
        <v>2.9036800433524065E-2</v>
      </c>
      <c r="AP23">
        <v>160</v>
      </c>
    </row>
    <row r="24" spans="1:48" x14ac:dyDescent="0.25">
      <c r="A24" t="s">
        <v>217</v>
      </c>
      <c r="D24">
        <v>0</v>
      </c>
      <c r="E24">
        <v>0</v>
      </c>
      <c r="G24">
        <v>520</v>
      </c>
      <c r="I24">
        <v>100</v>
      </c>
      <c r="J24">
        <v>0</v>
      </c>
      <c r="L24">
        <v>100</v>
      </c>
      <c r="M24">
        <v>100</v>
      </c>
      <c r="N24">
        <v>0</v>
      </c>
      <c r="O24">
        <v>0</v>
      </c>
      <c r="P24">
        <v>0</v>
      </c>
      <c r="Q24">
        <v>100</v>
      </c>
      <c r="R24">
        <v>120</v>
      </c>
    </row>
    <row r="25" spans="1:48" x14ac:dyDescent="0.25">
      <c r="A25" t="s">
        <v>218</v>
      </c>
      <c r="D25">
        <v>0</v>
      </c>
      <c r="E25">
        <v>0</v>
      </c>
      <c r="G25">
        <v>920</v>
      </c>
      <c r="I25">
        <v>100</v>
      </c>
      <c r="J25">
        <v>100</v>
      </c>
      <c r="K25">
        <v>100</v>
      </c>
      <c r="L25">
        <v>100</v>
      </c>
      <c r="M25">
        <v>100</v>
      </c>
      <c r="N25">
        <v>0</v>
      </c>
      <c r="O25">
        <v>100</v>
      </c>
      <c r="P25">
        <v>100</v>
      </c>
      <c r="Q25">
        <v>100</v>
      </c>
      <c r="R25">
        <v>120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L25">
        <v>0</v>
      </c>
    </row>
    <row r="26" spans="1:48" x14ac:dyDescent="0.25">
      <c r="A26" t="s">
        <v>226</v>
      </c>
      <c r="D26">
        <v>20</v>
      </c>
      <c r="E26">
        <v>0</v>
      </c>
      <c r="G26">
        <v>780</v>
      </c>
      <c r="J26">
        <v>80</v>
      </c>
      <c r="N26">
        <v>100</v>
      </c>
      <c r="P26">
        <v>100</v>
      </c>
      <c r="T26">
        <v>100</v>
      </c>
      <c r="Y26">
        <v>100</v>
      </c>
      <c r="AB26">
        <v>100</v>
      </c>
      <c r="AC26">
        <v>100</v>
      </c>
      <c r="AD26">
        <v>100</v>
      </c>
    </row>
    <row r="27" spans="1:48" x14ac:dyDescent="0.25">
      <c r="A27" t="s">
        <v>230</v>
      </c>
      <c r="D27">
        <v>20</v>
      </c>
      <c r="E27">
        <v>0</v>
      </c>
      <c r="G27">
        <v>740</v>
      </c>
      <c r="J27">
        <v>0</v>
      </c>
      <c r="K27">
        <v>100</v>
      </c>
      <c r="O27">
        <v>100</v>
      </c>
      <c r="Q27">
        <v>100</v>
      </c>
      <c r="T27">
        <v>100</v>
      </c>
      <c r="U27">
        <v>60</v>
      </c>
      <c r="W27">
        <v>100</v>
      </c>
      <c r="Z27">
        <v>0</v>
      </c>
      <c r="AA27">
        <v>80</v>
      </c>
      <c r="AB27">
        <v>0</v>
      </c>
      <c r="AC27">
        <v>0</v>
      </c>
      <c r="AD27">
        <v>100</v>
      </c>
    </row>
    <row r="28" spans="1:48" x14ac:dyDescent="0.25">
      <c r="A28" t="s">
        <v>243</v>
      </c>
      <c r="D28">
        <v>20</v>
      </c>
      <c r="E28">
        <v>0</v>
      </c>
      <c r="G28">
        <v>2500</v>
      </c>
      <c r="I28">
        <v>100</v>
      </c>
      <c r="J28">
        <v>260</v>
      </c>
      <c r="K28">
        <v>100</v>
      </c>
      <c r="L28">
        <v>120</v>
      </c>
      <c r="M28">
        <v>100</v>
      </c>
      <c r="N28">
        <v>100</v>
      </c>
      <c r="O28">
        <v>120</v>
      </c>
      <c r="P28">
        <v>100</v>
      </c>
      <c r="Q28">
        <v>100</v>
      </c>
      <c r="R28">
        <v>140</v>
      </c>
      <c r="S28">
        <v>180</v>
      </c>
      <c r="T28">
        <v>120</v>
      </c>
      <c r="U28">
        <v>100</v>
      </c>
      <c r="V28">
        <v>100</v>
      </c>
      <c r="Y28">
        <v>80</v>
      </c>
      <c r="Z28">
        <v>160</v>
      </c>
      <c r="AA28">
        <v>80</v>
      </c>
      <c r="AB28">
        <v>40</v>
      </c>
      <c r="AC28">
        <v>120</v>
      </c>
      <c r="AD28">
        <v>60</v>
      </c>
      <c r="AE28">
        <v>220</v>
      </c>
    </row>
    <row r="29" spans="1:48" x14ac:dyDescent="0.25">
      <c r="A29" t="s">
        <v>512</v>
      </c>
      <c r="D29">
        <v>20</v>
      </c>
      <c r="E29">
        <v>0</v>
      </c>
      <c r="G29">
        <v>680</v>
      </c>
      <c r="M29">
        <v>100</v>
      </c>
      <c r="N29">
        <v>0</v>
      </c>
      <c r="P29">
        <v>100</v>
      </c>
      <c r="S29">
        <v>100</v>
      </c>
      <c r="U29">
        <v>100</v>
      </c>
      <c r="W29">
        <v>80</v>
      </c>
      <c r="Y29">
        <v>100</v>
      </c>
      <c r="AE29">
        <v>100</v>
      </c>
    </row>
    <row r="30" spans="1:48" x14ac:dyDescent="0.25">
      <c r="A30" t="s">
        <v>244</v>
      </c>
      <c r="D30">
        <v>20</v>
      </c>
      <c r="E30">
        <v>0</v>
      </c>
      <c r="G30">
        <v>1180</v>
      </c>
      <c r="I30">
        <v>180</v>
      </c>
      <c r="J30">
        <v>0</v>
      </c>
      <c r="K30">
        <v>120</v>
      </c>
      <c r="M30">
        <v>0</v>
      </c>
      <c r="N30">
        <v>60</v>
      </c>
      <c r="O30">
        <v>100</v>
      </c>
      <c r="P30">
        <v>0</v>
      </c>
      <c r="R30">
        <v>120</v>
      </c>
      <c r="S30">
        <v>100</v>
      </c>
      <c r="T30">
        <v>100</v>
      </c>
      <c r="U30">
        <v>100</v>
      </c>
      <c r="V30">
        <v>100</v>
      </c>
      <c r="Y30">
        <v>100</v>
      </c>
      <c r="AC30">
        <v>100</v>
      </c>
      <c r="AD30">
        <v>0</v>
      </c>
    </row>
    <row r="31" spans="1:48" x14ac:dyDescent="0.25">
      <c r="A31" t="s">
        <v>513</v>
      </c>
      <c r="D31">
        <v>20</v>
      </c>
      <c r="E31">
        <v>0</v>
      </c>
      <c r="G31">
        <v>280</v>
      </c>
      <c r="L31">
        <v>100</v>
      </c>
      <c r="M31">
        <v>0</v>
      </c>
      <c r="N31">
        <v>0</v>
      </c>
      <c r="V31">
        <v>0</v>
      </c>
      <c r="W31">
        <v>80</v>
      </c>
      <c r="AE31">
        <v>100</v>
      </c>
    </row>
    <row r="32" spans="1:48" x14ac:dyDescent="0.25">
      <c r="A32" t="s">
        <v>514</v>
      </c>
      <c r="D32" t="s">
        <v>582</v>
      </c>
      <c r="E32">
        <v>0</v>
      </c>
      <c r="G32">
        <v>2335.1995565921443</v>
      </c>
    </row>
    <row r="33" spans="1:48" x14ac:dyDescent="0.25">
      <c r="A33" t="s">
        <v>515</v>
      </c>
      <c r="D33" t="s">
        <v>582</v>
      </c>
      <c r="E33">
        <v>0</v>
      </c>
      <c r="G33">
        <v>2583.5041373177883</v>
      </c>
    </row>
    <row r="34" spans="1:48" x14ac:dyDescent="0.25">
      <c r="A34" t="s">
        <v>176</v>
      </c>
      <c r="D34">
        <v>0</v>
      </c>
      <c r="E34">
        <v>0</v>
      </c>
      <c r="G34">
        <v>60</v>
      </c>
      <c r="AQ34">
        <v>60</v>
      </c>
    </row>
    <row r="35" spans="1:48" x14ac:dyDescent="0.25">
      <c r="A35" t="s">
        <v>177</v>
      </c>
      <c r="D35">
        <v>0</v>
      </c>
      <c r="E35">
        <v>0</v>
      </c>
      <c r="G35">
        <v>0</v>
      </c>
      <c r="AR35">
        <v>0</v>
      </c>
      <c r="AS35">
        <v>0</v>
      </c>
      <c r="AT35">
        <v>0</v>
      </c>
    </row>
    <row r="36" spans="1:48" x14ac:dyDescent="0.25">
      <c r="A36" t="s">
        <v>506</v>
      </c>
      <c r="H36">
        <v>0</v>
      </c>
      <c r="I36">
        <v>96</v>
      </c>
      <c r="J36">
        <v>97.777777777777771</v>
      </c>
      <c r="K36">
        <v>93.333333333333329</v>
      </c>
      <c r="L36">
        <v>105</v>
      </c>
      <c r="M36">
        <v>88.888888888888886</v>
      </c>
      <c r="N36">
        <v>57.777777777777779</v>
      </c>
      <c r="O36">
        <v>105</v>
      </c>
      <c r="P36">
        <v>88.888888888888886</v>
      </c>
      <c r="Q36">
        <v>100</v>
      </c>
      <c r="R36">
        <v>111.11111111111111</v>
      </c>
      <c r="S36">
        <v>95</v>
      </c>
      <c r="T36">
        <v>93.333333333333329</v>
      </c>
      <c r="U36">
        <v>90</v>
      </c>
      <c r="V36">
        <v>57.142857142857146</v>
      </c>
      <c r="W36">
        <v>57.777777777777779</v>
      </c>
      <c r="X36">
        <v>0</v>
      </c>
      <c r="Y36">
        <v>95</v>
      </c>
      <c r="Z36">
        <v>40</v>
      </c>
      <c r="AA36">
        <v>53.333333333333336</v>
      </c>
      <c r="AB36">
        <v>31.111111111111111</v>
      </c>
      <c r="AC36">
        <v>91.428571428571431</v>
      </c>
      <c r="AD36">
        <v>57.777777777777779</v>
      </c>
      <c r="AE36">
        <v>105</v>
      </c>
      <c r="AF36">
        <v>0</v>
      </c>
      <c r="AG36">
        <v>17.777777777777779</v>
      </c>
      <c r="AH36">
        <v>22.222222222222221</v>
      </c>
      <c r="AI36">
        <v>26.666666666666668</v>
      </c>
      <c r="AJ36">
        <v>32</v>
      </c>
      <c r="AK36">
        <v>31.111111111111111</v>
      </c>
      <c r="AL36">
        <v>0</v>
      </c>
      <c r="AM36">
        <v>24.849577826334468</v>
      </c>
      <c r="AN36">
        <v>27.118475112041512</v>
      </c>
      <c r="AO36">
        <v>29.036800433524064</v>
      </c>
      <c r="AP36">
        <v>35.555555555555557</v>
      </c>
      <c r="AQ36">
        <v>12.400990099009901</v>
      </c>
      <c r="AR36">
        <v>0</v>
      </c>
      <c r="AS36">
        <v>0</v>
      </c>
      <c r="AT36">
        <v>0</v>
      </c>
      <c r="AU36">
        <v>0</v>
      </c>
      <c r="AV36">
        <v>0</v>
      </c>
    </row>
    <row r="37" spans="1:48" x14ac:dyDescent="0.25">
      <c r="A37" t="s">
        <v>507</v>
      </c>
      <c r="AV37">
        <v>0.08</v>
      </c>
    </row>
    <row r="38" spans="1:48" x14ac:dyDescent="0.25">
      <c r="A38" t="s">
        <v>516</v>
      </c>
      <c r="D38">
        <v>0</v>
      </c>
      <c r="E38">
        <v>0</v>
      </c>
      <c r="G38">
        <v>1200</v>
      </c>
      <c r="W38">
        <v>0</v>
      </c>
    </row>
    <row r="39" spans="1:48" x14ac:dyDescent="0.25">
      <c r="A39" t="s">
        <v>517</v>
      </c>
      <c r="D39">
        <v>0</v>
      </c>
      <c r="E39">
        <v>0</v>
      </c>
      <c r="G39">
        <v>0</v>
      </c>
    </row>
    <row r="40" spans="1:48" x14ac:dyDescent="0.25">
      <c r="A40" t="s">
        <v>518</v>
      </c>
      <c r="D40">
        <v>0</v>
      </c>
      <c r="E40">
        <v>0</v>
      </c>
      <c r="G40">
        <v>1600</v>
      </c>
      <c r="H40">
        <v>0</v>
      </c>
      <c r="I40">
        <v>140</v>
      </c>
      <c r="J40">
        <v>100</v>
      </c>
      <c r="K40">
        <v>100</v>
      </c>
      <c r="L40">
        <v>100</v>
      </c>
      <c r="M40">
        <v>100</v>
      </c>
      <c r="N40">
        <v>200</v>
      </c>
      <c r="O40">
        <v>200</v>
      </c>
      <c r="P40">
        <v>160</v>
      </c>
      <c r="Q40">
        <v>120</v>
      </c>
      <c r="R40">
        <v>140</v>
      </c>
      <c r="T40">
        <v>100</v>
      </c>
      <c r="U40">
        <v>140</v>
      </c>
      <c r="V40">
        <v>0</v>
      </c>
      <c r="W40">
        <v>0</v>
      </c>
    </row>
    <row r="41" spans="1:48" x14ac:dyDescent="0.25">
      <c r="A41" t="s">
        <v>215</v>
      </c>
      <c r="D41">
        <v>0</v>
      </c>
      <c r="E41">
        <v>0</v>
      </c>
      <c r="G41">
        <v>840</v>
      </c>
      <c r="I41">
        <v>60</v>
      </c>
      <c r="J41">
        <v>100</v>
      </c>
      <c r="K41">
        <v>80</v>
      </c>
      <c r="L41">
        <v>60</v>
      </c>
      <c r="M41">
        <v>60</v>
      </c>
      <c r="N41">
        <v>160</v>
      </c>
      <c r="O41">
        <v>60</v>
      </c>
      <c r="P41">
        <v>140</v>
      </c>
      <c r="Q41">
        <v>60</v>
      </c>
      <c r="R41">
        <v>60</v>
      </c>
      <c r="U41">
        <v>0</v>
      </c>
    </row>
    <row r="42" spans="1:48" x14ac:dyDescent="0.25">
      <c r="A42" t="s">
        <v>216</v>
      </c>
      <c r="D42">
        <v>0</v>
      </c>
      <c r="E42">
        <v>0</v>
      </c>
      <c r="G42">
        <v>0</v>
      </c>
    </row>
    <row r="43" spans="1:48" x14ac:dyDescent="0.25">
      <c r="A43" t="s">
        <v>223</v>
      </c>
      <c r="D43">
        <v>20</v>
      </c>
      <c r="E43">
        <v>0</v>
      </c>
      <c r="G43">
        <v>800</v>
      </c>
    </row>
    <row r="44" spans="1:48" x14ac:dyDescent="0.25">
      <c r="A44" t="s">
        <v>224</v>
      </c>
      <c r="D44">
        <v>20</v>
      </c>
      <c r="E44">
        <v>0</v>
      </c>
      <c r="G44">
        <v>420</v>
      </c>
    </row>
    <row r="45" spans="1:48" x14ac:dyDescent="0.25">
      <c r="A45" t="s">
        <v>228</v>
      </c>
      <c r="D45">
        <v>20</v>
      </c>
      <c r="E45">
        <v>0</v>
      </c>
      <c r="G45">
        <v>6620</v>
      </c>
      <c r="I45">
        <v>120</v>
      </c>
      <c r="J45">
        <v>100</v>
      </c>
      <c r="K45">
        <v>80</v>
      </c>
      <c r="L45">
        <v>60</v>
      </c>
      <c r="M45">
        <v>60</v>
      </c>
      <c r="N45">
        <v>140</v>
      </c>
      <c r="O45">
        <v>120</v>
      </c>
      <c r="P45">
        <v>120</v>
      </c>
      <c r="Q45">
        <v>0</v>
      </c>
      <c r="R45">
        <v>0</v>
      </c>
      <c r="S45">
        <v>0</v>
      </c>
      <c r="T45">
        <v>60</v>
      </c>
      <c r="U45">
        <v>0</v>
      </c>
      <c r="Y45">
        <v>0</v>
      </c>
      <c r="Z45">
        <v>0</v>
      </c>
      <c r="AC45">
        <v>0</v>
      </c>
      <c r="AD45">
        <v>80</v>
      </c>
      <c r="AE45">
        <v>80</v>
      </c>
      <c r="AG45">
        <v>80</v>
      </c>
      <c r="AI45">
        <v>80</v>
      </c>
      <c r="AJ45">
        <v>80</v>
      </c>
      <c r="AK45">
        <v>80</v>
      </c>
      <c r="AP45">
        <v>80</v>
      </c>
      <c r="AQ45">
        <v>80</v>
      </c>
      <c r="AR45">
        <v>80</v>
      </c>
      <c r="AS45">
        <v>80</v>
      </c>
      <c r="AT45">
        <v>100</v>
      </c>
      <c r="AU45">
        <v>80</v>
      </c>
      <c r="AV45">
        <v>80</v>
      </c>
    </row>
    <row r="46" spans="1:48" x14ac:dyDescent="0.25">
      <c r="A46" t="s">
        <v>229</v>
      </c>
      <c r="D46">
        <v>20</v>
      </c>
      <c r="E46">
        <v>0</v>
      </c>
      <c r="G46">
        <v>22460</v>
      </c>
      <c r="I46">
        <v>200</v>
      </c>
      <c r="J46">
        <v>60</v>
      </c>
      <c r="K46">
        <v>120</v>
      </c>
      <c r="L46">
        <v>160</v>
      </c>
      <c r="M46">
        <v>100</v>
      </c>
      <c r="Q46">
        <v>280</v>
      </c>
      <c r="R46">
        <v>400</v>
      </c>
      <c r="S46">
        <v>60</v>
      </c>
      <c r="Y46">
        <v>60</v>
      </c>
      <c r="Z46">
        <v>60</v>
      </c>
      <c r="AC46">
        <v>140</v>
      </c>
      <c r="AD46">
        <v>60</v>
      </c>
      <c r="AF46">
        <v>200</v>
      </c>
      <c r="AG46">
        <v>120</v>
      </c>
      <c r="AH46">
        <v>240</v>
      </c>
      <c r="AI46">
        <v>180</v>
      </c>
      <c r="AK46">
        <v>280</v>
      </c>
      <c r="AL46">
        <v>120</v>
      </c>
      <c r="AP46">
        <v>240</v>
      </c>
      <c r="AQ46">
        <v>240</v>
      </c>
      <c r="AR46">
        <v>200</v>
      </c>
      <c r="AS46">
        <v>300</v>
      </c>
      <c r="AT46">
        <v>360</v>
      </c>
      <c r="AU46">
        <v>280</v>
      </c>
      <c r="AV46">
        <v>240</v>
      </c>
    </row>
    <row r="47" spans="1:48" x14ac:dyDescent="0.25">
      <c r="A47" t="s">
        <v>519</v>
      </c>
      <c r="D47">
        <v>20</v>
      </c>
      <c r="E47">
        <v>0</v>
      </c>
      <c r="G47">
        <v>1220</v>
      </c>
      <c r="J47">
        <v>60</v>
      </c>
      <c r="K47">
        <v>80</v>
      </c>
      <c r="L47">
        <v>60</v>
      </c>
      <c r="AD47">
        <v>120</v>
      </c>
      <c r="AE47">
        <v>160</v>
      </c>
      <c r="AG47">
        <v>60</v>
      </c>
      <c r="AH47">
        <v>60</v>
      </c>
      <c r="AI47">
        <v>120</v>
      </c>
      <c r="AJ47">
        <v>60</v>
      </c>
      <c r="AK47">
        <v>120</v>
      </c>
      <c r="AP47">
        <v>60</v>
      </c>
      <c r="AQ47">
        <v>60</v>
      </c>
      <c r="AR47">
        <v>60</v>
      </c>
      <c r="AS47">
        <v>60</v>
      </c>
    </row>
    <row r="48" spans="1:48" x14ac:dyDescent="0.25">
      <c r="A48" t="s">
        <v>520</v>
      </c>
      <c r="D48">
        <v>20</v>
      </c>
      <c r="E48">
        <v>0</v>
      </c>
      <c r="G48">
        <v>200</v>
      </c>
      <c r="I48">
        <v>100</v>
      </c>
      <c r="J48">
        <v>100</v>
      </c>
    </row>
    <row r="49" spans="1:48" x14ac:dyDescent="0.25">
      <c r="A49" t="s">
        <v>18</v>
      </c>
      <c r="D49">
        <v>20</v>
      </c>
      <c r="E49">
        <v>0</v>
      </c>
      <c r="G49">
        <v>4900</v>
      </c>
      <c r="I49">
        <v>0</v>
      </c>
      <c r="J49">
        <v>60</v>
      </c>
      <c r="K49">
        <v>80</v>
      </c>
      <c r="L49">
        <v>60</v>
      </c>
      <c r="M49">
        <v>60</v>
      </c>
      <c r="N49">
        <v>60</v>
      </c>
      <c r="O49">
        <v>60</v>
      </c>
      <c r="Y49">
        <v>80</v>
      </c>
      <c r="AB49">
        <v>140</v>
      </c>
      <c r="AC49">
        <v>100</v>
      </c>
      <c r="AD49">
        <v>60</v>
      </c>
      <c r="AE49">
        <v>60</v>
      </c>
      <c r="AF49">
        <v>60</v>
      </c>
      <c r="AG49">
        <v>60</v>
      </c>
      <c r="AH49">
        <v>60</v>
      </c>
      <c r="AI49">
        <v>60</v>
      </c>
      <c r="AJ49">
        <v>60</v>
      </c>
      <c r="AK49">
        <v>60</v>
      </c>
      <c r="AL49">
        <v>60</v>
      </c>
      <c r="AP49">
        <v>60</v>
      </c>
      <c r="AQ49">
        <v>60</v>
      </c>
      <c r="AR49">
        <v>60</v>
      </c>
      <c r="AS49">
        <v>200</v>
      </c>
      <c r="AT49">
        <v>60</v>
      </c>
      <c r="AU49">
        <v>60</v>
      </c>
    </row>
    <row r="50" spans="1:48" x14ac:dyDescent="0.25">
      <c r="A50" t="s">
        <v>22</v>
      </c>
      <c r="D50" t="s">
        <v>582</v>
      </c>
      <c r="E50">
        <v>0</v>
      </c>
      <c r="G50">
        <v>960</v>
      </c>
      <c r="S50">
        <v>120</v>
      </c>
      <c r="T50">
        <v>120</v>
      </c>
      <c r="U50">
        <v>80</v>
      </c>
      <c r="V50">
        <v>100</v>
      </c>
      <c r="W50">
        <v>160</v>
      </c>
      <c r="X50">
        <v>60</v>
      </c>
      <c r="Y50">
        <v>80</v>
      </c>
      <c r="Z50">
        <v>120</v>
      </c>
      <c r="AA50">
        <v>80</v>
      </c>
      <c r="AB50">
        <v>40</v>
      </c>
    </row>
    <row r="51" spans="1:48" x14ac:dyDescent="0.25">
      <c r="A51" t="s">
        <v>23</v>
      </c>
      <c r="D51" t="s">
        <v>582</v>
      </c>
      <c r="E51">
        <v>0</v>
      </c>
      <c r="G51">
        <v>1680</v>
      </c>
      <c r="S51">
        <v>180</v>
      </c>
      <c r="T51">
        <v>200</v>
      </c>
      <c r="U51">
        <v>200</v>
      </c>
      <c r="V51">
        <v>40</v>
      </c>
      <c r="W51">
        <v>260</v>
      </c>
      <c r="X51">
        <v>120</v>
      </c>
      <c r="Y51">
        <v>160</v>
      </c>
      <c r="Z51">
        <v>200</v>
      </c>
      <c r="AA51">
        <v>80</v>
      </c>
      <c r="AB51">
        <v>240</v>
      </c>
    </row>
    <row r="52" spans="1:48" x14ac:dyDescent="0.25">
      <c r="A52" t="s">
        <v>24</v>
      </c>
      <c r="D52" t="s">
        <v>582</v>
      </c>
      <c r="E52">
        <v>0</v>
      </c>
      <c r="G52">
        <v>8720</v>
      </c>
      <c r="S52">
        <v>120</v>
      </c>
      <c r="T52">
        <v>60</v>
      </c>
      <c r="U52">
        <v>200</v>
      </c>
      <c r="V52">
        <v>100</v>
      </c>
      <c r="W52">
        <v>180</v>
      </c>
      <c r="X52">
        <v>140</v>
      </c>
      <c r="Y52">
        <v>160</v>
      </c>
      <c r="Z52">
        <v>160</v>
      </c>
      <c r="AA52">
        <v>120</v>
      </c>
      <c r="AB52">
        <v>160</v>
      </c>
      <c r="AC52">
        <v>60</v>
      </c>
      <c r="AD52">
        <v>200</v>
      </c>
      <c r="AE52">
        <v>220</v>
      </c>
      <c r="AF52">
        <v>100</v>
      </c>
      <c r="AG52">
        <v>160</v>
      </c>
      <c r="AH52">
        <v>160</v>
      </c>
      <c r="AI52">
        <v>160</v>
      </c>
      <c r="AJ52">
        <v>160</v>
      </c>
      <c r="AL52">
        <v>140</v>
      </c>
      <c r="AP52">
        <v>100</v>
      </c>
      <c r="AQ52">
        <v>100</v>
      </c>
      <c r="AR52">
        <v>120</v>
      </c>
      <c r="AT52">
        <v>160</v>
      </c>
      <c r="AU52">
        <v>160</v>
      </c>
      <c r="AV52">
        <v>220</v>
      </c>
    </row>
    <row r="53" spans="1:48" x14ac:dyDescent="0.25">
      <c r="A53" t="s">
        <v>506</v>
      </c>
      <c r="H53">
        <v>0</v>
      </c>
      <c r="I53">
        <v>124</v>
      </c>
      <c r="J53">
        <v>128.88888888888889</v>
      </c>
      <c r="K53">
        <v>120</v>
      </c>
      <c r="L53">
        <v>125</v>
      </c>
      <c r="M53">
        <v>84.444444444444443</v>
      </c>
      <c r="N53">
        <v>124.44444444444444</v>
      </c>
      <c r="O53">
        <v>110</v>
      </c>
      <c r="P53">
        <v>93.333333333333329</v>
      </c>
      <c r="Q53">
        <v>115</v>
      </c>
      <c r="R53">
        <v>133.33333333333334</v>
      </c>
      <c r="S53">
        <v>120</v>
      </c>
      <c r="T53">
        <v>120</v>
      </c>
      <c r="U53">
        <v>155</v>
      </c>
      <c r="V53">
        <v>68.571428571428569</v>
      </c>
      <c r="W53">
        <v>133.33333333333334</v>
      </c>
      <c r="X53">
        <v>320000</v>
      </c>
      <c r="Y53">
        <v>135</v>
      </c>
      <c r="Z53">
        <v>135</v>
      </c>
      <c r="AA53">
        <v>93.333333333333329</v>
      </c>
      <c r="AB53">
        <v>128.88888888888889</v>
      </c>
      <c r="AC53">
        <v>85.714285714285708</v>
      </c>
      <c r="AD53">
        <v>115.55555555555556</v>
      </c>
      <c r="AE53">
        <v>130</v>
      </c>
      <c r="AF53">
        <v>80</v>
      </c>
      <c r="AG53">
        <v>106.66666666666667</v>
      </c>
      <c r="AH53">
        <v>115.55555555555556</v>
      </c>
      <c r="AI53">
        <v>133.33333333333334</v>
      </c>
      <c r="AJ53">
        <v>144</v>
      </c>
      <c r="AK53">
        <v>120</v>
      </c>
      <c r="AL53">
        <v>71.111111111111114</v>
      </c>
      <c r="AM53">
        <v>0</v>
      </c>
      <c r="AN53">
        <v>0</v>
      </c>
      <c r="AO53">
        <v>0</v>
      </c>
      <c r="AP53">
        <v>120</v>
      </c>
      <c r="AQ53">
        <v>111.60891089108911</v>
      </c>
      <c r="AR53">
        <v>115.55555555555556</v>
      </c>
      <c r="AS53">
        <v>128</v>
      </c>
      <c r="AT53">
        <v>151.11111111111111</v>
      </c>
      <c r="AU53">
        <v>116</v>
      </c>
      <c r="AV53">
        <v>120</v>
      </c>
    </row>
    <row r="54" spans="1:48" x14ac:dyDescent="0.25">
      <c r="A54" t="s">
        <v>507</v>
      </c>
      <c r="AV54">
        <v>0.08</v>
      </c>
    </row>
    <row r="55" spans="1:48" x14ac:dyDescent="0.25">
      <c r="A55" t="s">
        <v>200</v>
      </c>
      <c r="D55" t="s">
        <v>582</v>
      </c>
      <c r="E55">
        <v>0</v>
      </c>
      <c r="G55">
        <v>0</v>
      </c>
    </row>
    <row r="56" spans="1:48" x14ac:dyDescent="0.25">
      <c r="A56" t="s">
        <v>100</v>
      </c>
      <c r="D56">
        <v>20</v>
      </c>
      <c r="E56">
        <v>0</v>
      </c>
      <c r="G56">
        <v>240</v>
      </c>
      <c r="I56">
        <v>100</v>
      </c>
      <c r="R56">
        <v>40</v>
      </c>
      <c r="AG56">
        <v>100</v>
      </c>
    </row>
    <row r="57" spans="1:48" x14ac:dyDescent="0.25">
      <c r="A57" t="s">
        <v>101</v>
      </c>
      <c r="D57">
        <v>20</v>
      </c>
      <c r="E57">
        <v>0</v>
      </c>
      <c r="G57">
        <v>40</v>
      </c>
      <c r="Z57" t="s">
        <v>288</v>
      </c>
    </row>
    <row r="58" spans="1:48" x14ac:dyDescent="0.25">
      <c r="A58" t="s">
        <v>521</v>
      </c>
      <c r="D58">
        <v>20</v>
      </c>
      <c r="E58">
        <v>0</v>
      </c>
      <c r="G58">
        <v>0</v>
      </c>
      <c r="Q58">
        <v>0</v>
      </c>
    </row>
    <row r="59" spans="1:48" x14ac:dyDescent="0.25">
      <c r="A59" t="s">
        <v>522</v>
      </c>
      <c r="D59">
        <v>20</v>
      </c>
      <c r="E59">
        <v>0</v>
      </c>
      <c r="G59">
        <v>40</v>
      </c>
      <c r="O59">
        <v>40</v>
      </c>
    </row>
    <row r="60" spans="1:48" x14ac:dyDescent="0.25">
      <c r="A60" t="s">
        <v>108</v>
      </c>
      <c r="D60">
        <v>20</v>
      </c>
      <c r="E60">
        <v>0</v>
      </c>
      <c r="G60">
        <v>240</v>
      </c>
      <c r="P60">
        <v>40</v>
      </c>
      <c r="V60">
        <v>60</v>
      </c>
      <c r="W60">
        <v>0</v>
      </c>
      <c r="AE60">
        <v>60</v>
      </c>
      <c r="AV60">
        <v>40</v>
      </c>
    </row>
    <row r="61" spans="1:48" x14ac:dyDescent="0.25">
      <c r="A61" t="s">
        <v>523</v>
      </c>
      <c r="D61">
        <v>20</v>
      </c>
      <c r="E61">
        <v>0</v>
      </c>
      <c r="G61">
        <v>40</v>
      </c>
      <c r="V61">
        <v>40</v>
      </c>
    </row>
    <row r="62" spans="1:48" x14ac:dyDescent="0.25">
      <c r="A62" t="s">
        <v>110</v>
      </c>
      <c r="D62">
        <v>0</v>
      </c>
      <c r="E62">
        <v>0</v>
      </c>
      <c r="G62">
        <v>380</v>
      </c>
      <c r="AH62">
        <v>100</v>
      </c>
      <c r="AK62">
        <v>40</v>
      </c>
      <c r="AS62">
        <v>40</v>
      </c>
      <c r="AU62">
        <v>40</v>
      </c>
    </row>
    <row r="63" spans="1:48" x14ac:dyDescent="0.25">
      <c r="A63" t="s">
        <v>111</v>
      </c>
      <c r="D63">
        <v>0</v>
      </c>
      <c r="E63">
        <v>0</v>
      </c>
      <c r="G63">
        <v>220</v>
      </c>
      <c r="AJ63">
        <v>100</v>
      </c>
      <c r="AK63">
        <v>40</v>
      </c>
      <c r="AS63">
        <v>40</v>
      </c>
      <c r="AU63">
        <v>40</v>
      </c>
    </row>
    <row r="64" spans="1:48" x14ac:dyDescent="0.25">
      <c r="A64" t="s">
        <v>144</v>
      </c>
      <c r="D64">
        <v>20</v>
      </c>
      <c r="E64">
        <v>0</v>
      </c>
      <c r="G64">
        <v>8780</v>
      </c>
      <c r="I64">
        <v>140</v>
      </c>
      <c r="J64">
        <v>200</v>
      </c>
      <c r="K64">
        <v>100</v>
      </c>
      <c r="L64">
        <v>300</v>
      </c>
      <c r="M64">
        <v>200</v>
      </c>
      <c r="N64">
        <v>260</v>
      </c>
      <c r="O64">
        <v>300</v>
      </c>
      <c r="P64">
        <v>200</v>
      </c>
      <c r="Q64">
        <v>260</v>
      </c>
      <c r="R64">
        <v>180</v>
      </c>
      <c r="S64">
        <v>260</v>
      </c>
      <c r="T64">
        <v>260</v>
      </c>
      <c r="U64">
        <v>140</v>
      </c>
      <c r="V64">
        <v>140</v>
      </c>
      <c r="W64">
        <v>300</v>
      </c>
      <c r="Y64">
        <v>160</v>
      </c>
      <c r="Z64">
        <v>280</v>
      </c>
      <c r="AA64">
        <v>200</v>
      </c>
      <c r="AB64">
        <v>240</v>
      </c>
      <c r="AC64">
        <v>220</v>
      </c>
      <c r="AD64">
        <v>400</v>
      </c>
      <c r="AE64">
        <v>300</v>
      </c>
      <c r="AF64">
        <v>420</v>
      </c>
      <c r="AG64">
        <v>340</v>
      </c>
      <c r="AH64">
        <v>220</v>
      </c>
      <c r="AI64">
        <v>300</v>
      </c>
      <c r="AJ64">
        <v>180</v>
      </c>
      <c r="AK64">
        <v>260</v>
      </c>
      <c r="AP64">
        <v>360</v>
      </c>
      <c r="AQ64">
        <v>360</v>
      </c>
      <c r="AR64">
        <v>500</v>
      </c>
      <c r="AS64">
        <v>220</v>
      </c>
      <c r="AT64">
        <v>300</v>
      </c>
      <c r="AU64">
        <v>280</v>
      </c>
    </row>
    <row r="65" spans="1:48" x14ac:dyDescent="0.25">
      <c r="A65" t="s">
        <v>210</v>
      </c>
      <c r="D65">
        <v>20</v>
      </c>
      <c r="E65">
        <v>0</v>
      </c>
      <c r="G65">
        <v>25120</v>
      </c>
      <c r="I65">
        <v>140</v>
      </c>
      <c r="J65">
        <v>100</v>
      </c>
      <c r="K65">
        <v>100</v>
      </c>
      <c r="L65">
        <v>100</v>
      </c>
      <c r="M65">
        <v>100</v>
      </c>
      <c r="N65">
        <v>100</v>
      </c>
      <c r="P65">
        <v>100</v>
      </c>
      <c r="Q65">
        <v>100</v>
      </c>
      <c r="R65">
        <v>100</v>
      </c>
      <c r="S65">
        <v>100</v>
      </c>
      <c r="U65">
        <v>100</v>
      </c>
      <c r="V65">
        <v>100</v>
      </c>
      <c r="W65">
        <v>120</v>
      </c>
      <c r="Y65">
        <v>100</v>
      </c>
      <c r="Z65">
        <v>100</v>
      </c>
      <c r="AB65">
        <v>100</v>
      </c>
      <c r="AC65">
        <v>100</v>
      </c>
      <c r="AS65">
        <v>100</v>
      </c>
      <c r="AT65">
        <v>100</v>
      </c>
      <c r="AU65">
        <v>200</v>
      </c>
      <c r="AV65">
        <v>400</v>
      </c>
    </row>
    <row r="66" spans="1:48" x14ac:dyDescent="0.25">
      <c r="A66" t="s">
        <v>506</v>
      </c>
      <c r="H66">
        <v>0</v>
      </c>
      <c r="I66">
        <v>76</v>
      </c>
      <c r="J66">
        <v>66.666666666666671</v>
      </c>
      <c r="K66">
        <v>44.444444444444443</v>
      </c>
      <c r="L66">
        <v>100</v>
      </c>
      <c r="M66">
        <v>66.666666666666671</v>
      </c>
      <c r="N66">
        <v>80</v>
      </c>
      <c r="O66">
        <v>85</v>
      </c>
      <c r="P66">
        <v>75.555555555555557</v>
      </c>
      <c r="Q66">
        <v>90</v>
      </c>
      <c r="R66">
        <v>71.111111111111114</v>
      </c>
      <c r="S66">
        <v>90</v>
      </c>
      <c r="T66">
        <v>57.777777777777779</v>
      </c>
      <c r="U66">
        <v>60</v>
      </c>
      <c r="V66">
        <v>97.142857142857139</v>
      </c>
      <c r="W66">
        <v>93.333333333333329</v>
      </c>
      <c r="X66">
        <v>0</v>
      </c>
      <c r="Y66">
        <v>65</v>
      </c>
      <c r="Z66">
        <v>95</v>
      </c>
      <c r="AA66">
        <v>66.666666666666671</v>
      </c>
      <c r="AB66">
        <v>75.555555555555557</v>
      </c>
      <c r="AC66">
        <v>91.428571428571431</v>
      </c>
      <c r="AD66">
        <v>88.888888888888886</v>
      </c>
      <c r="AE66">
        <v>90</v>
      </c>
      <c r="AF66">
        <v>93.333333333333329</v>
      </c>
      <c r="AG66">
        <v>97.777777777777771</v>
      </c>
      <c r="AH66">
        <v>71.111111111111114</v>
      </c>
      <c r="AI66">
        <v>66.666666666666671</v>
      </c>
      <c r="AJ66">
        <v>112</v>
      </c>
      <c r="AK66">
        <v>75.555555555555557</v>
      </c>
      <c r="AL66">
        <v>0</v>
      </c>
      <c r="AM66">
        <v>0</v>
      </c>
      <c r="AN66">
        <v>0</v>
      </c>
      <c r="AO66">
        <v>0</v>
      </c>
      <c r="AP66">
        <v>80</v>
      </c>
      <c r="AQ66">
        <v>74.405940594059402</v>
      </c>
      <c r="AR66">
        <v>111.11111111111111</v>
      </c>
      <c r="AS66">
        <v>80</v>
      </c>
      <c r="AT66">
        <v>88.888888888888886</v>
      </c>
      <c r="AU66">
        <v>112</v>
      </c>
      <c r="AV66">
        <v>97.777777777777771</v>
      </c>
    </row>
    <row r="67" spans="1:48" x14ac:dyDescent="0.25">
      <c r="A67" t="s">
        <v>507</v>
      </c>
      <c r="AV67">
        <v>0.08</v>
      </c>
    </row>
    <row r="68" spans="1:48" x14ac:dyDescent="0.25">
      <c r="A68" t="s">
        <v>134</v>
      </c>
      <c r="D68">
        <v>0</v>
      </c>
      <c r="E68">
        <v>0</v>
      </c>
      <c r="G68">
        <v>2</v>
      </c>
    </row>
    <row r="69" spans="1:48" x14ac:dyDescent="0.25">
      <c r="A69" t="s">
        <v>135</v>
      </c>
      <c r="D69">
        <v>0</v>
      </c>
      <c r="E69">
        <v>0</v>
      </c>
      <c r="G69">
        <v>2</v>
      </c>
    </row>
    <row r="70" spans="1:48" x14ac:dyDescent="0.25">
      <c r="A70" t="s">
        <v>136</v>
      </c>
      <c r="D70">
        <v>0</v>
      </c>
      <c r="E70">
        <v>0</v>
      </c>
      <c r="G70">
        <v>2</v>
      </c>
    </row>
    <row r="71" spans="1:48" x14ac:dyDescent="0.25">
      <c r="A71" t="s">
        <v>137</v>
      </c>
      <c r="D71">
        <v>0</v>
      </c>
      <c r="E71">
        <v>0</v>
      </c>
      <c r="G71">
        <v>2</v>
      </c>
    </row>
    <row r="72" spans="1:48" x14ac:dyDescent="0.25">
      <c r="A72" t="s">
        <v>138</v>
      </c>
      <c r="D72">
        <v>0</v>
      </c>
      <c r="E72">
        <v>0</v>
      </c>
      <c r="G72">
        <v>2</v>
      </c>
    </row>
    <row r="73" spans="1:48" x14ac:dyDescent="0.25">
      <c r="A73" t="s">
        <v>139</v>
      </c>
      <c r="D73">
        <v>0</v>
      </c>
      <c r="E73">
        <v>0</v>
      </c>
      <c r="G73">
        <v>2</v>
      </c>
    </row>
    <row r="74" spans="1:48" x14ac:dyDescent="0.25">
      <c r="A74" t="s">
        <v>140</v>
      </c>
      <c r="D74">
        <v>0</v>
      </c>
      <c r="E74">
        <v>0</v>
      </c>
      <c r="G74">
        <v>2</v>
      </c>
    </row>
    <row r="75" spans="1:48" x14ac:dyDescent="0.25">
      <c r="A75" t="s">
        <v>141</v>
      </c>
      <c r="D75">
        <v>0</v>
      </c>
      <c r="E75">
        <v>0</v>
      </c>
      <c r="G75">
        <v>2</v>
      </c>
    </row>
    <row r="76" spans="1:48" x14ac:dyDescent="0.25">
      <c r="A76" t="s">
        <v>142</v>
      </c>
      <c r="D76">
        <v>0</v>
      </c>
      <c r="E76">
        <v>0</v>
      </c>
      <c r="G76">
        <v>2</v>
      </c>
    </row>
    <row r="77" spans="1:48" x14ac:dyDescent="0.25">
      <c r="A77" t="s">
        <v>88</v>
      </c>
      <c r="D77">
        <v>10</v>
      </c>
      <c r="E77">
        <v>0</v>
      </c>
      <c r="G77">
        <v>32</v>
      </c>
      <c r="S77">
        <v>30</v>
      </c>
      <c r="AA77">
        <v>0</v>
      </c>
      <c r="AB77">
        <v>0</v>
      </c>
      <c r="AC77">
        <v>0</v>
      </c>
      <c r="AD77">
        <v>0</v>
      </c>
      <c r="AF77">
        <v>0</v>
      </c>
      <c r="AG77">
        <v>0</v>
      </c>
      <c r="AI77">
        <v>0</v>
      </c>
      <c r="AJ77">
        <v>0</v>
      </c>
    </row>
    <row r="78" spans="1:48" x14ac:dyDescent="0.25">
      <c r="A78" t="s">
        <v>89</v>
      </c>
      <c r="D78">
        <v>10</v>
      </c>
      <c r="E78">
        <v>0</v>
      </c>
      <c r="G78">
        <v>2</v>
      </c>
      <c r="AA78">
        <v>0</v>
      </c>
      <c r="AB78">
        <v>0</v>
      </c>
      <c r="AC78">
        <v>0</v>
      </c>
      <c r="AD78">
        <v>0</v>
      </c>
      <c r="AF78">
        <v>0</v>
      </c>
      <c r="AG78">
        <v>0</v>
      </c>
      <c r="AI78">
        <v>0</v>
      </c>
      <c r="AJ78">
        <v>0</v>
      </c>
    </row>
    <row r="79" spans="1:48" x14ac:dyDescent="0.25">
      <c r="A79" t="s">
        <v>90</v>
      </c>
      <c r="D79">
        <v>10</v>
      </c>
      <c r="E79">
        <v>0</v>
      </c>
      <c r="G79">
        <v>2</v>
      </c>
      <c r="AA79">
        <v>0</v>
      </c>
      <c r="AB79">
        <v>0</v>
      </c>
      <c r="AC79">
        <v>0</v>
      </c>
      <c r="AD79">
        <v>0</v>
      </c>
      <c r="AF79">
        <v>0</v>
      </c>
      <c r="AG79">
        <v>0</v>
      </c>
      <c r="AI79">
        <v>0</v>
      </c>
      <c r="AJ79">
        <v>0</v>
      </c>
    </row>
    <row r="80" spans="1:48" x14ac:dyDescent="0.25">
      <c r="A80" t="s">
        <v>91</v>
      </c>
      <c r="D80">
        <v>10</v>
      </c>
      <c r="E80">
        <v>0</v>
      </c>
      <c r="G80">
        <v>2</v>
      </c>
      <c r="AA80">
        <v>0</v>
      </c>
      <c r="AB80">
        <v>0</v>
      </c>
      <c r="AC80">
        <v>0</v>
      </c>
      <c r="AD80">
        <v>0</v>
      </c>
      <c r="AF80">
        <v>0</v>
      </c>
      <c r="AG80">
        <v>0</v>
      </c>
      <c r="AI80">
        <v>0</v>
      </c>
      <c r="AJ80">
        <v>0</v>
      </c>
    </row>
    <row r="81" spans="1:48" x14ac:dyDescent="0.25">
      <c r="A81" t="s">
        <v>92</v>
      </c>
      <c r="D81">
        <v>10</v>
      </c>
      <c r="E81">
        <v>0</v>
      </c>
      <c r="G81">
        <v>2</v>
      </c>
      <c r="AA81">
        <v>0</v>
      </c>
      <c r="AB81">
        <v>0</v>
      </c>
      <c r="AC81">
        <v>0</v>
      </c>
      <c r="AD81">
        <v>0</v>
      </c>
      <c r="AF81">
        <v>0</v>
      </c>
      <c r="AG81">
        <v>0</v>
      </c>
      <c r="AI81">
        <v>0</v>
      </c>
      <c r="AJ81">
        <v>0</v>
      </c>
    </row>
    <row r="82" spans="1:48" x14ac:dyDescent="0.25">
      <c r="A82" t="s">
        <v>93</v>
      </c>
      <c r="D82">
        <v>10</v>
      </c>
      <c r="E82">
        <v>0</v>
      </c>
      <c r="G82">
        <v>22</v>
      </c>
      <c r="S82">
        <v>20</v>
      </c>
      <c r="AA82">
        <v>0</v>
      </c>
      <c r="AB82">
        <v>0</v>
      </c>
      <c r="AC82">
        <v>0</v>
      </c>
      <c r="AD82">
        <v>0</v>
      </c>
      <c r="AF82">
        <v>0</v>
      </c>
      <c r="AG82">
        <v>0</v>
      </c>
      <c r="AI82">
        <v>0</v>
      </c>
      <c r="AJ82">
        <v>0</v>
      </c>
    </row>
    <row r="83" spans="1:48" x14ac:dyDescent="0.25">
      <c r="A83" t="s">
        <v>94</v>
      </c>
      <c r="D83">
        <v>20</v>
      </c>
      <c r="E83">
        <v>0</v>
      </c>
      <c r="G83">
        <v>2</v>
      </c>
      <c r="AA83">
        <v>0</v>
      </c>
      <c r="AB83">
        <v>0</v>
      </c>
      <c r="AC83">
        <v>0</v>
      </c>
      <c r="AD83">
        <v>0</v>
      </c>
      <c r="AF83">
        <v>0</v>
      </c>
      <c r="AG83">
        <v>0</v>
      </c>
      <c r="AI83">
        <v>0</v>
      </c>
      <c r="AJ83">
        <v>0</v>
      </c>
    </row>
    <row r="84" spans="1:48" x14ac:dyDescent="0.25">
      <c r="A84" t="s">
        <v>95</v>
      </c>
      <c r="D84">
        <v>20</v>
      </c>
      <c r="E84">
        <v>0</v>
      </c>
      <c r="G84">
        <v>2</v>
      </c>
      <c r="AA84">
        <v>0</v>
      </c>
      <c r="AB84">
        <v>0</v>
      </c>
      <c r="AC84">
        <v>0</v>
      </c>
      <c r="AD84">
        <v>0</v>
      </c>
      <c r="AF84">
        <v>0</v>
      </c>
      <c r="AG84">
        <v>0</v>
      </c>
      <c r="AI84">
        <v>0</v>
      </c>
      <c r="AJ84">
        <v>0</v>
      </c>
    </row>
    <row r="85" spans="1:48" x14ac:dyDescent="0.25">
      <c r="A85" t="s">
        <v>96</v>
      </c>
      <c r="D85">
        <v>20</v>
      </c>
      <c r="E85">
        <v>0</v>
      </c>
      <c r="G85">
        <v>2</v>
      </c>
      <c r="AA85">
        <v>0</v>
      </c>
      <c r="AB85">
        <v>0</v>
      </c>
      <c r="AC85">
        <v>0</v>
      </c>
      <c r="AD85">
        <v>0</v>
      </c>
      <c r="AF85">
        <v>0</v>
      </c>
      <c r="AG85">
        <v>0</v>
      </c>
      <c r="AI85">
        <v>0</v>
      </c>
      <c r="AJ85">
        <v>0</v>
      </c>
    </row>
    <row r="86" spans="1:48" x14ac:dyDescent="0.25">
      <c r="A86" t="s">
        <v>97</v>
      </c>
      <c r="D86">
        <v>20</v>
      </c>
      <c r="E86">
        <v>0</v>
      </c>
      <c r="G86">
        <v>2</v>
      </c>
      <c r="AA86">
        <v>0</v>
      </c>
      <c r="AB86">
        <v>0</v>
      </c>
      <c r="AC86">
        <v>0</v>
      </c>
      <c r="AD86">
        <v>0</v>
      </c>
      <c r="AF86">
        <v>0</v>
      </c>
      <c r="AG86">
        <v>0</v>
      </c>
      <c r="AI86">
        <v>0</v>
      </c>
      <c r="AJ86">
        <v>0</v>
      </c>
    </row>
    <row r="87" spans="1:48" x14ac:dyDescent="0.25">
      <c r="A87" t="s">
        <v>98</v>
      </c>
      <c r="D87">
        <v>20</v>
      </c>
      <c r="E87">
        <v>0</v>
      </c>
      <c r="G87">
        <v>2</v>
      </c>
      <c r="AA87">
        <v>0</v>
      </c>
      <c r="AB87">
        <v>0</v>
      </c>
      <c r="AC87">
        <v>0</v>
      </c>
      <c r="AD87">
        <v>0</v>
      </c>
      <c r="AF87">
        <v>0</v>
      </c>
      <c r="AG87">
        <v>0</v>
      </c>
      <c r="AI87">
        <v>0</v>
      </c>
      <c r="AJ87">
        <v>0</v>
      </c>
    </row>
    <row r="88" spans="1:48" x14ac:dyDescent="0.25">
      <c r="A88" t="s">
        <v>99</v>
      </c>
      <c r="D88">
        <v>20</v>
      </c>
      <c r="E88">
        <v>0</v>
      </c>
      <c r="G88">
        <v>2</v>
      </c>
      <c r="AA88">
        <v>0</v>
      </c>
      <c r="AB88">
        <v>0</v>
      </c>
      <c r="AC88">
        <v>0</v>
      </c>
      <c r="AD88">
        <v>0</v>
      </c>
      <c r="AF88">
        <v>0</v>
      </c>
      <c r="AG88">
        <v>0</v>
      </c>
      <c r="AI88">
        <v>0</v>
      </c>
      <c r="AJ88">
        <v>0</v>
      </c>
    </row>
    <row r="89" spans="1:48" x14ac:dyDescent="0.25">
      <c r="A89" t="s">
        <v>121</v>
      </c>
      <c r="D89">
        <v>10</v>
      </c>
      <c r="E89">
        <v>0</v>
      </c>
      <c r="G89">
        <v>802</v>
      </c>
      <c r="S89">
        <v>20</v>
      </c>
      <c r="T89">
        <v>40</v>
      </c>
      <c r="U89">
        <v>80</v>
      </c>
      <c r="V89">
        <v>60</v>
      </c>
      <c r="W89">
        <v>0</v>
      </c>
      <c r="X89">
        <v>0</v>
      </c>
      <c r="Y89">
        <v>0</v>
      </c>
      <c r="AC89">
        <v>0</v>
      </c>
      <c r="AD89">
        <v>0</v>
      </c>
      <c r="AF89">
        <v>0</v>
      </c>
      <c r="AG89">
        <v>0</v>
      </c>
      <c r="AI89">
        <v>0</v>
      </c>
      <c r="AJ89">
        <v>0</v>
      </c>
      <c r="AL89">
        <v>0</v>
      </c>
      <c r="AQ89">
        <v>200</v>
      </c>
      <c r="AR89">
        <v>200</v>
      </c>
      <c r="AT89">
        <v>200</v>
      </c>
    </row>
    <row r="90" spans="1:48" x14ac:dyDescent="0.25">
      <c r="A90" t="s">
        <v>122</v>
      </c>
      <c r="D90">
        <v>20</v>
      </c>
      <c r="E90">
        <v>0</v>
      </c>
      <c r="G90">
        <v>702</v>
      </c>
      <c r="AA90">
        <v>0</v>
      </c>
      <c r="AB90">
        <v>0</v>
      </c>
      <c r="AC90">
        <v>0</v>
      </c>
      <c r="AD90">
        <v>0</v>
      </c>
      <c r="AF90">
        <v>0</v>
      </c>
      <c r="AG90">
        <v>0</v>
      </c>
      <c r="AI90">
        <v>0</v>
      </c>
      <c r="AJ90">
        <v>0</v>
      </c>
      <c r="AU90">
        <v>200</v>
      </c>
      <c r="AV90">
        <v>300</v>
      </c>
    </row>
    <row r="91" spans="1:48" x14ac:dyDescent="0.25">
      <c r="A91" t="s">
        <v>524</v>
      </c>
      <c r="D91">
        <v>0</v>
      </c>
      <c r="E91">
        <v>0</v>
      </c>
      <c r="G91">
        <v>2</v>
      </c>
    </row>
    <row r="92" spans="1:48" x14ac:dyDescent="0.25">
      <c r="A92" t="s">
        <v>525</v>
      </c>
      <c r="D92">
        <v>0</v>
      </c>
      <c r="E92">
        <v>0</v>
      </c>
      <c r="G92">
        <v>2</v>
      </c>
    </row>
    <row r="93" spans="1:48" x14ac:dyDescent="0.25">
      <c r="A93" t="s">
        <v>526</v>
      </c>
      <c r="D93">
        <v>0</v>
      </c>
      <c r="E93">
        <v>0</v>
      </c>
      <c r="G93">
        <v>2</v>
      </c>
    </row>
    <row r="94" spans="1:48" x14ac:dyDescent="0.25">
      <c r="A94" t="s">
        <v>527</v>
      </c>
      <c r="D94">
        <v>0</v>
      </c>
      <c r="E94">
        <v>0</v>
      </c>
      <c r="G94">
        <v>2</v>
      </c>
    </row>
    <row r="95" spans="1:48" x14ac:dyDescent="0.25">
      <c r="A95" t="s">
        <v>528</v>
      </c>
      <c r="D95">
        <v>0</v>
      </c>
      <c r="E95">
        <v>0</v>
      </c>
      <c r="G95">
        <v>2</v>
      </c>
    </row>
    <row r="96" spans="1:48" x14ac:dyDescent="0.25">
      <c r="A96" t="s">
        <v>529</v>
      </c>
      <c r="D96">
        <v>0</v>
      </c>
      <c r="E96">
        <v>0</v>
      </c>
      <c r="G96">
        <v>2</v>
      </c>
    </row>
    <row r="97" spans="1:48" x14ac:dyDescent="0.25">
      <c r="A97" t="s">
        <v>238</v>
      </c>
      <c r="D97">
        <v>10</v>
      </c>
      <c r="E97">
        <v>0</v>
      </c>
      <c r="G97">
        <v>102</v>
      </c>
      <c r="AA97">
        <v>0</v>
      </c>
      <c r="AB97">
        <v>0</v>
      </c>
      <c r="AC97">
        <v>0</v>
      </c>
      <c r="AD97">
        <v>0</v>
      </c>
      <c r="AF97">
        <v>0</v>
      </c>
      <c r="AG97">
        <v>0</v>
      </c>
      <c r="AI97">
        <v>0</v>
      </c>
      <c r="AJ97">
        <v>0</v>
      </c>
    </row>
    <row r="98" spans="1:48" x14ac:dyDescent="0.25">
      <c r="A98" t="s">
        <v>239</v>
      </c>
      <c r="D98">
        <v>20</v>
      </c>
      <c r="E98">
        <v>0</v>
      </c>
      <c r="G98">
        <v>362</v>
      </c>
      <c r="AA98">
        <v>0</v>
      </c>
      <c r="AB98">
        <v>0</v>
      </c>
      <c r="AC98">
        <v>0</v>
      </c>
      <c r="AD98">
        <v>0</v>
      </c>
      <c r="AF98">
        <v>0</v>
      </c>
      <c r="AG98">
        <v>0</v>
      </c>
      <c r="AI98">
        <v>0</v>
      </c>
      <c r="AJ98">
        <v>0</v>
      </c>
      <c r="AQ98">
        <v>100</v>
      </c>
      <c r="AS98">
        <v>100</v>
      </c>
      <c r="AU98">
        <v>160</v>
      </c>
    </row>
    <row r="99" spans="1:48" x14ac:dyDescent="0.25">
      <c r="A99" t="s">
        <v>271</v>
      </c>
      <c r="D99">
        <v>1</v>
      </c>
      <c r="E99">
        <v>0</v>
      </c>
      <c r="G99">
        <v>2</v>
      </c>
    </row>
    <row r="100" spans="1:48" x14ac:dyDescent="0.25">
      <c r="A100" t="s">
        <v>270</v>
      </c>
      <c r="D100">
        <v>1</v>
      </c>
      <c r="E100">
        <v>0</v>
      </c>
      <c r="G100">
        <v>2</v>
      </c>
    </row>
    <row r="101" spans="1:48" x14ac:dyDescent="0.25">
      <c r="A101" t="s">
        <v>506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17.5</v>
      </c>
      <c r="T101">
        <v>8.8888888888888893</v>
      </c>
      <c r="U101">
        <v>20</v>
      </c>
      <c r="V101">
        <v>17.142857142857142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62.004950495049506</v>
      </c>
      <c r="AR101">
        <v>44.444444444444443</v>
      </c>
      <c r="AS101">
        <v>20</v>
      </c>
      <c r="AT101">
        <v>44.444444444444443</v>
      </c>
      <c r="AU101">
        <v>72</v>
      </c>
      <c r="AV101">
        <v>66.666666666666671</v>
      </c>
    </row>
    <row r="102" spans="1:48" x14ac:dyDescent="0.25">
      <c r="A102" t="s">
        <v>507</v>
      </c>
      <c r="AV102">
        <v>0.08</v>
      </c>
    </row>
    <row r="103" spans="1:48" x14ac:dyDescent="0.25">
      <c r="A103" t="s">
        <v>200</v>
      </c>
      <c r="D103" t="s">
        <v>582</v>
      </c>
      <c r="E103">
        <v>0</v>
      </c>
      <c r="G103">
        <v>0</v>
      </c>
    </row>
    <row r="104" spans="1:48" x14ac:dyDescent="0.25">
      <c r="A104" t="s">
        <v>200</v>
      </c>
      <c r="D104" t="s">
        <v>582</v>
      </c>
      <c r="E104">
        <v>0</v>
      </c>
      <c r="G104">
        <v>0</v>
      </c>
    </row>
    <row r="105" spans="1:48" x14ac:dyDescent="0.25">
      <c r="A105" t="s">
        <v>530</v>
      </c>
      <c r="D105">
        <v>20</v>
      </c>
      <c r="E105">
        <v>0</v>
      </c>
      <c r="G105">
        <v>240</v>
      </c>
      <c r="I105">
        <v>60</v>
      </c>
      <c r="J105">
        <v>60</v>
      </c>
      <c r="K105">
        <v>120</v>
      </c>
    </row>
    <row r="106" spans="1:48" x14ac:dyDescent="0.25">
      <c r="A106" t="s">
        <v>531</v>
      </c>
      <c r="D106">
        <v>20</v>
      </c>
      <c r="E106">
        <v>0</v>
      </c>
      <c r="G106">
        <v>180</v>
      </c>
      <c r="I106">
        <v>60</v>
      </c>
      <c r="J106">
        <v>60</v>
      </c>
      <c r="K106">
        <v>60</v>
      </c>
    </row>
    <row r="107" spans="1:48" x14ac:dyDescent="0.25">
      <c r="A107" t="s">
        <v>532</v>
      </c>
      <c r="D107">
        <v>20</v>
      </c>
      <c r="E107">
        <v>0</v>
      </c>
      <c r="G107">
        <v>420</v>
      </c>
      <c r="I107">
        <v>200</v>
      </c>
      <c r="J107">
        <v>160</v>
      </c>
      <c r="K107">
        <v>60</v>
      </c>
    </row>
    <row r="108" spans="1:48" x14ac:dyDescent="0.25">
      <c r="A108" t="s">
        <v>145</v>
      </c>
      <c r="D108" t="s">
        <v>582</v>
      </c>
      <c r="E108">
        <v>0</v>
      </c>
      <c r="G108">
        <v>2980</v>
      </c>
      <c r="Q108">
        <v>60</v>
      </c>
      <c r="R108">
        <v>60</v>
      </c>
      <c r="S108">
        <v>60</v>
      </c>
      <c r="T108">
        <v>80</v>
      </c>
      <c r="U108">
        <v>100</v>
      </c>
      <c r="V108">
        <v>200</v>
      </c>
      <c r="W108">
        <v>160</v>
      </c>
      <c r="Y108">
        <v>60</v>
      </c>
      <c r="AH108">
        <v>200</v>
      </c>
      <c r="AI108">
        <v>300</v>
      </c>
      <c r="AJ108">
        <v>140</v>
      </c>
      <c r="AK108">
        <v>200</v>
      </c>
      <c r="AL108">
        <v>100</v>
      </c>
      <c r="AP108">
        <v>200</v>
      </c>
      <c r="AQ108">
        <v>140</v>
      </c>
      <c r="AR108">
        <v>140</v>
      </c>
      <c r="AS108">
        <v>140</v>
      </c>
      <c r="AT108">
        <v>200</v>
      </c>
      <c r="AU108">
        <v>100</v>
      </c>
      <c r="AV108">
        <v>100</v>
      </c>
    </row>
    <row r="109" spans="1:48" x14ac:dyDescent="0.25">
      <c r="A109" t="s">
        <v>146</v>
      </c>
      <c r="D109" t="s">
        <v>582</v>
      </c>
      <c r="E109">
        <v>0</v>
      </c>
      <c r="G109">
        <v>490</v>
      </c>
      <c r="P109">
        <v>30</v>
      </c>
      <c r="Q109">
        <v>60</v>
      </c>
      <c r="R109">
        <v>40</v>
      </c>
      <c r="S109">
        <v>40</v>
      </c>
      <c r="T109">
        <v>60</v>
      </c>
      <c r="U109">
        <v>60</v>
      </c>
      <c r="W109">
        <v>0</v>
      </c>
      <c r="Y109">
        <v>160</v>
      </c>
      <c r="AG109">
        <v>40</v>
      </c>
    </row>
    <row r="110" spans="1:48" x14ac:dyDescent="0.25">
      <c r="A110" t="s">
        <v>147</v>
      </c>
      <c r="D110" t="s">
        <v>582</v>
      </c>
      <c r="E110">
        <v>0</v>
      </c>
      <c r="G110">
        <v>740</v>
      </c>
      <c r="Q110">
        <v>60</v>
      </c>
      <c r="R110">
        <v>40</v>
      </c>
      <c r="S110">
        <v>60</v>
      </c>
      <c r="T110">
        <v>60</v>
      </c>
      <c r="U110">
        <v>60</v>
      </c>
      <c r="V110">
        <v>40</v>
      </c>
      <c r="W110">
        <v>160</v>
      </c>
      <c r="Y110">
        <v>60</v>
      </c>
      <c r="AG110">
        <v>100</v>
      </c>
      <c r="AI110">
        <v>40</v>
      </c>
      <c r="AK110">
        <v>60</v>
      </c>
    </row>
    <row r="111" spans="1:48" x14ac:dyDescent="0.25">
      <c r="A111" t="s">
        <v>160</v>
      </c>
      <c r="D111">
        <v>20</v>
      </c>
      <c r="E111">
        <v>0</v>
      </c>
      <c r="G111">
        <v>2160</v>
      </c>
      <c r="AA111">
        <v>60</v>
      </c>
      <c r="AC111">
        <v>80</v>
      </c>
      <c r="AD111">
        <v>80</v>
      </c>
      <c r="AE111">
        <v>100</v>
      </c>
    </row>
    <row r="112" spans="1:48" x14ac:dyDescent="0.25">
      <c r="A112" t="s">
        <v>161</v>
      </c>
      <c r="D112">
        <v>20</v>
      </c>
      <c r="E112">
        <v>0</v>
      </c>
      <c r="G112">
        <v>1740</v>
      </c>
      <c r="AA112">
        <v>40</v>
      </c>
      <c r="AE112">
        <v>100</v>
      </c>
    </row>
    <row r="113" spans="1:48" x14ac:dyDescent="0.25">
      <c r="A113" t="s">
        <v>162</v>
      </c>
      <c r="D113">
        <v>20</v>
      </c>
      <c r="E113">
        <v>0</v>
      </c>
      <c r="G113">
        <v>120</v>
      </c>
      <c r="AA113">
        <v>40</v>
      </c>
      <c r="AD113">
        <v>80</v>
      </c>
    </row>
    <row r="114" spans="1:48" x14ac:dyDescent="0.25">
      <c r="A114" t="s">
        <v>163</v>
      </c>
      <c r="D114">
        <v>20</v>
      </c>
      <c r="E114">
        <v>0</v>
      </c>
      <c r="G114">
        <v>6140</v>
      </c>
      <c r="Z114">
        <v>120</v>
      </c>
      <c r="AA114">
        <v>0</v>
      </c>
      <c r="AB114">
        <v>120</v>
      </c>
      <c r="AD114">
        <v>120</v>
      </c>
      <c r="AH114">
        <v>100</v>
      </c>
      <c r="AI114">
        <v>100</v>
      </c>
      <c r="AJ114">
        <v>160</v>
      </c>
      <c r="AK114">
        <v>160</v>
      </c>
      <c r="AL114">
        <v>100</v>
      </c>
      <c r="AP114">
        <v>200</v>
      </c>
      <c r="AQ114">
        <v>140</v>
      </c>
      <c r="AR114">
        <v>120</v>
      </c>
      <c r="AS114">
        <v>260</v>
      </c>
      <c r="AT114">
        <v>200</v>
      </c>
      <c r="AU114">
        <v>300</v>
      </c>
      <c r="AV114">
        <v>260</v>
      </c>
    </row>
    <row r="115" spans="1:48" x14ac:dyDescent="0.25">
      <c r="A115" t="s">
        <v>533</v>
      </c>
      <c r="D115">
        <v>20</v>
      </c>
      <c r="E115">
        <v>0</v>
      </c>
      <c r="G115">
        <v>0</v>
      </c>
    </row>
    <row r="116" spans="1:48" x14ac:dyDescent="0.25">
      <c r="A116" t="s">
        <v>534</v>
      </c>
      <c r="D116">
        <v>20</v>
      </c>
      <c r="E116">
        <v>0</v>
      </c>
      <c r="G116">
        <v>0</v>
      </c>
    </row>
    <row r="117" spans="1:48" x14ac:dyDescent="0.25">
      <c r="A117" t="s">
        <v>506</v>
      </c>
      <c r="H117">
        <v>0</v>
      </c>
      <c r="I117">
        <v>64</v>
      </c>
      <c r="J117">
        <v>62.222222222222221</v>
      </c>
      <c r="K117">
        <v>53.333333333333336</v>
      </c>
      <c r="L117">
        <v>0</v>
      </c>
      <c r="M117">
        <v>0</v>
      </c>
      <c r="N117">
        <v>0</v>
      </c>
      <c r="O117">
        <v>0</v>
      </c>
      <c r="P117">
        <v>6.666666666666667</v>
      </c>
      <c r="Q117">
        <v>45</v>
      </c>
      <c r="R117">
        <v>31.111111111111111</v>
      </c>
      <c r="S117">
        <v>40</v>
      </c>
      <c r="T117">
        <v>44.444444444444443</v>
      </c>
      <c r="U117">
        <v>55</v>
      </c>
      <c r="V117">
        <v>68.571428571428569</v>
      </c>
      <c r="W117">
        <v>71.111111111111114</v>
      </c>
      <c r="X117">
        <v>0</v>
      </c>
      <c r="Y117">
        <v>70</v>
      </c>
      <c r="Z117">
        <v>30</v>
      </c>
      <c r="AA117">
        <v>46.666666666666664</v>
      </c>
      <c r="AB117">
        <v>26.666666666666668</v>
      </c>
      <c r="AC117">
        <v>22.857142857142858</v>
      </c>
      <c r="AD117">
        <v>62.222222222222221</v>
      </c>
      <c r="AE117">
        <v>50</v>
      </c>
      <c r="AF117">
        <v>0</v>
      </c>
      <c r="AG117">
        <v>31.111111111111111</v>
      </c>
      <c r="AH117">
        <v>66.666666666666671</v>
      </c>
      <c r="AI117">
        <v>97.777777777777771</v>
      </c>
      <c r="AJ117">
        <v>120</v>
      </c>
      <c r="AK117">
        <v>93.333333333333329</v>
      </c>
      <c r="AL117">
        <v>44.444444444444443</v>
      </c>
      <c r="AM117">
        <v>0</v>
      </c>
      <c r="AN117">
        <v>0</v>
      </c>
      <c r="AO117">
        <v>0</v>
      </c>
      <c r="AP117">
        <v>88.888888888888886</v>
      </c>
      <c r="AQ117">
        <v>57.871287128712872</v>
      </c>
      <c r="AR117">
        <v>57.777777777777779</v>
      </c>
      <c r="AS117">
        <v>80</v>
      </c>
      <c r="AT117">
        <v>88.888888888888886</v>
      </c>
      <c r="AU117">
        <v>80</v>
      </c>
      <c r="AV117">
        <v>80</v>
      </c>
    </row>
    <row r="118" spans="1:48" x14ac:dyDescent="0.25">
      <c r="A118" t="s">
        <v>507</v>
      </c>
      <c r="AV118">
        <v>0.08</v>
      </c>
    </row>
    <row r="119" spans="1:48" x14ac:dyDescent="0.25">
      <c r="A119" t="s">
        <v>535</v>
      </c>
      <c r="D119">
        <v>0</v>
      </c>
      <c r="E119">
        <v>0</v>
      </c>
      <c r="G119">
        <v>5</v>
      </c>
    </row>
    <row r="120" spans="1:48" x14ac:dyDescent="0.25">
      <c r="A120" t="s">
        <v>536</v>
      </c>
      <c r="D120">
        <v>0</v>
      </c>
      <c r="E120">
        <v>0</v>
      </c>
      <c r="G120">
        <v>5</v>
      </c>
    </row>
    <row r="121" spans="1:48" x14ac:dyDescent="0.25">
      <c r="A121" t="s">
        <v>537</v>
      </c>
      <c r="D121">
        <v>0</v>
      </c>
      <c r="E121">
        <v>0</v>
      </c>
      <c r="G121">
        <v>5</v>
      </c>
    </row>
    <row r="122" spans="1:48" x14ac:dyDescent="0.25">
      <c r="A122" t="s">
        <v>538</v>
      </c>
      <c r="D122">
        <v>0</v>
      </c>
      <c r="E122">
        <v>0</v>
      </c>
      <c r="G122">
        <v>5</v>
      </c>
    </row>
    <row r="123" spans="1:48" x14ac:dyDescent="0.25">
      <c r="A123" t="s">
        <v>14</v>
      </c>
      <c r="D123">
        <v>0</v>
      </c>
      <c r="E123">
        <v>0</v>
      </c>
      <c r="G123">
        <v>2</v>
      </c>
    </row>
    <row r="124" spans="1:48" x14ac:dyDescent="0.25">
      <c r="A124" t="s">
        <v>118</v>
      </c>
      <c r="D124">
        <v>20</v>
      </c>
      <c r="E124">
        <v>0</v>
      </c>
      <c r="G124">
        <v>162</v>
      </c>
      <c r="O124">
        <v>40</v>
      </c>
      <c r="P124">
        <v>40</v>
      </c>
      <c r="Q124">
        <v>40</v>
      </c>
      <c r="R124">
        <v>40</v>
      </c>
    </row>
    <row r="125" spans="1:48" x14ac:dyDescent="0.25">
      <c r="A125" t="s">
        <v>235</v>
      </c>
      <c r="D125">
        <v>20</v>
      </c>
      <c r="E125">
        <v>0</v>
      </c>
      <c r="G125">
        <v>2</v>
      </c>
    </row>
    <row r="126" spans="1:48" x14ac:dyDescent="0.25">
      <c r="A126" t="s">
        <v>539</v>
      </c>
      <c r="D126">
        <v>20</v>
      </c>
      <c r="E126">
        <v>0</v>
      </c>
      <c r="G126">
        <v>242</v>
      </c>
      <c r="M126">
        <v>80</v>
      </c>
      <c r="N126">
        <v>40</v>
      </c>
    </row>
    <row r="127" spans="1:48" x14ac:dyDescent="0.25">
      <c r="A127" t="s">
        <v>200</v>
      </c>
      <c r="D127" t="s">
        <v>582</v>
      </c>
      <c r="E127">
        <v>0</v>
      </c>
      <c r="G127">
        <v>0</v>
      </c>
    </row>
    <row r="128" spans="1:48" x14ac:dyDescent="0.25">
      <c r="A128" t="s">
        <v>200</v>
      </c>
      <c r="D128" t="s">
        <v>582</v>
      </c>
      <c r="E128">
        <v>0</v>
      </c>
      <c r="G128">
        <v>0</v>
      </c>
    </row>
    <row r="129" spans="1:48" x14ac:dyDescent="0.25">
      <c r="A129" t="s">
        <v>156</v>
      </c>
      <c r="D129">
        <v>20</v>
      </c>
      <c r="E129">
        <v>0</v>
      </c>
      <c r="G129">
        <v>260</v>
      </c>
      <c r="AB129">
        <v>20</v>
      </c>
      <c r="AC129">
        <v>20</v>
      </c>
      <c r="AE129">
        <v>20</v>
      </c>
      <c r="AH129">
        <v>20</v>
      </c>
      <c r="AI129">
        <v>40</v>
      </c>
      <c r="AK129">
        <v>20</v>
      </c>
    </row>
    <row r="130" spans="1:48" x14ac:dyDescent="0.25">
      <c r="A130" t="s">
        <v>506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17.777777777777779</v>
      </c>
      <c r="N130">
        <v>8.8888888888888893</v>
      </c>
      <c r="O130">
        <v>10</v>
      </c>
      <c r="P130">
        <v>8.8888888888888893</v>
      </c>
      <c r="Q130">
        <v>10</v>
      </c>
      <c r="R130">
        <v>8.8888888888888893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4.4444444444444446</v>
      </c>
      <c r="AC130">
        <v>5.7142857142857144</v>
      </c>
      <c r="AD130">
        <v>0</v>
      </c>
      <c r="AE130">
        <v>5</v>
      </c>
      <c r="AF130">
        <v>0</v>
      </c>
      <c r="AG130">
        <v>0</v>
      </c>
      <c r="AH130">
        <v>4.4444444444444446</v>
      </c>
      <c r="AI130">
        <v>8.8888888888888893</v>
      </c>
      <c r="AJ130">
        <v>0</v>
      </c>
      <c r="AK130">
        <v>4.4444444444444446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</row>
    <row r="131" spans="1:48" x14ac:dyDescent="0.25">
      <c r="A131" t="s">
        <v>507</v>
      </c>
      <c r="AV131">
        <v>0.08</v>
      </c>
    </row>
    <row r="132" spans="1:48" x14ac:dyDescent="0.25">
      <c r="A132" t="s">
        <v>29</v>
      </c>
      <c r="D132">
        <v>20</v>
      </c>
      <c r="E132">
        <v>0</v>
      </c>
      <c r="G132">
        <v>82</v>
      </c>
      <c r="R132">
        <v>40</v>
      </c>
    </row>
    <row r="133" spans="1:48" x14ac:dyDescent="0.25">
      <c r="A133" t="s">
        <v>117</v>
      </c>
      <c r="D133">
        <v>20</v>
      </c>
      <c r="E133">
        <v>0</v>
      </c>
      <c r="G133">
        <v>2</v>
      </c>
    </row>
    <row r="134" spans="1:48" x14ac:dyDescent="0.25">
      <c r="A134" t="s">
        <v>187</v>
      </c>
      <c r="D134">
        <v>20</v>
      </c>
      <c r="E134">
        <v>0</v>
      </c>
      <c r="G134">
        <v>2</v>
      </c>
    </row>
    <row r="135" spans="1:48" x14ac:dyDescent="0.25">
      <c r="A135" t="s">
        <v>233</v>
      </c>
      <c r="D135">
        <v>20</v>
      </c>
      <c r="E135">
        <v>0</v>
      </c>
      <c r="G135">
        <v>2</v>
      </c>
    </row>
    <row r="136" spans="1:48" x14ac:dyDescent="0.25">
      <c r="A136" t="s">
        <v>234</v>
      </c>
      <c r="D136">
        <v>20</v>
      </c>
      <c r="E136">
        <v>0</v>
      </c>
      <c r="G136">
        <v>252</v>
      </c>
      <c r="J136">
        <v>40</v>
      </c>
      <c r="K136">
        <v>40</v>
      </c>
      <c r="L136">
        <v>40</v>
      </c>
      <c r="M136">
        <v>80</v>
      </c>
      <c r="N136">
        <v>0</v>
      </c>
    </row>
    <row r="137" spans="1:48" x14ac:dyDescent="0.25">
      <c r="A137" t="s">
        <v>506</v>
      </c>
      <c r="H137">
        <v>0</v>
      </c>
      <c r="I137">
        <v>0</v>
      </c>
      <c r="J137">
        <v>8.8888888888888893</v>
      </c>
      <c r="K137">
        <v>8.8888888888888893</v>
      </c>
      <c r="L137">
        <v>10</v>
      </c>
      <c r="M137">
        <v>17.777777777777779</v>
      </c>
      <c r="N137">
        <v>0</v>
      </c>
      <c r="O137">
        <v>0</v>
      </c>
      <c r="P137">
        <v>0</v>
      </c>
      <c r="Q137">
        <v>0</v>
      </c>
      <c r="R137">
        <v>8.8888888888888893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</row>
    <row r="138" spans="1:48" x14ac:dyDescent="0.25">
      <c r="A138" t="s">
        <v>507</v>
      </c>
      <c r="AV138">
        <v>0.08</v>
      </c>
    </row>
    <row r="139" spans="1:48" x14ac:dyDescent="0.25">
      <c r="A139" t="s">
        <v>27</v>
      </c>
      <c r="D139">
        <v>10</v>
      </c>
      <c r="E139">
        <v>0</v>
      </c>
      <c r="G139">
        <v>112</v>
      </c>
      <c r="I139">
        <v>0</v>
      </c>
      <c r="N139">
        <v>20</v>
      </c>
      <c r="O139">
        <v>30</v>
      </c>
      <c r="AQ139">
        <v>20</v>
      </c>
      <c r="AT139">
        <v>20</v>
      </c>
      <c r="AV139">
        <v>20</v>
      </c>
    </row>
    <row r="140" spans="1:48" x14ac:dyDescent="0.25">
      <c r="A140" t="s">
        <v>28</v>
      </c>
      <c r="D140">
        <v>10</v>
      </c>
      <c r="E140">
        <v>0</v>
      </c>
      <c r="G140">
        <v>2</v>
      </c>
      <c r="I140">
        <v>0</v>
      </c>
    </row>
    <row r="141" spans="1:48" x14ac:dyDescent="0.25">
      <c r="A141" t="s">
        <v>119</v>
      </c>
      <c r="D141">
        <v>10</v>
      </c>
      <c r="E141">
        <v>0</v>
      </c>
      <c r="G141">
        <v>22</v>
      </c>
      <c r="I141">
        <v>0</v>
      </c>
    </row>
    <row r="142" spans="1:48" x14ac:dyDescent="0.25">
      <c r="A142" t="s">
        <v>120</v>
      </c>
      <c r="D142">
        <v>10</v>
      </c>
      <c r="E142">
        <v>0</v>
      </c>
      <c r="G142">
        <v>2</v>
      </c>
      <c r="I142">
        <v>0</v>
      </c>
    </row>
    <row r="143" spans="1:48" x14ac:dyDescent="0.25">
      <c r="A143" t="s">
        <v>188</v>
      </c>
      <c r="D143">
        <v>10</v>
      </c>
      <c r="E143">
        <v>0</v>
      </c>
      <c r="G143">
        <v>2</v>
      </c>
      <c r="I143">
        <v>0</v>
      </c>
    </row>
    <row r="144" spans="1:48" x14ac:dyDescent="0.25">
      <c r="A144" t="s">
        <v>189</v>
      </c>
      <c r="D144">
        <v>10</v>
      </c>
      <c r="E144">
        <v>0</v>
      </c>
      <c r="G144">
        <v>2</v>
      </c>
      <c r="I144">
        <v>0</v>
      </c>
    </row>
    <row r="145" spans="1:48" x14ac:dyDescent="0.25">
      <c r="A145" t="s">
        <v>231</v>
      </c>
      <c r="D145">
        <v>10</v>
      </c>
      <c r="E145">
        <v>0</v>
      </c>
      <c r="G145">
        <v>2</v>
      </c>
      <c r="I145">
        <v>0</v>
      </c>
    </row>
    <row r="146" spans="1:48" x14ac:dyDescent="0.25">
      <c r="A146" t="s">
        <v>232</v>
      </c>
      <c r="D146">
        <v>10</v>
      </c>
      <c r="E146">
        <v>0</v>
      </c>
      <c r="G146">
        <v>2</v>
      </c>
      <c r="I146">
        <v>0</v>
      </c>
    </row>
    <row r="147" spans="1:48" x14ac:dyDescent="0.25">
      <c r="A147" t="s">
        <v>236</v>
      </c>
      <c r="D147">
        <v>10</v>
      </c>
      <c r="E147">
        <v>0</v>
      </c>
      <c r="G147">
        <v>72</v>
      </c>
      <c r="I147">
        <v>0</v>
      </c>
      <c r="P147">
        <v>20</v>
      </c>
      <c r="R147">
        <v>20</v>
      </c>
      <c r="S147">
        <v>10</v>
      </c>
      <c r="AP147">
        <v>20</v>
      </c>
      <c r="AT147">
        <v>0</v>
      </c>
    </row>
    <row r="148" spans="1:48" x14ac:dyDescent="0.25">
      <c r="A148" t="s">
        <v>237</v>
      </c>
      <c r="D148">
        <v>10</v>
      </c>
      <c r="E148">
        <v>0</v>
      </c>
      <c r="G148">
        <v>122</v>
      </c>
      <c r="H148">
        <v>0</v>
      </c>
      <c r="I148">
        <v>0</v>
      </c>
      <c r="J148">
        <v>20</v>
      </c>
      <c r="K148">
        <v>20</v>
      </c>
      <c r="L148">
        <v>10</v>
      </c>
      <c r="M148">
        <v>0</v>
      </c>
      <c r="T148">
        <v>20</v>
      </c>
      <c r="V148">
        <v>10</v>
      </c>
      <c r="W148">
        <v>20</v>
      </c>
    </row>
    <row r="149" spans="1:48" x14ac:dyDescent="0.25">
      <c r="A149" t="s">
        <v>268</v>
      </c>
      <c r="D149">
        <v>1</v>
      </c>
      <c r="E149">
        <v>0</v>
      </c>
      <c r="G149">
        <v>2</v>
      </c>
      <c r="AP149">
        <v>0</v>
      </c>
    </row>
    <row r="150" spans="1:48" x14ac:dyDescent="0.25">
      <c r="A150" t="s">
        <v>269</v>
      </c>
      <c r="D150">
        <v>1</v>
      </c>
      <c r="E150">
        <v>0</v>
      </c>
      <c r="G150">
        <v>2</v>
      </c>
      <c r="AP150">
        <v>0</v>
      </c>
    </row>
    <row r="151" spans="1:48" x14ac:dyDescent="0.25">
      <c r="A151" t="s">
        <v>506</v>
      </c>
      <c r="H151">
        <v>0</v>
      </c>
      <c r="I151">
        <v>0</v>
      </c>
      <c r="J151">
        <v>4.4444444444444446</v>
      </c>
      <c r="K151">
        <v>4.4444444444444446</v>
      </c>
      <c r="L151">
        <v>2.5</v>
      </c>
      <c r="M151">
        <v>0</v>
      </c>
      <c r="N151">
        <v>4.4444444444444446</v>
      </c>
      <c r="O151">
        <v>7.5</v>
      </c>
      <c r="P151">
        <v>4.4444444444444446</v>
      </c>
      <c r="Q151">
        <v>0</v>
      </c>
      <c r="R151">
        <v>4.4444444444444446</v>
      </c>
      <c r="S151">
        <v>2.5</v>
      </c>
      <c r="T151">
        <v>4.4444444444444446</v>
      </c>
      <c r="U151">
        <v>0</v>
      </c>
      <c r="V151">
        <v>2.8571428571428572</v>
      </c>
      <c r="W151">
        <v>4.4444444444444446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4.4444444444444446</v>
      </c>
      <c r="AQ151">
        <v>4.1336633663366333</v>
      </c>
      <c r="AR151">
        <v>0</v>
      </c>
      <c r="AS151">
        <v>0</v>
      </c>
      <c r="AT151">
        <v>4.4444444444444446</v>
      </c>
      <c r="AU151">
        <v>0</v>
      </c>
      <c r="AV151">
        <v>4.4444444444444446</v>
      </c>
    </row>
    <row r="152" spans="1:48" x14ac:dyDescent="0.25">
      <c r="A152" t="s">
        <v>507</v>
      </c>
      <c r="AV152">
        <v>0.08</v>
      </c>
    </row>
    <row r="153" spans="1:48" x14ac:dyDescent="0.25">
      <c r="A153" t="s">
        <v>540</v>
      </c>
      <c r="D153">
        <v>20</v>
      </c>
      <c r="E153">
        <v>0</v>
      </c>
      <c r="G153">
        <v>260</v>
      </c>
      <c r="H153">
        <v>0</v>
      </c>
      <c r="I153">
        <v>100</v>
      </c>
      <c r="J153">
        <v>80</v>
      </c>
      <c r="K153">
        <v>80</v>
      </c>
    </row>
    <row r="154" spans="1:48" x14ac:dyDescent="0.25">
      <c r="A154" t="s">
        <v>541</v>
      </c>
      <c r="D154">
        <v>0</v>
      </c>
      <c r="E154">
        <v>0</v>
      </c>
      <c r="G154">
        <v>0</v>
      </c>
    </row>
    <row r="155" spans="1:48" x14ac:dyDescent="0.25">
      <c r="A155" t="s">
        <v>174</v>
      </c>
      <c r="D155">
        <v>0</v>
      </c>
      <c r="E155">
        <v>0</v>
      </c>
      <c r="G155">
        <v>1420</v>
      </c>
      <c r="H155">
        <v>0</v>
      </c>
      <c r="AH155">
        <v>100</v>
      </c>
      <c r="AI155">
        <v>120</v>
      </c>
      <c r="AJ155">
        <v>120</v>
      </c>
      <c r="AK155">
        <v>160</v>
      </c>
      <c r="AL155">
        <v>0</v>
      </c>
      <c r="AM155">
        <v>0</v>
      </c>
      <c r="AN155">
        <v>0</v>
      </c>
      <c r="AO155">
        <v>0</v>
      </c>
      <c r="AP155">
        <v>160</v>
      </c>
      <c r="AQ155">
        <v>0</v>
      </c>
      <c r="AR155">
        <v>0</v>
      </c>
      <c r="AV155">
        <v>160</v>
      </c>
    </row>
    <row r="156" spans="1:48" x14ac:dyDescent="0.25">
      <c r="A156" t="s">
        <v>506</v>
      </c>
      <c r="H156">
        <v>0</v>
      </c>
      <c r="I156">
        <v>20</v>
      </c>
      <c r="J156">
        <v>17.777777777777779</v>
      </c>
      <c r="K156">
        <v>17.777777777777779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22.222222222222221</v>
      </c>
      <c r="AI156">
        <v>26.666666666666668</v>
      </c>
      <c r="AJ156">
        <v>48</v>
      </c>
      <c r="AK156">
        <v>35.555555555555557</v>
      </c>
      <c r="AL156">
        <v>0</v>
      </c>
      <c r="AM156">
        <v>0</v>
      </c>
      <c r="AN156">
        <v>0</v>
      </c>
      <c r="AO156">
        <v>0</v>
      </c>
      <c r="AP156">
        <v>35.555555555555557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35.555555555555557</v>
      </c>
    </row>
    <row r="157" spans="1:48" x14ac:dyDescent="0.25">
      <c r="A157" t="s">
        <v>507</v>
      </c>
      <c r="AV157">
        <v>0.08</v>
      </c>
    </row>
    <row r="158" spans="1:48" x14ac:dyDescent="0.25">
      <c r="A158" t="s">
        <v>542</v>
      </c>
      <c r="D158">
        <v>0</v>
      </c>
      <c r="E158">
        <v>0</v>
      </c>
      <c r="G158">
        <v>500</v>
      </c>
      <c r="I158">
        <v>0</v>
      </c>
      <c r="T158">
        <v>0</v>
      </c>
      <c r="U158">
        <v>0</v>
      </c>
    </row>
    <row r="159" spans="1:48" x14ac:dyDescent="0.25">
      <c r="A159" t="s">
        <v>151</v>
      </c>
      <c r="D159">
        <v>0</v>
      </c>
      <c r="E159">
        <v>0</v>
      </c>
      <c r="G159">
        <v>1360</v>
      </c>
      <c r="I159">
        <v>0</v>
      </c>
      <c r="J159">
        <v>100</v>
      </c>
      <c r="K159">
        <v>120</v>
      </c>
      <c r="L159">
        <v>160</v>
      </c>
      <c r="M159">
        <v>120</v>
      </c>
      <c r="N159">
        <v>100</v>
      </c>
      <c r="O159">
        <v>200</v>
      </c>
      <c r="P159">
        <v>200</v>
      </c>
      <c r="Q159">
        <v>140</v>
      </c>
      <c r="R159">
        <v>100</v>
      </c>
      <c r="S159">
        <v>120</v>
      </c>
      <c r="T159">
        <v>0</v>
      </c>
      <c r="U159">
        <v>0</v>
      </c>
    </row>
    <row r="160" spans="1:48" x14ac:dyDescent="0.25">
      <c r="A160" t="s">
        <v>214</v>
      </c>
      <c r="D160">
        <v>0</v>
      </c>
      <c r="E160">
        <v>0</v>
      </c>
      <c r="G160">
        <v>660</v>
      </c>
      <c r="I160">
        <v>100</v>
      </c>
      <c r="J160">
        <v>100</v>
      </c>
      <c r="K160">
        <v>0</v>
      </c>
      <c r="L160">
        <v>100</v>
      </c>
      <c r="N160">
        <v>120</v>
      </c>
      <c r="P160">
        <v>100</v>
      </c>
      <c r="AH160">
        <v>140</v>
      </c>
    </row>
    <row r="161" spans="1:48" x14ac:dyDescent="0.25">
      <c r="A161" t="s">
        <v>543</v>
      </c>
      <c r="D161">
        <v>20</v>
      </c>
      <c r="E161">
        <v>0</v>
      </c>
      <c r="G161">
        <v>540</v>
      </c>
    </row>
    <row r="162" spans="1:48" x14ac:dyDescent="0.25">
      <c r="A162" t="s">
        <v>227</v>
      </c>
      <c r="D162">
        <v>20</v>
      </c>
      <c r="E162">
        <v>0</v>
      </c>
      <c r="G162">
        <v>2720</v>
      </c>
      <c r="I162">
        <v>60</v>
      </c>
      <c r="N162">
        <v>0</v>
      </c>
      <c r="O162">
        <v>0</v>
      </c>
      <c r="P162">
        <v>0</v>
      </c>
      <c r="AD162">
        <v>120</v>
      </c>
      <c r="AE162">
        <v>100</v>
      </c>
      <c r="AF162">
        <v>180</v>
      </c>
      <c r="AG162">
        <v>120</v>
      </c>
      <c r="AH162">
        <v>80</v>
      </c>
      <c r="AI162">
        <v>0</v>
      </c>
      <c r="AJ162">
        <v>120</v>
      </c>
      <c r="AK162">
        <v>60</v>
      </c>
      <c r="AP162">
        <v>220</v>
      </c>
      <c r="AQ162">
        <v>100</v>
      </c>
      <c r="AR162">
        <v>80</v>
      </c>
      <c r="AS162">
        <v>100</v>
      </c>
      <c r="AT162">
        <v>160</v>
      </c>
      <c r="AU162">
        <v>200</v>
      </c>
      <c r="AV162">
        <v>60</v>
      </c>
    </row>
    <row r="163" spans="1:48" x14ac:dyDescent="0.25">
      <c r="A163" t="s">
        <v>15</v>
      </c>
      <c r="D163">
        <v>20</v>
      </c>
      <c r="E163">
        <v>0</v>
      </c>
      <c r="G163">
        <v>1580</v>
      </c>
      <c r="I163">
        <v>140</v>
      </c>
      <c r="N163">
        <v>0</v>
      </c>
      <c r="O163">
        <v>100</v>
      </c>
      <c r="P163">
        <v>0</v>
      </c>
      <c r="Q163">
        <v>0</v>
      </c>
      <c r="T163">
        <v>60</v>
      </c>
      <c r="V163">
        <v>60</v>
      </c>
      <c r="Y163">
        <v>140</v>
      </c>
      <c r="Z163">
        <v>80</v>
      </c>
      <c r="AC163">
        <v>140</v>
      </c>
      <c r="AE163">
        <v>100</v>
      </c>
      <c r="AF163">
        <v>40</v>
      </c>
      <c r="AP163">
        <v>100</v>
      </c>
      <c r="AQ163">
        <v>100</v>
      </c>
      <c r="AR163">
        <v>0</v>
      </c>
      <c r="AS163">
        <v>80</v>
      </c>
      <c r="AT163">
        <v>100</v>
      </c>
    </row>
    <row r="164" spans="1:48" x14ac:dyDescent="0.25">
      <c r="A164" t="s">
        <v>544</v>
      </c>
      <c r="D164">
        <v>20</v>
      </c>
      <c r="E164">
        <v>0</v>
      </c>
      <c r="G164">
        <v>0</v>
      </c>
    </row>
    <row r="165" spans="1:48" x14ac:dyDescent="0.25">
      <c r="A165" t="s">
        <v>19</v>
      </c>
      <c r="D165" t="s">
        <v>582</v>
      </c>
      <c r="E165">
        <v>0</v>
      </c>
      <c r="G165">
        <v>840</v>
      </c>
      <c r="S165">
        <v>100</v>
      </c>
      <c r="T165">
        <v>80</v>
      </c>
      <c r="U165">
        <v>80</v>
      </c>
      <c r="W165">
        <v>100</v>
      </c>
      <c r="Y165">
        <v>80</v>
      </c>
      <c r="AA165">
        <v>80</v>
      </c>
      <c r="AB165">
        <v>80</v>
      </c>
      <c r="AC165">
        <v>180</v>
      </c>
      <c r="AG165">
        <v>60</v>
      </c>
    </row>
    <row r="166" spans="1:48" x14ac:dyDescent="0.25">
      <c r="A166" t="s">
        <v>20</v>
      </c>
      <c r="D166" t="s">
        <v>582</v>
      </c>
      <c r="E166">
        <v>0</v>
      </c>
      <c r="G166">
        <v>1420</v>
      </c>
      <c r="R166">
        <v>40</v>
      </c>
      <c r="S166">
        <v>100</v>
      </c>
      <c r="T166">
        <v>80</v>
      </c>
      <c r="U166">
        <v>140</v>
      </c>
      <c r="V166">
        <v>120</v>
      </c>
      <c r="W166">
        <v>120</v>
      </c>
      <c r="Y166">
        <v>80</v>
      </c>
      <c r="Z166">
        <v>160</v>
      </c>
      <c r="AA166">
        <v>80</v>
      </c>
      <c r="AB166">
        <v>100</v>
      </c>
      <c r="AE166">
        <v>100</v>
      </c>
      <c r="AF166">
        <v>100</v>
      </c>
      <c r="AG166">
        <v>120</v>
      </c>
      <c r="AH166">
        <v>80</v>
      </c>
    </row>
    <row r="167" spans="1:48" x14ac:dyDescent="0.25">
      <c r="A167" t="s">
        <v>21</v>
      </c>
      <c r="D167" t="s">
        <v>582</v>
      </c>
      <c r="E167">
        <v>0</v>
      </c>
      <c r="G167">
        <v>4020</v>
      </c>
      <c r="P167">
        <v>0</v>
      </c>
      <c r="Q167">
        <v>40</v>
      </c>
      <c r="R167">
        <v>60</v>
      </c>
      <c r="S167">
        <v>60</v>
      </c>
      <c r="T167">
        <v>120</v>
      </c>
      <c r="U167">
        <v>100</v>
      </c>
      <c r="V167">
        <v>100</v>
      </c>
      <c r="W167">
        <v>240</v>
      </c>
      <c r="Y167">
        <v>80</v>
      </c>
      <c r="AA167">
        <v>80</v>
      </c>
      <c r="AB167">
        <v>80</v>
      </c>
      <c r="AD167">
        <v>200</v>
      </c>
      <c r="AE167">
        <v>100</v>
      </c>
      <c r="AF167">
        <v>80</v>
      </c>
      <c r="AG167">
        <v>80</v>
      </c>
      <c r="AH167">
        <v>100</v>
      </c>
      <c r="AI167">
        <v>320</v>
      </c>
      <c r="AJ167">
        <v>120</v>
      </c>
      <c r="AK167">
        <v>180</v>
      </c>
      <c r="AP167">
        <v>100</v>
      </c>
      <c r="AQ167">
        <v>100</v>
      </c>
      <c r="AR167">
        <v>100</v>
      </c>
      <c r="AS167">
        <v>100</v>
      </c>
      <c r="AT167">
        <v>100</v>
      </c>
      <c r="AU167">
        <v>0</v>
      </c>
      <c r="AV167">
        <v>300</v>
      </c>
    </row>
    <row r="168" spans="1:48" x14ac:dyDescent="0.25">
      <c r="A168" t="s">
        <v>102</v>
      </c>
      <c r="D168">
        <v>20</v>
      </c>
      <c r="E168">
        <v>0</v>
      </c>
      <c r="G168">
        <v>180</v>
      </c>
      <c r="AU168">
        <v>80</v>
      </c>
    </row>
    <row r="169" spans="1:48" x14ac:dyDescent="0.25">
      <c r="A169" t="s">
        <v>103</v>
      </c>
      <c r="D169">
        <v>20</v>
      </c>
      <c r="E169">
        <v>0</v>
      </c>
      <c r="G169">
        <v>0</v>
      </c>
    </row>
    <row r="170" spans="1:48" x14ac:dyDescent="0.25">
      <c r="A170" t="s">
        <v>545</v>
      </c>
      <c r="D170">
        <v>20</v>
      </c>
      <c r="E170">
        <v>0</v>
      </c>
      <c r="G170">
        <v>0</v>
      </c>
    </row>
    <row r="171" spans="1:48" x14ac:dyDescent="0.25">
      <c r="A171" t="s">
        <v>112</v>
      </c>
      <c r="D171">
        <v>0</v>
      </c>
      <c r="E171">
        <v>0</v>
      </c>
      <c r="G171">
        <v>320</v>
      </c>
      <c r="AU171">
        <v>60</v>
      </c>
    </row>
    <row r="172" spans="1:48" x14ac:dyDescent="0.25">
      <c r="A172" t="s">
        <v>113</v>
      </c>
      <c r="D172">
        <v>0</v>
      </c>
      <c r="E172">
        <v>0</v>
      </c>
      <c r="G172">
        <v>80</v>
      </c>
      <c r="AU172">
        <v>40</v>
      </c>
    </row>
    <row r="173" spans="1:48" x14ac:dyDescent="0.25">
      <c r="A173" t="s">
        <v>104</v>
      </c>
      <c r="D173">
        <v>20</v>
      </c>
      <c r="E173">
        <v>0</v>
      </c>
      <c r="G173">
        <v>0</v>
      </c>
    </row>
    <row r="174" spans="1:48" x14ac:dyDescent="0.25">
      <c r="A174" t="s">
        <v>109</v>
      </c>
      <c r="D174">
        <v>20</v>
      </c>
      <c r="E174">
        <v>0</v>
      </c>
      <c r="G174">
        <v>260</v>
      </c>
      <c r="L174">
        <v>60</v>
      </c>
      <c r="Q174">
        <v>0</v>
      </c>
      <c r="W174">
        <v>0</v>
      </c>
      <c r="AR174">
        <v>100</v>
      </c>
    </row>
    <row r="175" spans="1:48" x14ac:dyDescent="0.25">
      <c r="A175" t="s">
        <v>200</v>
      </c>
      <c r="D175" t="s">
        <v>582</v>
      </c>
      <c r="E175">
        <v>0</v>
      </c>
      <c r="G175">
        <v>216</v>
      </c>
    </row>
    <row r="176" spans="1:48" x14ac:dyDescent="0.25">
      <c r="A176" t="s">
        <v>546</v>
      </c>
      <c r="D176">
        <v>20</v>
      </c>
      <c r="E176">
        <v>0</v>
      </c>
      <c r="G176">
        <v>200</v>
      </c>
      <c r="AK176">
        <v>100</v>
      </c>
    </row>
    <row r="177" spans="1:48" x14ac:dyDescent="0.25">
      <c r="A177" t="s">
        <v>506</v>
      </c>
      <c r="H177">
        <v>0</v>
      </c>
      <c r="I177">
        <v>60</v>
      </c>
      <c r="J177">
        <v>44.444444444444443</v>
      </c>
      <c r="K177">
        <v>26.666666666666668</v>
      </c>
      <c r="L177">
        <v>80</v>
      </c>
      <c r="M177">
        <v>26.666666666666668</v>
      </c>
      <c r="N177">
        <v>48.888888888888886</v>
      </c>
      <c r="O177">
        <v>75</v>
      </c>
      <c r="P177">
        <v>66.666666666666671</v>
      </c>
      <c r="Q177">
        <v>45</v>
      </c>
      <c r="R177">
        <v>44.444444444444443</v>
      </c>
      <c r="S177">
        <v>95</v>
      </c>
      <c r="T177">
        <v>75.555555555555557</v>
      </c>
      <c r="U177">
        <v>80</v>
      </c>
      <c r="V177">
        <v>80</v>
      </c>
      <c r="W177">
        <v>102.22222222222223</v>
      </c>
      <c r="X177">
        <v>0</v>
      </c>
      <c r="Y177">
        <v>95</v>
      </c>
      <c r="Z177">
        <v>60</v>
      </c>
      <c r="AA177">
        <v>80</v>
      </c>
      <c r="AB177">
        <v>57.777777777777779</v>
      </c>
      <c r="AC177">
        <v>91.428571428571431</v>
      </c>
      <c r="AD177">
        <v>71.111111111111114</v>
      </c>
      <c r="AE177">
        <v>100</v>
      </c>
      <c r="AF177">
        <v>88.888888888888886</v>
      </c>
      <c r="AG177">
        <v>84.444444444444443</v>
      </c>
      <c r="AH177">
        <v>88.888888888888886</v>
      </c>
      <c r="AI177">
        <v>71.111111111111114</v>
      </c>
      <c r="AJ177">
        <v>96</v>
      </c>
      <c r="AK177">
        <v>75.555555555555557</v>
      </c>
      <c r="AL177">
        <v>0</v>
      </c>
      <c r="AM177">
        <v>0</v>
      </c>
      <c r="AN177">
        <v>0</v>
      </c>
      <c r="AO177">
        <v>0</v>
      </c>
      <c r="AP177">
        <v>93.333333333333329</v>
      </c>
      <c r="AQ177">
        <v>62.004950495049506</v>
      </c>
      <c r="AR177">
        <v>62.222222222222221</v>
      </c>
      <c r="AS177">
        <v>56</v>
      </c>
      <c r="AT177">
        <v>80</v>
      </c>
      <c r="AU177">
        <v>76</v>
      </c>
      <c r="AV177">
        <v>80</v>
      </c>
    </row>
    <row r="178" spans="1:48" x14ac:dyDescent="0.25">
      <c r="A178" t="s">
        <v>507</v>
      </c>
      <c r="AV178">
        <v>0.08</v>
      </c>
    </row>
    <row r="179" spans="1:48" x14ac:dyDescent="0.25">
      <c r="A179" t="s">
        <v>124</v>
      </c>
      <c r="D179">
        <v>20</v>
      </c>
      <c r="E179">
        <v>0</v>
      </c>
      <c r="G179">
        <v>0</v>
      </c>
    </row>
    <row r="180" spans="1:48" x14ac:dyDescent="0.25">
      <c r="A180" t="s">
        <v>125</v>
      </c>
      <c r="D180">
        <v>20</v>
      </c>
      <c r="E180">
        <v>0</v>
      </c>
      <c r="G180">
        <v>2540</v>
      </c>
      <c r="J180">
        <v>120</v>
      </c>
      <c r="K180">
        <v>120</v>
      </c>
      <c r="L180">
        <v>100</v>
      </c>
      <c r="M180">
        <v>100</v>
      </c>
      <c r="N180">
        <v>100</v>
      </c>
      <c r="O180">
        <v>100</v>
      </c>
      <c r="P180">
        <v>100</v>
      </c>
      <c r="Q180">
        <v>100</v>
      </c>
      <c r="S180">
        <v>100</v>
      </c>
      <c r="T180">
        <v>100</v>
      </c>
      <c r="V180">
        <v>100</v>
      </c>
      <c r="W180">
        <v>100</v>
      </c>
      <c r="Y180">
        <v>100</v>
      </c>
      <c r="Z180">
        <v>100</v>
      </c>
      <c r="AA180">
        <v>100</v>
      </c>
      <c r="AB180">
        <v>100</v>
      </c>
      <c r="AC180">
        <v>100</v>
      </c>
      <c r="AD180">
        <v>100</v>
      </c>
      <c r="AE180">
        <v>100</v>
      </c>
      <c r="AF180">
        <v>100</v>
      </c>
      <c r="AG180">
        <v>100</v>
      </c>
      <c r="AH180">
        <v>100</v>
      </c>
      <c r="AI180">
        <v>100</v>
      </c>
      <c r="AJ180">
        <v>100</v>
      </c>
      <c r="AK180">
        <v>100</v>
      </c>
    </row>
    <row r="181" spans="1:48" x14ac:dyDescent="0.25">
      <c r="A181" t="s">
        <v>33</v>
      </c>
      <c r="D181">
        <v>3</v>
      </c>
      <c r="E181">
        <v>0</v>
      </c>
      <c r="G181">
        <v>5448</v>
      </c>
      <c r="N181">
        <v>42</v>
      </c>
      <c r="O181">
        <v>102</v>
      </c>
      <c r="Q181">
        <v>60</v>
      </c>
      <c r="R181">
        <v>96</v>
      </c>
      <c r="X181">
        <v>60</v>
      </c>
      <c r="Y181">
        <v>108</v>
      </c>
      <c r="AD181">
        <v>45</v>
      </c>
      <c r="AE181">
        <v>135</v>
      </c>
      <c r="AF181">
        <v>120</v>
      </c>
      <c r="AG181">
        <v>90</v>
      </c>
      <c r="AL181">
        <v>45</v>
      </c>
      <c r="AS181">
        <v>45</v>
      </c>
    </row>
    <row r="182" spans="1:48" x14ac:dyDescent="0.25">
      <c r="A182" t="s">
        <v>131</v>
      </c>
      <c r="D182">
        <v>2</v>
      </c>
      <c r="E182">
        <v>0</v>
      </c>
      <c r="G182">
        <v>2480</v>
      </c>
      <c r="O182">
        <v>100</v>
      </c>
      <c r="Q182">
        <v>100</v>
      </c>
      <c r="R182">
        <v>100</v>
      </c>
      <c r="S182">
        <v>240</v>
      </c>
      <c r="T182">
        <v>100</v>
      </c>
      <c r="U182">
        <v>120</v>
      </c>
      <c r="Y182">
        <v>200</v>
      </c>
      <c r="Z182">
        <v>200</v>
      </c>
      <c r="AA182">
        <v>200</v>
      </c>
      <c r="AB182">
        <v>160</v>
      </c>
      <c r="AC182">
        <v>180</v>
      </c>
      <c r="AD182">
        <v>200</v>
      </c>
      <c r="AE182">
        <v>200</v>
      </c>
      <c r="AG182">
        <v>0</v>
      </c>
      <c r="AH182">
        <v>200</v>
      </c>
      <c r="AI182">
        <v>120</v>
      </c>
      <c r="AK182">
        <v>60</v>
      </c>
    </row>
    <row r="183" spans="1:48" x14ac:dyDescent="0.25">
      <c r="A183" t="s">
        <v>133</v>
      </c>
      <c r="D183">
        <v>20</v>
      </c>
      <c r="E183">
        <v>0</v>
      </c>
      <c r="G183">
        <v>4280</v>
      </c>
      <c r="I183">
        <v>100</v>
      </c>
      <c r="N183">
        <v>200</v>
      </c>
      <c r="O183">
        <v>200</v>
      </c>
      <c r="P183">
        <v>200</v>
      </c>
      <c r="Q183">
        <v>200</v>
      </c>
      <c r="R183">
        <v>200</v>
      </c>
      <c r="S183">
        <v>200</v>
      </c>
      <c r="T183">
        <v>200</v>
      </c>
      <c r="U183">
        <v>200</v>
      </c>
      <c r="V183">
        <v>100</v>
      </c>
      <c r="W183">
        <v>100</v>
      </c>
      <c r="Y183">
        <v>100</v>
      </c>
      <c r="Z183">
        <v>100</v>
      </c>
      <c r="AA183">
        <v>80</v>
      </c>
      <c r="AB183">
        <v>100</v>
      </c>
      <c r="AC183">
        <v>100</v>
      </c>
      <c r="AD183">
        <v>100</v>
      </c>
      <c r="AE183">
        <v>100</v>
      </c>
      <c r="AF183">
        <v>100</v>
      </c>
      <c r="AG183">
        <v>100</v>
      </c>
      <c r="AH183">
        <v>100</v>
      </c>
      <c r="AI183">
        <v>100</v>
      </c>
      <c r="AJ183">
        <v>0</v>
      </c>
      <c r="AK183">
        <v>100</v>
      </c>
      <c r="AP183">
        <v>100</v>
      </c>
      <c r="AQ183">
        <v>100</v>
      </c>
      <c r="AR183">
        <v>100</v>
      </c>
      <c r="AS183">
        <v>100</v>
      </c>
      <c r="AT183">
        <v>100</v>
      </c>
      <c r="AU183">
        <v>100</v>
      </c>
      <c r="AV183">
        <v>100</v>
      </c>
    </row>
    <row r="184" spans="1:48" x14ac:dyDescent="0.25">
      <c r="A184" t="s">
        <v>171</v>
      </c>
      <c r="D184">
        <v>0</v>
      </c>
      <c r="E184">
        <v>0</v>
      </c>
      <c r="G184">
        <v>3080</v>
      </c>
      <c r="AH184">
        <v>80</v>
      </c>
      <c r="AI184">
        <v>100</v>
      </c>
      <c r="AJ184">
        <v>100</v>
      </c>
      <c r="AK184">
        <v>100</v>
      </c>
      <c r="AL184">
        <v>100</v>
      </c>
      <c r="AP184">
        <v>100</v>
      </c>
      <c r="AQ184">
        <v>100</v>
      </c>
      <c r="AR184">
        <v>100</v>
      </c>
      <c r="AS184">
        <v>100</v>
      </c>
      <c r="AT184">
        <v>100</v>
      </c>
      <c r="AU184">
        <v>100</v>
      </c>
      <c r="AV184">
        <v>100</v>
      </c>
    </row>
    <row r="185" spans="1:48" x14ac:dyDescent="0.25">
      <c r="A185" t="s">
        <v>506</v>
      </c>
      <c r="H185">
        <v>0</v>
      </c>
      <c r="I185">
        <v>112</v>
      </c>
      <c r="J185">
        <v>137.77777777777777</v>
      </c>
      <c r="K185">
        <v>128.88888888888889</v>
      </c>
      <c r="L185">
        <v>140</v>
      </c>
      <c r="M185">
        <v>111.11111111111111</v>
      </c>
      <c r="N185">
        <v>164.44444444444446</v>
      </c>
      <c r="O185">
        <v>160</v>
      </c>
      <c r="P185">
        <v>142.22222222222223</v>
      </c>
      <c r="Q185">
        <v>150</v>
      </c>
      <c r="R185">
        <v>111.11111111111111</v>
      </c>
      <c r="S185">
        <v>135</v>
      </c>
      <c r="T185">
        <v>137.77777777777777</v>
      </c>
      <c r="U185">
        <v>130</v>
      </c>
      <c r="V185">
        <v>131.42857142857142</v>
      </c>
      <c r="W185">
        <v>164.44444444444446</v>
      </c>
      <c r="X185">
        <v>0</v>
      </c>
      <c r="Y185">
        <v>135</v>
      </c>
      <c r="Z185">
        <v>120</v>
      </c>
      <c r="AA185">
        <v>126.66666666666667</v>
      </c>
      <c r="AB185">
        <v>115.55555555555556</v>
      </c>
      <c r="AC185">
        <v>142.85714285714286</v>
      </c>
      <c r="AD185">
        <v>146.66666666666666</v>
      </c>
      <c r="AE185">
        <v>125</v>
      </c>
      <c r="AF185">
        <v>66.666666666666671</v>
      </c>
      <c r="AG185">
        <v>133.33333333333334</v>
      </c>
      <c r="AH185">
        <v>151.11111111111111</v>
      </c>
      <c r="AI185">
        <v>133.33333333333334</v>
      </c>
      <c r="AJ185">
        <v>120</v>
      </c>
      <c r="AK185">
        <v>120</v>
      </c>
      <c r="AL185">
        <v>71.111111111111114</v>
      </c>
      <c r="AM185">
        <v>0</v>
      </c>
      <c r="AN185">
        <v>0</v>
      </c>
      <c r="AO185">
        <v>0</v>
      </c>
      <c r="AP185">
        <v>133.33333333333334</v>
      </c>
      <c r="AQ185">
        <v>115.74257425742574</v>
      </c>
      <c r="AR185">
        <v>124.44444444444444</v>
      </c>
      <c r="AS185">
        <v>124</v>
      </c>
      <c r="AT185">
        <v>142.22222222222223</v>
      </c>
      <c r="AU185">
        <v>132</v>
      </c>
      <c r="AV185">
        <v>133.33333333333334</v>
      </c>
    </row>
    <row r="186" spans="1:48" x14ac:dyDescent="0.25">
      <c r="A186" t="s">
        <v>507</v>
      </c>
      <c r="AV186">
        <v>0.08</v>
      </c>
    </row>
    <row r="187" spans="1:48" x14ac:dyDescent="0.25">
      <c r="A187" t="s">
        <v>547</v>
      </c>
      <c r="D187">
        <v>2</v>
      </c>
      <c r="E187">
        <v>0</v>
      </c>
      <c r="G187">
        <v>0</v>
      </c>
      <c r="H187">
        <v>0</v>
      </c>
      <c r="I187">
        <v>0</v>
      </c>
    </row>
    <row r="188" spans="1:48" x14ac:dyDescent="0.25">
      <c r="A188" t="s">
        <v>114</v>
      </c>
      <c r="D188">
        <v>0</v>
      </c>
      <c r="E188">
        <v>0</v>
      </c>
      <c r="G188">
        <v>260</v>
      </c>
      <c r="K188">
        <v>0</v>
      </c>
      <c r="L188">
        <v>80</v>
      </c>
      <c r="N188">
        <v>80</v>
      </c>
      <c r="O188">
        <v>100</v>
      </c>
      <c r="P188">
        <v>0</v>
      </c>
    </row>
    <row r="189" spans="1:48" x14ac:dyDescent="0.25">
      <c r="A189" t="s">
        <v>33</v>
      </c>
      <c r="D189">
        <v>3</v>
      </c>
      <c r="E189">
        <v>0</v>
      </c>
      <c r="G189">
        <v>6815</v>
      </c>
      <c r="P189">
        <v>40</v>
      </c>
      <c r="Q189">
        <v>20</v>
      </c>
      <c r="AE189">
        <v>30</v>
      </c>
      <c r="AF189">
        <v>30</v>
      </c>
      <c r="AG189">
        <v>75</v>
      </c>
      <c r="AH189">
        <v>75</v>
      </c>
      <c r="AI189">
        <v>60</v>
      </c>
      <c r="AJ189">
        <v>30</v>
      </c>
      <c r="AK189">
        <v>105</v>
      </c>
      <c r="AL189">
        <v>70</v>
      </c>
      <c r="AP189">
        <v>105</v>
      </c>
      <c r="AQ189">
        <v>70</v>
      </c>
      <c r="AR189">
        <v>45</v>
      </c>
      <c r="AS189">
        <v>45</v>
      </c>
      <c r="AT189">
        <v>90</v>
      </c>
      <c r="AU189">
        <v>45</v>
      </c>
      <c r="AV189">
        <v>105</v>
      </c>
    </row>
    <row r="190" spans="1:48" x14ac:dyDescent="0.25">
      <c r="A190" t="s">
        <v>116</v>
      </c>
      <c r="D190">
        <v>0</v>
      </c>
      <c r="E190">
        <v>0</v>
      </c>
      <c r="G190">
        <v>4220</v>
      </c>
      <c r="H190">
        <v>0</v>
      </c>
      <c r="I190">
        <v>160</v>
      </c>
      <c r="J190">
        <v>80</v>
      </c>
      <c r="K190">
        <v>140</v>
      </c>
      <c r="L190">
        <v>160</v>
      </c>
      <c r="N190">
        <v>180</v>
      </c>
      <c r="O190">
        <v>200</v>
      </c>
      <c r="P190">
        <v>240</v>
      </c>
      <c r="Q190">
        <v>200</v>
      </c>
      <c r="R190">
        <v>260</v>
      </c>
      <c r="S190">
        <v>220</v>
      </c>
      <c r="T190">
        <v>260</v>
      </c>
      <c r="U190">
        <v>120</v>
      </c>
      <c r="V190">
        <v>0</v>
      </c>
      <c r="X190">
        <v>0</v>
      </c>
      <c r="AK190">
        <v>100</v>
      </c>
      <c r="AS190">
        <v>100</v>
      </c>
      <c r="AT190">
        <v>140</v>
      </c>
      <c r="AU190">
        <v>0</v>
      </c>
      <c r="AV190">
        <v>80</v>
      </c>
    </row>
    <row r="191" spans="1:48" x14ac:dyDescent="0.25">
      <c r="A191" t="s">
        <v>200</v>
      </c>
      <c r="D191" t="s">
        <v>582</v>
      </c>
      <c r="E191">
        <v>0</v>
      </c>
      <c r="G191">
        <v>0</v>
      </c>
    </row>
    <row r="192" spans="1:48" x14ac:dyDescent="0.25">
      <c r="A192" t="s">
        <v>506</v>
      </c>
      <c r="H192">
        <v>0</v>
      </c>
      <c r="I192">
        <v>56</v>
      </c>
      <c r="J192">
        <v>17.777777777777779</v>
      </c>
      <c r="K192">
        <v>31.111111111111111</v>
      </c>
      <c r="L192">
        <v>60</v>
      </c>
      <c r="M192">
        <v>0</v>
      </c>
      <c r="N192">
        <v>57.777777777777779</v>
      </c>
      <c r="O192">
        <v>75</v>
      </c>
      <c r="P192">
        <v>53.333333333333336</v>
      </c>
      <c r="Q192">
        <v>50</v>
      </c>
      <c r="R192">
        <v>57.777777777777779</v>
      </c>
      <c r="S192">
        <v>55</v>
      </c>
      <c r="T192">
        <v>57.777777777777779</v>
      </c>
      <c r="U192">
        <v>55</v>
      </c>
      <c r="V192">
        <v>0</v>
      </c>
      <c r="W192">
        <v>22.222222222222221</v>
      </c>
      <c r="X192">
        <v>140000</v>
      </c>
      <c r="Y192">
        <v>15</v>
      </c>
      <c r="Z192">
        <v>45</v>
      </c>
      <c r="AA192">
        <v>33.333333333333336</v>
      </c>
      <c r="AB192">
        <v>44.444444444444443</v>
      </c>
      <c r="AC192">
        <v>45.714285714285715</v>
      </c>
      <c r="AD192">
        <v>48.888888888888886</v>
      </c>
      <c r="AE192">
        <v>40</v>
      </c>
      <c r="AF192">
        <v>40</v>
      </c>
      <c r="AG192">
        <v>44.444444444444443</v>
      </c>
      <c r="AH192">
        <v>53.333333333333336</v>
      </c>
      <c r="AI192">
        <v>44.444444444444443</v>
      </c>
      <c r="AJ192">
        <v>0</v>
      </c>
      <c r="AK192">
        <v>53.333333333333336</v>
      </c>
      <c r="AL192">
        <v>22.222222222222221</v>
      </c>
      <c r="AM192">
        <v>0</v>
      </c>
      <c r="AN192">
        <v>0</v>
      </c>
      <c r="AO192">
        <v>0</v>
      </c>
      <c r="AP192">
        <v>22.222222222222221</v>
      </c>
      <c r="AQ192">
        <v>41.336633663366335</v>
      </c>
      <c r="AR192">
        <v>48.888888888888886</v>
      </c>
      <c r="AS192">
        <v>48</v>
      </c>
      <c r="AT192">
        <v>75.555555555555557</v>
      </c>
      <c r="AU192">
        <v>60</v>
      </c>
      <c r="AV192">
        <v>71.111111111111114</v>
      </c>
    </row>
    <row r="193" spans="1:48" x14ac:dyDescent="0.25">
      <c r="A193" t="s">
        <v>507</v>
      </c>
      <c r="AV193">
        <v>0.08</v>
      </c>
    </row>
    <row r="194" spans="1:48" x14ac:dyDescent="0.25">
      <c r="A194" t="s">
        <v>548</v>
      </c>
      <c r="D194">
        <v>20</v>
      </c>
      <c r="E194">
        <v>0</v>
      </c>
      <c r="G194">
        <v>51</v>
      </c>
      <c r="I194">
        <v>40</v>
      </c>
      <c r="R194">
        <v>11</v>
      </c>
    </row>
    <row r="195" spans="1:48" x14ac:dyDescent="0.25">
      <c r="A195" t="s">
        <v>549</v>
      </c>
      <c r="D195">
        <v>20</v>
      </c>
      <c r="E195">
        <v>0</v>
      </c>
      <c r="G195">
        <v>134</v>
      </c>
      <c r="I195">
        <v>40</v>
      </c>
      <c r="J195">
        <v>80</v>
      </c>
      <c r="R195">
        <v>14</v>
      </c>
    </row>
    <row r="196" spans="1:48" x14ac:dyDescent="0.25">
      <c r="A196" t="s">
        <v>550</v>
      </c>
      <c r="D196">
        <v>0</v>
      </c>
      <c r="E196">
        <v>0</v>
      </c>
      <c r="G196">
        <v>300</v>
      </c>
      <c r="L196">
        <v>50</v>
      </c>
      <c r="M196">
        <v>90</v>
      </c>
      <c r="N196">
        <v>80</v>
      </c>
      <c r="O196">
        <v>80</v>
      </c>
    </row>
    <row r="197" spans="1:48" x14ac:dyDescent="0.25">
      <c r="A197" t="s">
        <v>506</v>
      </c>
      <c r="H197">
        <v>0</v>
      </c>
      <c r="I197">
        <v>16</v>
      </c>
      <c r="J197">
        <v>17.777777777777779</v>
      </c>
      <c r="K197">
        <v>0</v>
      </c>
      <c r="L197">
        <v>12.5</v>
      </c>
      <c r="M197">
        <v>20</v>
      </c>
      <c r="N197">
        <v>17.777777777777779</v>
      </c>
      <c r="O197">
        <v>20</v>
      </c>
      <c r="P197">
        <v>0</v>
      </c>
      <c r="Q197">
        <v>0</v>
      </c>
      <c r="R197">
        <v>5.5555555555555554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</row>
    <row r="198" spans="1:48" x14ac:dyDescent="0.25">
      <c r="A198" t="s">
        <v>507</v>
      </c>
      <c r="AV198">
        <v>0.08</v>
      </c>
    </row>
    <row r="199" spans="1:48" x14ac:dyDescent="0.25">
      <c r="A199" t="s">
        <v>551</v>
      </c>
      <c r="D199">
        <v>20</v>
      </c>
      <c r="E199">
        <v>0</v>
      </c>
      <c r="G199">
        <v>2740</v>
      </c>
      <c r="J199">
        <v>0</v>
      </c>
      <c r="K199">
        <v>0</v>
      </c>
      <c r="P199">
        <v>100</v>
      </c>
      <c r="R199">
        <v>40</v>
      </c>
      <c r="S199">
        <v>100</v>
      </c>
      <c r="U199">
        <v>100</v>
      </c>
      <c r="V199">
        <v>100</v>
      </c>
      <c r="W199">
        <v>300</v>
      </c>
      <c r="X199">
        <v>200</v>
      </c>
      <c r="Y199">
        <v>400</v>
      </c>
      <c r="Z199">
        <v>200</v>
      </c>
      <c r="AB199">
        <v>100</v>
      </c>
      <c r="AF199">
        <v>100</v>
      </c>
      <c r="AJ199">
        <v>200</v>
      </c>
      <c r="AK199">
        <v>100</v>
      </c>
      <c r="AL199">
        <v>200</v>
      </c>
      <c r="AP199">
        <v>200</v>
      </c>
      <c r="AR199">
        <v>100</v>
      </c>
      <c r="AU199">
        <v>200</v>
      </c>
    </row>
    <row r="200" spans="1:48" x14ac:dyDescent="0.25">
      <c r="A200" t="s">
        <v>282</v>
      </c>
      <c r="D200">
        <v>1</v>
      </c>
      <c r="E200">
        <v>0</v>
      </c>
      <c r="G200">
        <v>384</v>
      </c>
      <c r="AV200">
        <v>6</v>
      </c>
    </row>
    <row r="201" spans="1:48" x14ac:dyDescent="0.25">
      <c r="A201" t="s">
        <v>265</v>
      </c>
      <c r="D201">
        <v>1</v>
      </c>
      <c r="E201">
        <v>0</v>
      </c>
      <c r="G201">
        <v>4160</v>
      </c>
      <c r="AV201">
        <v>65</v>
      </c>
    </row>
    <row r="202" spans="1:48" x14ac:dyDescent="0.25">
      <c r="A202" t="s">
        <v>281</v>
      </c>
      <c r="D202">
        <v>20</v>
      </c>
      <c r="E202">
        <v>0</v>
      </c>
      <c r="G202">
        <v>640</v>
      </c>
      <c r="AV202">
        <v>10</v>
      </c>
    </row>
    <row r="203" spans="1:48" x14ac:dyDescent="0.25">
      <c r="A203" t="s">
        <v>506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22.222222222222221</v>
      </c>
      <c r="Q203">
        <v>0</v>
      </c>
      <c r="R203">
        <v>8.8888888888888893</v>
      </c>
      <c r="S203">
        <v>25</v>
      </c>
      <c r="T203">
        <v>0</v>
      </c>
      <c r="U203">
        <v>25</v>
      </c>
      <c r="V203">
        <v>28.571428571428573</v>
      </c>
      <c r="W203">
        <v>66.666666666666671</v>
      </c>
      <c r="X203">
        <v>200000</v>
      </c>
      <c r="Y203">
        <v>100</v>
      </c>
      <c r="Z203">
        <v>50</v>
      </c>
      <c r="AA203">
        <v>0</v>
      </c>
      <c r="AB203">
        <v>22.222222222222221</v>
      </c>
      <c r="AC203">
        <v>0</v>
      </c>
      <c r="AD203">
        <v>0</v>
      </c>
      <c r="AE203">
        <v>0</v>
      </c>
      <c r="AF203">
        <v>22.222222222222221</v>
      </c>
      <c r="AG203">
        <v>0</v>
      </c>
      <c r="AH203">
        <v>0</v>
      </c>
      <c r="AI203">
        <v>0</v>
      </c>
      <c r="AJ203">
        <v>80</v>
      </c>
      <c r="AK203">
        <v>22.222222222222221</v>
      </c>
      <c r="AL203">
        <v>44.444444444444443</v>
      </c>
      <c r="AM203">
        <v>0</v>
      </c>
      <c r="AN203">
        <v>0</v>
      </c>
      <c r="AO203">
        <v>0</v>
      </c>
      <c r="AP203">
        <v>44.444444444444443</v>
      </c>
      <c r="AQ203">
        <v>0</v>
      </c>
      <c r="AR203">
        <v>22.222222222222221</v>
      </c>
      <c r="AS203">
        <v>0</v>
      </c>
      <c r="AT203">
        <v>0</v>
      </c>
      <c r="AU203">
        <v>40</v>
      </c>
      <c r="AV203">
        <v>18</v>
      </c>
    </row>
    <row r="204" spans="1:48" x14ac:dyDescent="0.25">
      <c r="A204" t="s">
        <v>507</v>
      </c>
      <c r="AV204">
        <v>0.08</v>
      </c>
    </row>
    <row r="205" spans="1:48" x14ac:dyDescent="0.25">
      <c r="A205" t="s">
        <v>86</v>
      </c>
      <c r="D205">
        <v>20</v>
      </c>
      <c r="E205">
        <v>0</v>
      </c>
      <c r="G205">
        <v>0</v>
      </c>
    </row>
    <row r="206" spans="1:48" x14ac:dyDescent="0.25">
      <c r="A206" t="s">
        <v>200</v>
      </c>
      <c r="D206" t="s">
        <v>582</v>
      </c>
      <c r="E206">
        <v>0</v>
      </c>
      <c r="G206">
        <v>0</v>
      </c>
    </row>
    <row r="207" spans="1:48" x14ac:dyDescent="0.25">
      <c r="A207" t="s">
        <v>514</v>
      </c>
      <c r="D207" t="s">
        <v>582</v>
      </c>
      <c r="E207">
        <v>0</v>
      </c>
      <c r="G207">
        <v>0</v>
      </c>
    </row>
    <row r="208" spans="1:48" x14ac:dyDescent="0.25">
      <c r="A208" t="s">
        <v>515</v>
      </c>
      <c r="D208" t="s">
        <v>582</v>
      </c>
      <c r="E208">
        <v>0</v>
      </c>
      <c r="G208">
        <v>0</v>
      </c>
    </row>
    <row r="209" spans="1:48" x14ac:dyDescent="0.25">
      <c r="A209" t="s">
        <v>213</v>
      </c>
      <c r="D209">
        <v>20</v>
      </c>
      <c r="E209">
        <v>0</v>
      </c>
      <c r="G209">
        <v>0</v>
      </c>
    </row>
    <row r="210" spans="1:48" x14ac:dyDescent="0.25">
      <c r="A210" t="s">
        <v>552</v>
      </c>
      <c r="D210">
        <v>20</v>
      </c>
      <c r="E210">
        <v>0</v>
      </c>
      <c r="G210">
        <v>0</v>
      </c>
    </row>
    <row r="211" spans="1:48" x14ac:dyDescent="0.25">
      <c r="A211" t="s">
        <v>553</v>
      </c>
      <c r="D211">
        <v>20</v>
      </c>
      <c r="E211">
        <v>0</v>
      </c>
      <c r="G211">
        <v>0</v>
      </c>
    </row>
    <row r="212" spans="1:48" x14ac:dyDescent="0.25">
      <c r="A212" t="s">
        <v>554</v>
      </c>
      <c r="D212">
        <v>20</v>
      </c>
      <c r="E212">
        <v>0</v>
      </c>
      <c r="G212">
        <v>0</v>
      </c>
    </row>
    <row r="213" spans="1:48" x14ac:dyDescent="0.25">
      <c r="A213" t="s">
        <v>555</v>
      </c>
      <c r="D213">
        <v>20</v>
      </c>
      <c r="E213">
        <v>0</v>
      </c>
      <c r="G213">
        <v>0</v>
      </c>
    </row>
    <row r="214" spans="1:48" x14ac:dyDescent="0.25">
      <c r="A214" t="s">
        <v>506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</row>
    <row r="215" spans="1:48" x14ac:dyDescent="0.25">
      <c r="A215" t="s">
        <v>507</v>
      </c>
      <c r="AV215">
        <v>0.08</v>
      </c>
    </row>
    <row r="216" spans="1:48" x14ac:dyDescent="0.25">
      <c r="A216" t="s">
        <v>132</v>
      </c>
      <c r="D216">
        <v>2</v>
      </c>
      <c r="E216">
        <v>0</v>
      </c>
      <c r="G216">
        <v>5840</v>
      </c>
      <c r="I216">
        <v>240</v>
      </c>
      <c r="J216">
        <v>300</v>
      </c>
      <c r="K216">
        <v>320</v>
      </c>
      <c r="L216">
        <v>380</v>
      </c>
      <c r="M216">
        <v>280</v>
      </c>
      <c r="N216">
        <v>500</v>
      </c>
      <c r="O216">
        <v>340</v>
      </c>
      <c r="P216">
        <v>360</v>
      </c>
      <c r="Q216">
        <v>80</v>
      </c>
      <c r="T216">
        <v>260</v>
      </c>
      <c r="U216">
        <v>180</v>
      </c>
      <c r="V216">
        <v>100</v>
      </c>
      <c r="W216">
        <v>220</v>
      </c>
      <c r="X216">
        <v>420</v>
      </c>
      <c r="Y216">
        <v>360</v>
      </c>
      <c r="Z216">
        <v>300</v>
      </c>
      <c r="AA216">
        <v>140</v>
      </c>
      <c r="AB216">
        <v>200</v>
      </c>
      <c r="AC216">
        <v>160</v>
      </c>
      <c r="AD216">
        <v>200</v>
      </c>
      <c r="AE216">
        <v>400</v>
      </c>
      <c r="AF216">
        <v>100</v>
      </c>
    </row>
    <row r="217" spans="1:48" x14ac:dyDescent="0.25">
      <c r="A217" t="s">
        <v>547</v>
      </c>
      <c r="D217">
        <v>2</v>
      </c>
      <c r="E217">
        <v>0</v>
      </c>
      <c r="G217">
        <v>540</v>
      </c>
      <c r="S217">
        <v>200</v>
      </c>
      <c r="T217">
        <v>200</v>
      </c>
      <c r="U217">
        <v>140</v>
      </c>
    </row>
    <row r="218" spans="1:48" x14ac:dyDescent="0.25">
      <c r="A218" t="s">
        <v>143</v>
      </c>
      <c r="D218">
        <v>0</v>
      </c>
      <c r="E218">
        <v>0</v>
      </c>
      <c r="G218">
        <v>1680</v>
      </c>
      <c r="I218">
        <v>0</v>
      </c>
      <c r="P218">
        <v>0</v>
      </c>
      <c r="Q218">
        <v>200</v>
      </c>
      <c r="R218">
        <v>200</v>
      </c>
      <c r="S218">
        <v>160</v>
      </c>
      <c r="U218">
        <v>80</v>
      </c>
      <c r="V218">
        <v>200</v>
      </c>
      <c r="W218">
        <v>200</v>
      </c>
      <c r="X218">
        <v>0</v>
      </c>
      <c r="AA218">
        <v>80</v>
      </c>
      <c r="AB218">
        <v>160</v>
      </c>
      <c r="AC218">
        <v>200</v>
      </c>
      <c r="AD218">
        <v>200</v>
      </c>
    </row>
    <row r="219" spans="1:48" x14ac:dyDescent="0.25">
      <c r="A219" t="s">
        <v>114</v>
      </c>
      <c r="D219">
        <v>0</v>
      </c>
      <c r="E219">
        <v>0</v>
      </c>
      <c r="G219">
        <v>0</v>
      </c>
    </row>
    <row r="220" spans="1:48" x14ac:dyDescent="0.25">
      <c r="A220" t="s">
        <v>33</v>
      </c>
      <c r="G220">
        <v>84</v>
      </c>
    </row>
    <row r="221" spans="1:48" x14ac:dyDescent="0.25">
      <c r="A221" t="s">
        <v>116</v>
      </c>
      <c r="D221">
        <v>0</v>
      </c>
      <c r="E221">
        <v>0</v>
      </c>
      <c r="G221">
        <v>0</v>
      </c>
    </row>
    <row r="222" spans="1:48" x14ac:dyDescent="0.25">
      <c r="A222" t="s">
        <v>168</v>
      </c>
      <c r="D222">
        <v>0</v>
      </c>
      <c r="E222">
        <v>0</v>
      </c>
      <c r="G222">
        <v>380</v>
      </c>
      <c r="AI222">
        <v>80</v>
      </c>
      <c r="AJ222">
        <v>120</v>
      </c>
      <c r="AK222">
        <v>180</v>
      </c>
    </row>
    <row r="223" spans="1:48" x14ac:dyDescent="0.25">
      <c r="A223" t="s">
        <v>169</v>
      </c>
      <c r="D223">
        <v>0</v>
      </c>
      <c r="E223">
        <v>0</v>
      </c>
      <c r="G223">
        <v>340</v>
      </c>
      <c r="AF223">
        <v>0</v>
      </c>
      <c r="AG223">
        <v>80</v>
      </c>
      <c r="AH223">
        <v>100</v>
      </c>
      <c r="AI223">
        <v>100</v>
      </c>
      <c r="AK223">
        <v>60</v>
      </c>
      <c r="AP223">
        <v>0</v>
      </c>
    </row>
    <row r="224" spans="1:48" x14ac:dyDescent="0.25">
      <c r="A224" t="s">
        <v>34</v>
      </c>
      <c r="D224">
        <v>3</v>
      </c>
      <c r="E224">
        <v>0</v>
      </c>
      <c r="G224">
        <v>0</v>
      </c>
    </row>
    <row r="225" spans="1:48" x14ac:dyDescent="0.25">
      <c r="A225" t="s">
        <v>506</v>
      </c>
      <c r="H225">
        <v>0</v>
      </c>
      <c r="I225">
        <v>48</v>
      </c>
      <c r="J225">
        <v>66.666666666666671</v>
      </c>
      <c r="K225">
        <v>71.111111111111114</v>
      </c>
      <c r="L225">
        <v>95</v>
      </c>
      <c r="M225">
        <v>62.222222222222221</v>
      </c>
      <c r="N225">
        <v>111.11111111111111</v>
      </c>
      <c r="O225">
        <v>85</v>
      </c>
      <c r="P225">
        <v>80</v>
      </c>
      <c r="Q225">
        <v>70</v>
      </c>
      <c r="R225">
        <v>44.444444444444443</v>
      </c>
      <c r="S225">
        <v>90</v>
      </c>
      <c r="T225">
        <v>102.22222222222223</v>
      </c>
      <c r="U225">
        <v>100</v>
      </c>
      <c r="V225">
        <v>85.714285714285708</v>
      </c>
      <c r="W225">
        <v>93.333333333333329</v>
      </c>
      <c r="X225">
        <v>420000</v>
      </c>
      <c r="Y225">
        <v>90</v>
      </c>
      <c r="Z225">
        <v>75</v>
      </c>
      <c r="AA225">
        <v>73.333333333333329</v>
      </c>
      <c r="AB225">
        <v>80</v>
      </c>
      <c r="AC225">
        <v>102.85714285714286</v>
      </c>
      <c r="AD225">
        <v>88.888888888888886</v>
      </c>
      <c r="AE225">
        <v>100</v>
      </c>
      <c r="AF225">
        <v>22.222222222222221</v>
      </c>
      <c r="AG225">
        <v>17.777777777777779</v>
      </c>
      <c r="AH225">
        <v>22.222222222222221</v>
      </c>
      <c r="AI225">
        <v>40</v>
      </c>
      <c r="AJ225">
        <v>48</v>
      </c>
      <c r="AK225">
        <v>53.333333333333336</v>
      </c>
      <c r="AL225">
        <v>0</v>
      </c>
      <c r="AM225">
        <v>0</v>
      </c>
      <c r="AN225">
        <v>0</v>
      </c>
      <c r="AO225">
        <v>0</v>
      </c>
      <c r="AP225">
        <v>53.333333333333336</v>
      </c>
      <c r="AQ225">
        <v>41.336633663366335</v>
      </c>
      <c r="AR225">
        <v>22.222222222222221</v>
      </c>
      <c r="AS225">
        <v>32</v>
      </c>
      <c r="AT225">
        <v>53.333333333333336</v>
      </c>
      <c r="AU225">
        <v>48</v>
      </c>
      <c r="AV225">
        <v>53.333333333333336</v>
      </c>
    </row>
    <row r="226" spans="1:48" x14ac:dyDescent="0.25">
      <c r="A226" t="s">
        <v>507</v>
      </c>
      <c r="AV226">
        <v>0.08</v>
      </c>
    </row>
    <row r="227" spans="1:48" x14ac:dyDescent="0.25">
      <c r="A227" t="s">
        <v>123</v>
      </c>
      <c r="D227">
        <v>20</v>
      </c>
      <c r="E227">
        <v>0</v>
      </c>
      <c r="G227">
        <v>3880</v>
      </c>
      <c r="I227">
        <v>100</v>
      </c>
      <c r="J227">
        <v>80</v>
      </c>
      <c r="K227">
        <v>60</v>
      </c>
      <c r="L227">
        <v>60</v>
      </c>
      <c r="N227">
        <v>60</v>
      </c>
      <c r="O227">
        <v>160</v>
      </c>
      <c r="P227">
        <v>60</v>
      </c>
      <c r="R227">
        <v>60</v>
      </c>
      <c r="S227">
        <v>0</v>
      </c>
      <c r="T227">
        <v>40</v>
      </c>
      <c r="U227">
        <v>60</v>
      </c>
      <c r="V227">
        <v>40</v>
      </c>
      <c r="W227">
        <v>60</v>
      </c>
      <c r="Y227">
        <v>60</v>
      </c>
      <c r="Z227">
        <v>60</v>
      </c>
      <c r="AA227">
        <v>60</v>
      </c>
      <c r="AB227">
        <v>60</v>
      </c>
      <c r="AD227">
        <v>60</v>
      </c>
      <c r="AE227">
        <v>60</v>
      </c>
      <c r="AF227">
        <v>40</v>
      </c>
      <c r="AG227">
        <v>0</v>
      </c>
      <c r="AH227">
        <v>0</v>
      </c>
      <c r="AQ227">
        <v>60</v>
      </c>
      <c r="AS227">
        <v>60</v>
      </c>
      <c r="AU227">
        <v>60</v>
      </c>
      <c r="AV227">
        <v>60</v>
      </c>
    </row>
    <row r="228" spans="1:48" x14ac:dyDescent="0.25">
      <c r="A228" t="s">
        <v>34</v>
      </c>
      <c r="D228">
        <v>3</v>
      </c>
      <c r="E228">
        <v>0</v>
      </c>
      <c r="G228">
        <v>6435</v>
      </c>
      <c r="AF228">
        <v>30</v>
      </c>
      <c r="AG228">
        <v>90</v>
      </c>
      <c r="AH228">
        <v>135</v>
      </c>
      <c r="AI228">
        <v>105</v>
      </c>
      <c r="AJ228">
        <v>30</v>
      </c>
      <c r="AK228">
        <v>105</v>
      </c>
      <c r="AL228">
        <v>135</v>
      </c>
      <c r="AP228">
        <v>90</v>
      </c>
      <c r="AQ228">
        <v>30</v>
      </c>
      <c r="AR228">
        <v>60</v>
      </c>
      <c r="AS228">
        <v>105</v>
      </c>
      <c r="AT228">
        <v>135</v>
      </c>
      <c r="AU228">
        <v>105</v>
      </c>
      <c r="AV228">
        <v>75</v>
      </c>
    </row>
    <row r="229" spans="1:48" x14ac:dyDescent="0.25">
      <c r="A229" t="s">
        <v>130</v>
      </c>
      <c r="D229">
        <v>2</v>
      </c>
      <c r="E229">
        <v>0</v>
      </c>
      <c r="G229">
        <v>10280</v>
      </c>
      <c r="I229">
        <v>160</v>
      </c>
      <c r="J229">
        <v>120</v>
      </c>
      <c r="K229">
        <v>140</v>
      </c>
      <c r="L229">
        <v>140</v>
      </c>
      <c r="N229">
        <v>120</v>
      </c>
      <c r="O229">
        <v>180</v>
      </c>
      <c r="P229">
        <v>60</v>
      </c>
      <c r="Q229">
        <v>60</v>
      </c>
      <c r="R229">
        <v>60</v>
      </c>
      <c r="S229">
        <v>60</v>
      </c>
      <c r="T229">
        <v>80</v>
      </c>
      <c r="U229">
        <v>100</v>
      </c>
      <c r="V229">
        <v>120</v>
      </c>
      <c r="W229">
        <v>120</v>
      </c>
      <c r="X229">
        <v>40</v>
      </c>
      <c r="Y229">
        <v>220</v>
      </c>
      <c r="Z229">
        <v>160</v>
      </c>
      <c r="AA229">
        <v>120</v>
      </c>
      <c r="AB229">
        <v>80</v>
      </c>
      <c r="AC229">
        <v>80</v>
      </c>
      <c r="AD229">
        <v>80</v>
      </c>
      <c r="AE229">
        <v>80</v>
      </c>
      <c r="AF229">
        <v>100</v>
      </c>
      <c r="AG229">
        <v>140</v>
      </c>
      <c r="AH229">
        <v>140</v>
      </c>
      <c r="AI229">
        <v>140</v>
      </c>
      <c r="AJ229">
        <v>140</v>
      </c>
      <c r="AK229">
        <v>140</v>
      </c>
      <c r="AL229">
        <v>40</v>
      </c>
      <c r="AP229">
        <v>140</v>
      </c>
      <c r="AQ229">
        <v>100</v>
      </c>
      <c r="AR229">
        <v>140</v>
      </c>
      <c r="AS229">
        <v>120</v>
      </c>
      <c r="AT229">
        <v>180</v>
      </c>
      <c r="AU229">
        <v>100</v>
      </c>
      <c r="AV229">
        <v>100</v>
      </c>
    </row>
    <row r="230" spans="1:48" x14ac:dyDescent="0.25">
      <c r="A230" t="s">
        <v>180</v>
      </c>
      <c r="D230">
        <v>20</v>
      </c>
      <c r="E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F230">
        <v>0</v>
      </c>
      <c r="AG230">
        <v>0</v>
      </c>
      <c r="AH230">
        <v>0</v>
      </c>
    </row>
    <row r="231" spans="1:48" x14ac:dyDescent="0.25">
      <c r="A231" t="s">
        <v>556</v>
      </c>
      <c r="D231" t="s">
        <v>582</v>
      </c>
      <c r="E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F231">
        <v>0</v>
      </c>
      <c r="AG231">
        <v>0</v>
      </c>
      <c r="AH231">
        <v>0</v>
      </c>
    </row>
    <row r="232" spans="1:48" x14ac:dyDescent="0.25">
      <c r="A232" t="s">
        <v>506</v>
      </c>
      <c r="H232">
        <v>0</v>
      </c>
      <c r="I232">
        <v>92</v>
      </c>
      <c r="J232">
        <v>75.555555555555557</v>
      </c>
      <c r="K232">
        <v>75.555555555555557</v>
      </c>
      <c r="L232">
        <v>85</v>
      </c>
      <c r="M232">
        <v>22.222222222222221</v>
      </c>
      <c r="N232">
        <v>106.66666666666667</v>
      </c>
      <c r="O232">
        <v>145</v>
      </c>
      <c r="P232">
        <v>53.333333333333336</v>
      </c>
      <c r="Q232">
        <v>70</v>
      </c>
      <c r="R232">
        <v>75.555555555555557</v>
      </c>
      <c r="S232">
        <v>75</v>
      </c>
      <c r="T232">
        <v>75.555555555555557</v>
      </c>
      <c r="U232">
        <v>85</v>
      </c>
      <c r="V232">
        <v>80</v>
      </c>
      <c r="W232">
        <v>80</v>
      </c>
      <c r="X232">
        <v>180000</v>
      </c>
      <c r="Y232">
        <v>90</v>
      </c>
      <c r="Z232">
        <v>75</v>
      </c>
      <c r="AA232">
        <v>80</v>
      </c>
      <c r="AB232">
        <v>71.111111111111114</v>
      </c>
      <c r="AC232">
        <v>62.857142857142854</v>
      </c>
      <c r="AD232">
        <v>71.111111111111114</v>
      </c>
      <c r="AE232">
        <v>80</v>
      </c>
      <c r="AF232">
        <v>71.111111111111114</v>
      </c>
      <c r="AG232">
        <v>71.111111111111114</v>
      </c>
      <c r="AH232">
        <v>71.111111111111114</v>
      </c>
      <c r="AI232">
        <v>71.111111111111114</v>
      </c>
      <c r="AJ232">
        <v>88</v>
      </c>
      <c r="AK232">
        <v>75.555555555555557</v>
      </c>
      <c r="AL232">
        <v>48.888888888888886</v>
      </c>
      <c r="AM232">
        <v>0</v>
      </c>
      <c r="AN232">
        <v>0</v>
      </c>
      <c r="AO232">
        <v>0</v>
      </c>
      <c r="AP232">
        <v>71.111111111111114</v>
      </c>
      <c r="AQ232">
        <v>74.405940594059402</v>
      </c>
      <c r="AR232">
        <v>75.555555555555557</v>
      </c>
      <c r="AS232">
        <v>80</v>
      </c>
      <c r="AT232">
        <v>93.333333333333329</v>
      </c>
      <c r="AU232">
        <v>88</v>
      </c>
      <c r="AV232">
        <v>93.333333333333329</v>
      </c>
    </row>
    <row r="233" spans="1:48" x14ac:dyDescent="0.25">
      <c r="A233" t="s">
        <v>507</v>
      </c>
      <c r="AV233">
        <v>0.08</v>
      </c>
    </row>
    <row r="234" spans="1:48" x14ac:dyDescent="0.25">
      <c r="A234" t="s">
        <v>200</v>
      </c>
      <c r="D234" t="s">
        <v>582</v>
      </c>
      <c r="E234">
        <v>0</v>
      </c>
      <c r="G234">
        <v>0</v>
      </c>
    </row>
    <row r="235" spans="1:48" x14ac:dyDescent="0.25">
      <c r="A235" t="s">
        <v>16</v>
      </c>
      <c r="D235">
        <v>20</v>
      </c>
      <c r="E235">
        <v>0</v>
      </c>
      <c r="G235">
        <v>1720</v>
      </c>
      <c r="L235">
        <v>200</v>
      </c>
      <c r="M235">
        <v>100</v>
      </c>
      <c r="Q235">
        <v>80</v>
      </c>
      <c r="R235">
        <v>80</v>
      </c>
      <c r="S235">
        <v>60</v>
      </c>
      <c r="T235">
        <v>0</v>
      </c>
      <c r="U235">
        <v>100</v>
      </c>
      <c r="V235">
        <v>0</v>
      </c>
      <c r="W235">
        <v>0</v>
      </c>
      <c r="AB235">
        <v>100</v>
      </c>
      <c r="AE235">
        <v>100</v>
      </c>
      <c r="AG235">
        <v>100</v>
      </c>
      <c r="AI235">
        <v>100</v>
      </c>
      <c r="AV235">
        <v>100</v>
      </c>
    </row>
    <row r="236" spans="1:48" x14ac:dyDescent="0.25">
      <c r="A236" t="s">
        <v>17</v>
      </c>
      <c r="D236">
        <v>20</v>
      </c>
      <c r="E236">
        <v>0</v>
      </c>
      <c r="G236">
        <v>4220</v>
      </c>
      <c r="I236">
        <v>0</v>
      </c>
      <c r="J236">
        <v>100</v>
      </c>
      <c r="L236">
        <v>360</v>
      </c>
      <c r="N236">
        <v>180</v>
      </c>
      <c r="O236">
        <v>100</v>
      </c>
      <c r="P236">
        <v>220</v>
      </c>
      <c r="Q236">
        <v>120</v>
      </c>
      <c r="R236">
        <v>140</v>
      </c>
      <c r="S236">
        <v>60</v>
      </c>
      <c r="T236">
        <v>60</v>
      </c>
      <c r="U236">
        <v>100</v>
      </c>
      <c r="V236">
        <v>60</v>
      </c>
      <c r="Y236">
        <v>60</v>
      </c>
      <c r="AB236">
        <v>100</v>
      </c>
      <c r="AD236">
        <v>100</v>
      </c>
      <c r="AE236">
        <v>100</v>
      </c>
      <c r="AF236">
        <v>100</v>
      </c>
      <c r="AG236">
        <v>100</v>
      </c>
      <c r="AH236">
        <v>200</v>
      </c>
      <c r="AI236">
        <v>100</v>
      </c>
      <c r="AJ236">
        <v>260</v>
      </c>
      <c r="AK236">
        <v>200</v>
      </c>
      <c r="AP236">
        <v>200</v>
      </c>
      <c r="AU236">
        <v>120</v>
      </c>
      <c r="AV236">
        <v>60</v>
      </c>
    </row>
    <row r="237" spans="1:48" x14ac:dyDescent="0.25">
      <c r="A237" t="s">
        <v>219</v>
      </c>
      <c r="D237">
        <v>0</v>
      </c>
      <c r="E237">
        <v>0</v>
      </c>
      <c r="G237">
        <v>740</v>
      </c>
      <c r="I237">
        <v>100</v>
      </c>
      <c r="J237">
        <v>100</v>
      </c>
      <c r="K237">
        <v>100</v>
      </c>
      <c r="N237">
        <v>100</v>
      </c>
      <c r="R237">
        <v>0</v>
      </c>
      <c r="Z237">
        <v>60</v>
      </c>
      <c r="AE237">
        <v>100</v>
      </c>
      <c r="AH237">
        <v>80</v>
      </c>
      <c r="AV237">
        <v>100</v>
      </c>
    </row>
    <row r="238" spans="1:48" x14ac:dyDescent="0.25">
      <c r="A238" t="s">
        <v>220</v>
      </c>
      <c r="D238">
        <v>0</v>
      </c>
      <c r="E238">
        <v>0</v>
      </c>
      <c r="G238">
        <v>660</v>
      </c>
      <c r="I238">
        <v>100</v>
      </c>
      <c r="J238">
        <v>100</v>
      </c>
      <c r="K238">
        <v>100</v>
      </c>
      <c r="N238">
        <v>160</v>
      </c>
      <c r="O238">
        <v>0</v>
      </c>
      <c r="P238">
        <v>0</v>
      </c>
      <c r="Q238">
        <v>100</v>
      </c>
      <c r="R238">
        <v>100</v>
      </c>
      <c r="Z238">
        <v>0</v>
      </c>
      <c r="AH238">
        <v>0</v>
      </c>
    </row>
    <row r="239" spans="1:48" x14ac:dyDescent="0.25">
      <c r="A239" t="s">
        <v>221</v>
      </c>
      <c r="D239">
        <v>0</v>
      </c>
      <c r="E239">
        <v>0</v>
      </c>
      <c r="G239">
        <v>0</v>
      </c>
      <c r="I239">
        <v>0</v>
      </c>
    </row>
    <row r="240" spans="1:48" x14ac:dyDescent="0.25">
      <c r="A240" t="s">
        <v>254</v>
      </c>
      <c r="D240">
        <v>20</v>
      </c>
      <c r="E240">
        <v>0</v>
      </c>
      <c r="G240">
        <v>320</v>
      </c>
      <c r="AH240">
        <v>100</v>
      </c>
      <c r="AJ240">
        <v>60</v>
      </c>
      <c r="AP240">
        <v>160</v>
      </c>
      <c r="AV240">
        <v>0</v>
      </c>
    </row>
    <row r="241" spans="1:48" x14ac:dyDescent="0.25">
      <c r="A241" t="s">
        <v>255</v>
      </c>
      <c r="D241">
        <v>20</v>
      </c>
      <c r="E241">
        <v>0</v>
      </c>
      <c r="G241">
        <v>13540</v>
      </c>
      <c r="I241">
        <v>100</v>
      </c>
      <c r="O241">
        <v>100</v>
      </c>
      <c r="Q241">
        <v>120</v>
      </c>
      <c r="S241">
        <v>60</v>
      </c>
      <c r="W241">
        <v>0</v>
      </c>
      <c r="Z241">
        <v>0</v>
      </c>
      <c r="AB241">
        <v>100</v>
      </c>
      <c r="AC241">
        <v>60</v>
      </c>
      <c r="AF241">
        <v>60</v>
      </c>
      <c r="AG241">
        <v>100</v>
      </c>
      <c r="AH241">
        <v>60</v>
      </c>
      <c r="AI241">
        <v>100</v>
      </c>
      <c r="AK241">
        <v>60</v>
      </c>
      <c r="AU241">
        <v>100</v>
      </c>
    </row>
    <row r="242" spans="1:48" x14ac:dyDescent="0.25">
      <c r="A242" t="s">
        <v>256</v>
      </c>
      <c r="D242">
        <v>20</v>
      </c>
      <c r="E242">
        <v>0</v>
      </c>
      <c r="G242">
        <v>5380</v>
      </c>
      <c r="J242">
        <v>100</v>
      </c>
      <c r="K242">
        <v>260</v>
      </c>
      <c r="M242">
        <v>160</v>
      </c>
      <c r="P242">
        <v>100</v>
      </c>
      <c r="Q242">
        <v>100</v>
      </c>
      <c r="R242">
        <v>220</v>
      </c>
      <c r="S242">
        <v>100</v>
      </c>
      <c r="T242">
        <v>200</v>
      </c>
      <c r="U242">
        <v>100</v>
      </c>
      <c r="V242">
        <v>40</v>
      </c>
      <c r="W242">
        <v>100</v>
      </c>
      <c r="X242">
        <v>200</v>
      </c>
      <c r="Y242">
        <v>160</v>
      </c>
      <c r="Z242">
        <v>120</v>
      </c>
      <c r="AA242">
        <v>100</v>
      </c>
      <c r="AB242">
        <v>0</v>
      </c>
      <c r="AC242">
        <v>200</v>
      </c>
      <c r="AD242">
        <v>160</v>
      </c>
      <c r="AE242">
        <v>120</v>
      </c>
      <c r="AF242">
        <v>160</v>
      </c>
      <c r="AG242">
        <v>160</v>
      </c>
      <c r="AI242">
        <v>160</v>
      </c>
      <c r="AJ242">
        <v>60</v>
      </c>
      <c r="AR242">
        <v>0</v>
      </c>
      <c r="AS242">
        <v>120</v>
      </c>
      <c r="AT242">
        <v>120</v>
      </c>
      <c r="AU242">
        <v>140</v>
      </c>
      <c r="AV242">
        <v>140</v>
      </c>
    </row>
    <row r="243" spans="1:48" x14ac:dyDescent="0.25">
      <c r="A243" t="s">
        <v>257</v>
      </c>
      <c r="D243">
        <v>0</v>
      </c>
      <c r="E243">
        <v>0</v>
      </c>
      <c r="G243">
        <v>6620</v>
      </c>
      <c r="I243">
        <v>100</v>
      </c>
      <c r="K243">
        <v>0</v>
      </c>
      <c r="M243">
        <v>100</v>
      </c>
      <c r="O243">
        <v>0</v>
      </c>
      <c r="Q243">
        <v>0</v>
      </c>
      <c r="S243">
        <v>60</v>
      </c>
      <c r="T243">
        <v>60</v>
      </c>
      <c r="W243">
        <v>60</v>
      </c>
      <c r="Z243">
        <v>60</v>
      </c>
      <c r="AA243">
        <v>60</v>
      </c>
      <c r="AB243">
        <v>60</v>
      </c>
      <c r="AC243">
        <v>100</v>
      </c>
      <c r="AF243">
        <v>100</v>
      </c>
      <c r="AH243">
        <v>100</v>
      </c>
      <c r="AK243">
        <v>100</v>
      </c>
      <c r="AT243">
        <v>0</v>
      </c>
      <c r="AV243">
        <v>60</v>
      </c>
    </row>
    <row r="244" spans="1:48" x14ac:dyDescent="0.25">
      <c r="A244" t="s">
        <v>212</v>
      </c>
      <c r="D244">
        <v>0</v>
      </c>
      <c r="E244">
        <v>0</v>
      </c>
      <c r="G244">
        <v>1720</v>
      </c>
      <c r="AQ244">
        <v>100</v>
      </c>
      <c r="AR244">
        <v>160</v>
      </c>
      <c r="AS244">
        <v>240</v>
      </c>
      <c r="AT244">
        <v>120</v>
      </c>
      <c r="AU244">
        <v>0</v>
      </c>
      <c r="AV244">
        <v>0</v>
      </c>
    </row>
    <row r="245" spans="1:48" x14ac:dyDescent="0.25">
      <c r="A245" t="s">
        <v>25</v>
      </c>
      <c r="D245" t="s">
        <v>582</v>
      </c>
      <c r="E245">
        <v>0</v>
      </c>
      <c r="G245">
        <v>5580</v>
      </c>
      <c r="S245">
        <v>0</v>
      </c>
      <c r="T245">
        <v>60</v>
      </c>
      <c r="U245">
        <v>100</v>
      </c>
      <c r="V245">
        <v>60</v>
      </c>
      <c r="W245">
        <v>120</v>
      </c>
      <c r="Y245">
        <v>0</v>
      </c>
      <c r="Z245">
        <v>100</v>
      </c>
      <c r="AA245">
        <v>0</v>
      </c>
      <c r="AF245">
        <v>40</v>
      </c>
    </row>
    <row r="246" spans="1:48" x14ac:dyDescent="0.25">
      <c r="A246" t="s">
        <v>26</v>
      </c>
      <c r="D246" t="s">
        <v>582</v>
      </c>
      <c r="E246">
        <v>0</v>
      </c>
      <c r="G246">
        <v>2140</v>
      </c>
      <c r="R246">
        <v>60</v>
      </c>
      <c r="S246">
        <v>60</v>
      </c>
      <c r="T246">
        <v>80</v>
      </c>
      <c r="U246">
        <v>40</v>
      </c>
      <c r="V246">
        <v>120</v>
      </c>
      <c r="W246">
        <v>60</v>
      </c>
      <c r="Y246">
        <v>120</v>
      </c>
      <c r="AD246">
        <v>200</v>
      </c>
      <c r="AK246">
        <v>100</v>
      </c>
      <c r="AP246">
        <v>100</v>
      </c>
      <c r="AS246">
        <v>100</v>
      </c>
      <c r="AT246">
        <v>60</v>
      </c>
      <c r="AU246">
        <v>100</v>
      </c>
    </row>
    <row r="247" spans="1:48" x14ac:dyDescent="0.25">
      <c r="A247" t="s">
        <v>506</v>
      </c>
      <c r="H247">
        <v>0</v>
      </c>
      <c r="I247">
        <v>80</v>
      </c>
      <c r="J247">
        <v>88.888888888888886</v>
      </c>
      <c r="K247">
        <v>102.22222222222223</v>
      </c>
      <c r="L247">
        <v>140</v>
      </c>
      <c r="M247">
        <v>80</v>
      </c>
      <c r="N247">
        <v>97.777777777777771</v>
      </c>
      <c r="O247">
        <v>50</v>
      </c>
      <c r="P247">
        <v>71.111111111111114</v>
      </c>
      <c r="Q247">
        <v>130</v>
      </c>
      <c r="R247">
        <v>133.33333333333334</v>
      </c>
      <c r="S247">
        <v>100</v>
      </c>
      <c r="T247">
        <v>102.22222222222223</v>
      </c>
      <c r="U247">
        <v>110</v>
      </c>
      <c r="V247">
        <v>80</v>
      </c>
      <c r="W247">
        <v>75.555555555555557</v>
      </c>
      <c r="X247">
        <v>200000</v>
      </c>
      <c r="Y247">
        <v>85</v>
      </c>
      <c r="Z247">
        <v>85</v>
      </c>
      <c r="AA247">
        <v>53.333333333333336</v>
      </c>
      <c r="AB247">
        <v>80</v>
      </c>
      <c r="AC247">
        <v>102.85714285714286</v>
      </c>
      <c r="AD247">
        <v>102.22222222222223</v>
      </c>
      <c r="AE247">
        <v>105</v>
      </c>
      <c r="AF247">
        <v>102.22222222222223</v>
      </c>
      <c r="AG247">
        <v>102.22222222222223</v>
      </c>
      <c r="AH247">
        <v>120</v>
      </c>
      <c r="AI247">
        <v>102.22222222222223</v>
      </c>
      <c r="AJ247">
        <v>152</v>
      </c>
      <c r="AK247">
        <v>102.22222222222223</v>
      </c>
      <c r="AL247">
        <v>0</v>
      </c>
      <c r="AM247">
        <v>0</v>
      </c>
      <c r="AN247">
        <v>0</v>
      </c>
      <c r="AO247">
        <v>0</v>
      </c>
      <c r="AP247">
        <v>102.22222222222223</v>
      </c>
      <c r="AQ247">
        <v>20.668316831683168</v>
      </c>
      <c r="AR247">
        <v>35.555555555555557</v>
      </c>
      <c r="AS247">
        <v>92</v>
      </c>
      <c r="AT247">
        <v>66.666666666666671</v>
      </c>
      <c r="AU247">
        <v>92</v>
      </c>
      <c r="AV247">
        <v>102.22222222222223</v>
      </c>
    </row>
    <row r="248" spans="1:48" x14ac:dyDescent="0.25">
      <c r="A248" t="s">
        <v>507</v>
      </c>
      <c r="AV248">
        <v>0.08</v>
      </c>
    </row>
    <row r="249" spans="1:48" x14ac:dyDescent="0.25">
      <c r="A249" t="s">
        <v>132</v>
      </c>
      <c r="D249">
        <v>2</v>
      </c>
      <c r="E249">
        <v>0</v>
      </c>
      <c r="G249">
        <v>5420</v>
      </c>
      <c r="I249">
        <v>440</v>
      </c>
      <c r="J249">
        <v>400</v>
      </c>
      <c r="L249">
        <v>380</v>
      </c>
      <c r="M249">
        <v>300</v>
      </c>
      <c r="V249">
        <v>380</v>
      </c>
      <c r="W249">
        <v>440</v>
      </c>
      <c r="Y249">
        <v>360</v>
      </c>
      <c r="Z249">
        <v>360</v>
      </c>
      <c r="AA249">
        <v>360</v>
      </c>
      <c r="AB249">
        <v>400</v>
      </c>
      <c r="AC249">
        <v>320</v>
      </c>
      <c r="AD249">
        <v>400</v>
      </c>
      <c r="AE249">
        <v>580</v>
      </c>
      <c r="AF249">
        <v>300</v>
      </c>
    </row>
    <row r="250" spans="1:48" x14ac:dyDescent="0.25">
      <c r="A250" t="s">
        <v>547</v>
      </c>
      <c r="D250">
        <v>2</v>
      </c>
      <c r="E250">
        <v>0</v>
      </c>
      <c r="G250">
        <v>2840</v>
      </c>
      <c r="K250">
        <v>380</v>
      </c>
      <c r="N250">
        <v>460</v>
      </c>
      <c r="O250">
        <v>400</v>
      </c>
      <c r="P250">
        <v>380</v>
      </c>
      <c r="Q250">
        <v>360</v>
      </c>
      <c r="R250">
        <v>260</v>
      </c>
      <c r="S250">
        <v>200</v>
      </c>
      <c r="T250">
        <v>200</v>
      </c>
      <c r="U250">
        <v>200</v>
      </c>
      <c r="V250">
        <v>0</v>
      </c>
      <c r="W250">
        <v>0</v>
      </c>
      <c r="Z250">
        <v>0</v>
      </c>
    </row>
    <row r="251" spans="1:48" x14ac:dyDescent="0.25">
      <c r="A251" t="s">
        <v>143</v>
      </c>
      <c r="D251">
        <v>0</v>
      </c>
      <c r="E251">
        <v>0</v>
      </c>
      <c r="G251">
        <v>440</v>
      </c>
      <c r="R251">
        <v>100</v>
      </c>
      <c r="T251">
        <v>200</v>
      </c>
      <c r="U251">
        <v>140</v>
      </c>
    </row>
    <row r="252" spans="1:48" x14ac:dyDescent="0.25">
      <c r="A252" t="s">
        <v>200</v>
      </c>
      <c r="D252" t="s">
        <v>582</v>
      </c>
      <c r="E252">
        <v>0</v>
      </c>
      <c r="G252">
        <v>0</v>
      </c>
      <c r="W252">
        <v>0</v>
      </c>
      <c r="Z252">
        <v>0</v>
      </c>
    </row>
    <row r="253" spans="1:48" x14ac:dyDescent="0.25">
      <c r="A253" t="s">
        <v>168</v>
      </c>
      <c r="D253">
        <v>0</v>
      </c>
      <c r="E253">
        <v>0</v>
      </c>
      <c r="G253">
        <v>790</v>
      </c>
      <c r="W253">
        <v>0</v>
      </c>
      <c r="Z253">
        <v>0</v>
      </c>
      <c r="AG253">
        <v>30</v>
      </c>
      <c r="AH253">
        <v>60</v>
      </c>
      <c r="AI253">
        <v>80</v>
      </c>
      <c r="AL253">
        <v>160</v>
      </c>
      <c r="AV253">
        <v>140</v>
      </c>
    </row>
    <row r="254" spans="1:48" x14ac:dyDescent="0.25">
      <c r="A254" t="s">
        <v>169</v>
      </c>
      <c r="D254">
        <v>0</v>
      </c>
      <c r="E254">
        <v>0</v>
      </c>
      <c r="G254">
        <v>1800</v>
      </c>
      <c r="AH254">
        <v>80</v>
      </c>
      <c r="AI254">
        <v>80</v>
      </c>
      <c r="AJ254">
        <v>100</v>
      </c>
      <c r="AK254">
        <v>220</v>
      </c>
      <c r="AP254">
        <v>240</v>
      </c>
      <c r="AU254">
        <v>240</v>
      </c>
      <c r="AV254">
        <v>160</v>
      </c>
    </row>
    <row r="255" spans="1:48" x14ac:dyDescent="0.25">
      <c r="A255" t="s">
        <v>34</v>
      </c>
      <c r="D255">
        <v>3</v>
      </c>
      <c r="E255">
        <v>0</v>
      </c>
      <c r="G255">
        <v>795</v>
      </c>
    </row>
    <row r="256" spans="1:48" x14ac:dyDescent="0.25">
      <c r="A256" t="s">
        <v>60</v>
      </c>
      <c r="D256">
        <v>1</v>
      </c>
      <c r="E256">
        <v>0</v>
      </c>
      <c r="G256">
        <v>2447</v>
      </c>
      <c r="I256">
        <v>41</v>
      </c>
      <c r="S256">
        <v>48</v>
      </c>
      <c r="X256">
        <v>60</v>
      </c>
      <c r="Y256">
        <v>48</v>
      </c>
      <c r="AC256">
        <v>108</v>
      </c>
      <c r="AD256">
        <v>144</v>
      </c>
      <c r="AE256">
        <v>132</v>
      </c>
      <c r="AF256">
        <v>120</v>
      </c>
      <c r="AG256">
        <v>192</v>
      </c>
      <c r="AH256">
        <v>180</v>
      </c>
      <c r="AI256">
        <v>192</v>
      </c>
      <c r="AJ256">
        <v>36</v>
      </c>
      <c r="AK256">
        <v>48</v>
      </c>
      <c r="AP256">
        <v>108</v>
      </c>
      <c r="AR256">
        <v>72</v>
      </c>
      <c r="AS256">
        <v>180</v>
      </c>
      <c r="AT256">
        <v>126</v>
      </c>
      <c r="AU256">
        <v>72</v>
      </c>
      <c r="AV256">
        <v>90</v>
      </c>
    </row>
    <row r="257" spans="1:48" x14ac:dyDescent="0.25">
      <c r="A257" t="s">
        <v>506</v>
      </c>
      <c r="H257">
        <v>0</v>
      </c>
      <c r="I257">
        <v>88</v>
      </c>
      <c r="J257">
        <v>88.888888888888886</v>
      </c>
      <c r="K257">
        <v>84.444444444444443</v>
      </c>
      <c r="L257">
        <v>95</v>
      </c>
      <c r="M257">
        <v>66.666666666666671</v>
      </c>
      <c r="N257">
        <v>102.22222222222223</v>
      </c>
      <c r="O257">
        <v>100</v>
      </c>
      <c r="P257">
        <v>84.444444444444443</v>
      </c>
      <c r="Q257">
        <v>90</v>
      </c>
      <c r="R257">
        <v>80</v>
      </c>
      <c r="S257">
        <v>50</v>
      </c>
      <c r="T257">
        <v>88.888888888888886</v>
      </c>
      <c r="U257">
        <v>85</v>
      </c>
      <c r="V257">
        <v>108.57142857142857</v>
      </c>
      <c r="W257">
        <v>97.777777777777771</v>
      </c>
      <c r="X257">
        <v>0</v>
      </c>
      <c r="Y257">
        <v>90</v>
      </c>
      <c r="Z257">
        <v>90</v>
      </c>
      <c r="AA257">
        <v>120</v>
      </c>
      <c r="AB257">
        <v>88.888888888888886</v>
      </c>
      <c r="AC257">
        <v>91.428571428571431</v>
      </c>
      <c r="AD257">
        <v>88.888888888888886</v>
      </c>
      <c r="AE257">
        <v>145</v>
      </c>
      <c r="AF257">
        <v>66.666666666666671</v>
      </c>
      <c r="AG257">
        <v>6.666666666666667</v>
      </c>
      <c r="AH257">
        <v>31.111111111111111</v>
      </c>
      <c r="AI257">
        <v>35.555555555555557</v>
      </c>
      <c r="AJ257">
        <v>40</v>
      </c>
      <c r="AK257">
        <v>48.888888888888886</v>
      </c>
      <c r="AL257">
        <v>35.555555555555557</v>
      </c>
      <c r="AM257">
        <v>0</v>
      </c>
      <c r="AN257">
        <v>0</v>
      </c>
      <c r="AO257">
        <v>0</v>
      </c>
      <c r="AP257">
        <v>53.333333333333336</v>
      </c>
      <c r="AQ257">
        <v>20.668316831683168</v>
      </c>
      <c r="AR257">
        <v>13.333333333333334</v>
      </c>
      <c r="AS257">
        <v>48</v>
      </c>
      <c r="AT257">
        <v>26.666666666666668</v>
      </c>
      <c r="AU257">
        <v>48</v>
      </c>
      <c r="AV257">
        <v>66.666666666666671</v>
      </c>
    </row>
    <row r="258" spans="1:48" x14ac:dyDescent="0.25">
      <c r="A258" t="s">
        <v>507</v>
      </c>
      <c r="AV258">
        <v>0.08</v>
      </c>
    </row>
    <row r="259" spans="1:48" x14ac:dyDescent="0.25">
      <c r="A259" t="s">
        <v>200</v>
      </c>
      <c r="D259" t="s">
        <v>582</v>
      </c>
      <c r="E259">
        <v>0</v>
      </c>
      <c r="G259">
        <v>0</v>
      </c>
      <c r="H259">
        <v>0</v>
      </c>
      <c r="I259">
        <v>0</v>
      </c>
      <c r="W259">
        <v>0</v>
      </c>
      <c r="Y259">
        <v>0</v>
      </c>
      <c r="Z259">
        <v>0</v>
      </c>
      <c r="AA259">
        <v>0</v>
      </c>
    </row>
    <row r="260" spans="1:48" x14ac:dyDescent="0.25">
      <c r="A260" t="s">
        <v>241</v>
      </c>
      <c r="D260">
        <v>20</v>
      </c>
      <c r="E260">
        <v>0</v>
      </c>
      <c r="G260">
        <v>0</v>
      </c>
    </row>
    <row r="261" spans="1:48" x14ac:dyDescent="0.25">
      <c r="A261" t="s">
        <v>251</v>
      </c>
      <c r="D261">
        <v>20</v>
      </c>
      <c r="E261">
        <v>0</v>
      </c>
      <c r="G261">
        <v>0</v>
      </c>
      <c r="I261">
        <v>0</v>
      </c>
    </row>
    <row r="262" spans="1:48" x14ac:dyDescent="0.25">
      <c r="A262" t="s">
        <v>252</v>
      </c>
      <c r="D262">
        <v>20</v>
      </c>
      <c r="E262">
        <v>0</v>
      </c>
      <c r="G262">
        <v>0</v>
      </c>
    </row>
    <row r="263" spans="1:48" x14ac:dyDescent="0.25">
      <c r="A263" t="s">
        <v>253</v>
      </c>
      <c r="D263">
        <v>20</v>
      </c>
      <c r="E263">
        <v>0</v>
      </c>
      <c r="G263">
        <v>1000</v>
      </c>
      <c r="I263">
        <v>300</v>
      </c>
      <c r="J263">
        <v>260</v>
      </c>
      <c r="K263">
        <v>240</v>
      </c>
      <c r="L263">
        <v>200</v>
      </c>
    </row>
    <row r="264" spans="1:48" x14ac:dyDescent="0.25">
      <c r="A264" t="s">
        <v>506</v>
      </c>
      <c r="H264">
        <v>0</v>
      </c>
      <c r="I264">
        <v>60</v>
      </c>
      <c r="J264">
        <v>57.777777777777779</v>
      </c>
      <c r="K264">
        <v>53.333333333333336</v>
      </c>
      <c r="L264">
        <v>50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</row>
    <row r="265" spans="1:48" x14ac:dyDescent="0.25">
      <c r="A265" t="s">
        <v>507</v>
      </c>
      <c r="AV265">
        <v>0.08</v>
      </c>
    </row>
    <row r="266" spans="1:48" x14ac:dyDescent="0.25">
      <c r="A266" t="s">
        <v>144</v>
      </c>
      <c r="D266">
        <v>20</v>
      </c>
      <c r="E266">
        <v>0</v>
      </c>
      <c r="G266">
        <v>5480</v>
      </c>
      <c r="AH266">
        <v>260</v>
      </c>
      <c r="AI266">
        <v>260</v>
      </c>
      <c r="AJ266">
        <v>160</v>
      </c>
      <c r="AK266">
        <v>300</v>
      </c>
      <c r="AP266">
        <v>200</v>
      </c>
      <c r="AR266">
        <v>80</v>
      </c>
      <c r="AS266">
        <v>340</v>
      </c>
      <c r="AT266">
        <v>300</v>
      </c>
      <c r="AU266">
        <v>400</v>
      </c>
      <c r="AV266">
        <v>300</v>
      </c>
    </row>
    <row r="267" spans="1:48" x14ac:dyDescent="0.25">
      <c r="A267" t="s">
        <v>213</v>
      </c>
      <c r="D267">
        <v>20</v>
      </c>
      <c r="E267">
        <v>0</v>
      </c>
      <c r="G267">
        <v>4920</v>
      </c>
    </row>
    <row r="268" spans="1:48" x14ac:dyDescent="0.25">
      <c r="A268" t="s">
        <v>86</v>
      </c>
      <c r="D268">
        <v>20</v>
      </c>
      <c r="E268">
        <v>0</v>
      </c>
      <c r="G268">
        <v>1870</v>
      </c>
    </row>
    <row r="269" spans="1:48" x14ac:dyDescent="0.25">
      <c r="A269" t="s">
        <v>251</v>
      </c>
      <c r="D269">
        <v>20</v>
      </c>
      <c r="E269">
        <v>0</v>
      </c>
      <c r="G269">
        <v>1060</v>
      </c>
      <c r="L269">
        <v>100</v>
      </c>
      <c r="P269">
        <v>40</v>
      </c>
      <c r="Q269">
        <v>80</v>
      </c>
      <c r="R269">
        <v>100</v>
      </c>
      <c r="T269">
        <v>80</v>
      </c>
      <c r="V269">
        <v>40</v>
      </c>
      <c r="Y269">
        <v>60</v>
      </c>
      <c r="Z269">
        <v>40</v>
      </c>
      <c r="AB269">
        <v>100</v>
      </c>
      <c r="AC269">
        <v>100</v>
      </c>
      <c r="AE269">
        <v>100</v>
      </c>
      <c r="AF269">
        <v>120</v>
      </c>
      <c r="AG269">
        <v>100</v>
      </c>
    </row>
    <row r="270" spans="1:48" x14ac:dyDescent="0.25">
      <c r="A270" t="s">
        <v>252</v>
      </c>
      <c r="D270">
        <v>20</v>
      </c>
      <c r="E270">
        <v>0</v>
      </c>
      <c r="G270">
        <v>600</v>
      </c>
      <c r="I270">
        <v>100</v>
      </c>
      <c r="J270">
        <v>100</v>
      </c>
      <c r="K270">
        <v>100</v>
      </c>
      <c r="S270">
        <v>100</v>
      </c>
      <c r="U270">
        <v>120</v>
      </c>
      <c r="V270">
        <v>0</v>
      </c>
      <c r="W270">
        <v>0</v>
      </c>
      <c r="Y270">
        <v>0</v>
      </c>
      <c r="Z270">
        <v>0</v>
      </c>
      <c r="AA270">
        <v>0</v>
      </c>
      <c r="AB270">
        <v>0</v>
      </c>
      <c r="AC270">
        <v>80</v>
      </c>
      <c r="AD270">
        <v>0</v>
      </c>
    </row>
    <row r="271" spans="1:48" x14ac:dyDescent="0.25">
      <c r="A271" t="s">
        <v>253</v>
      </c>
      <c r="D271">
        <v>20</v>
      </c>
      <c r="E271">
        <v>0</v>
      </c>
      <c r="G271">
        <v>2660</v>
      </c>
      <c r="J271">
        <v>120</v>
      </c>
      <c r="K271">
        <v>80</v>
      </c>
      <c r="L271">
        <v>120</v>
      </c>
      <c r="P271">
        <v>100</v>
      </c>
      <c r="Q271">
        <v>100</v>
      </c>
      <c r="R271">
        <v>60</v>
      </c>
      <c r="S271">
        <v>120</v>
      </c>
      <c r="T271">
        <v>100</v>
      </c>
      <c r="U271">
        <v>120</v>
      </c>
      <c r="V271">
        <v>120</v>
      </c>
      <c r="W271">
        <v>220</v>
      </c>
      <c r="Y271">
        <v>100</v>
      </c>
      <c r="Z271">
        <v>80</v>
      </c>
      <c r="AA271">
        <v>200</v>
      </c>
      <c r="AB271">
        <v>120</v>
      </c>
      <c r="AC271">
        <v>140</v>
      </c>
      <c r="AD271">
        <v>300</v>
      </c>
      <c r="AE271">
        <v>120</v>
      </c>
      <c r="AF271">
        <v>140</v>
      </c>
      <c r="AG271">
        <v>200</v>
      </c>
    </row>
    <row r="272" spans="1:48" x14ac:dyDescent="0.25">
      <c r="A272" t="s">
        <v>260</v>
      </c>
      <c r="D272">
        <v>0</v>
      </c>
      <c r="E272">
        <v>0</v>
      </c>
      <c r="G272">
        <v>0</v>
      </c>
    </row>
    <row r="273" spans="1:48" x14ac:dyDescent="0.25">
      <c r="A273" t="s">
        <v>506</v>
      </c>
      <c r="H273">
        <v>0</v>
      </c>
      <c r="I273">
        <v>20</v>
      </c>
      <c r="J273">
        <v>48.888888888888886</v>
      </c>
      <c r="K273">
        <v>40</v>
      </c>
      <c r="L273">
        <v>55</v>
      </c>
      <c r="M273">
        <v>0</v>
      </c>
      <c r="N273">
        <v>0</v>
      </c>
      <c r="O273">
        <v>0</v>
      </c>
      <c r="P273">
        <v>31.111111111111111</v>
      </c>
      <c r="Q273">
        <v>45</v>
      </c>
      <c r="R273">
        <v>35.555555555555557</v>
      </c>
      <c r="S273">
        <v>55</v>
      </c>
      <c r="T273">
        <v>40</v>
      </c>
      <c r="U273">
        <v>60</v>
      </c>
      <c r="V273">
        <v>45.714285714285715</v>
      </c>
      <c r="W273">
        <v>48.888888888888886</v>
      </c>
      <c r="X273">
        <v>0</v>
      </c>
      <c r="Y273">
        <v>40</v>
      </c>
      <c r="Z273">
        <v>30</v>
      </c>
      <c r="AA273">
        <v>66.666666666666671</v>
      </c>
      <c r="AB273">
        <v>48.888888888888886</v>
      </c>
      <c r="AC273">
        <v>91.428571428571431</v>
      </c>
      <c r="AD273">
        <v>66.666666666666671</v>
      </c>
      <c r="AE273">
        <v>55</v>
      </c>
      <c r="AF273">
        <v>57.777777777777779</v>
      </c>
      <c r="AG273">
        <v>66.666666666666671</v>
      </c>
      <c r="AH273">
        <v>57.777777777777779</v>
      </c>
      <c r="AI273">
        <v>57.777777777777779</v>
      </c>
      <c r="AJ273">
        <v>64</v>
      </c>
      <c r="AK273">
        <v>66.666666666666671</v>
      </c>
      <c r="AL273">
        <v>0</v>
      </c>
      <c r="AM273">
        <v>0</v>
      </c>
      <c r="AN273">
        <v>0</v>
      </c>
      <c r="AO273">
        <v>0</v>
      </c>
      <c r="AP273">
        <v>44.444444444444443</v>
      </c>
      <c r="AQ273">
        <v>0</v>
      </c>
      <c r="AR273">
        <v>17.777777777777779</v>
      </c>
      <c r="AS273">
        <v>68</v>
      </c>
      <c r="AT273">
        <v>66.666666666666671</v>
      </c>
      <c r="AU273">
        <v>80</v>
      </c>
      <c r="AV273">
        <v>66.666666666666671</v>
      </c>
    </row>
    <row r="274" spans="1:48" x14ac:dyDescent="0.25">
      <c r="A274" t="s">
        <v>507</v>
      </c>
      <c r="AV274">
        <v>0.08</v>
      </c>
    </row>
    <row r="275" spans="1:48" x14ac:dyDescent="0.25">
      <c r="A275" t="s">
        <v>173</v>
      </c>
      <c r="D275">
        <v>0</v>
      </c>
      <c r="E275">
        <v>0</v>
      </c>
      <c r="G275">
        <v>4480</v>
      </c>
      <c r="AH275">
        <v>40</v>
      </c>
      <c r="AI275">
        <v>140</v>
      </c>
      <c r="AJ275">
        <v>100</v>
      </c>
      <c r="AK275">
        <v>200</v>
      </c>
      <c r="AP275">
        <v>140</v>
      </c>
      <c r="AQ275">
        <v>180</v>
      </c>
      <c r="AR275">
        <v>160</v>
      </c>
      <c r="AS275">
        <v>120</v>
      </c>
      <c r="AT275">
        <v>120</v>
      </c>
      <c r="AU275">
        <v>120</v>
      </c>
      <c r="AV275">
        <v>140</v>
      </c>
    </row>
    <row r="276" spans="1:48" x14ac:dyDescent="0.25">
      <c r="A276" t="s">
        <v>128</v>
      </c>
      <c r="D276">
        <v>0</v>
      </c>
      <c r="E276">
        <v>0</v>
      </c>
      <c r="G276">
        <v>8450</v>
      </c>
      <c r="J276">
        <v>0</v>
      </c>
      <c r="L276">
        <v>150</v>
      </c>
      <c r="N276">
        <v>200</v>
      </c>
      <c r="O276">
        <v>80</v>
      </c>
      <c r="P276">
        <v>80</v>
      </c>
      <c r="Q276">
        <v>100</v>
      </c>
      <c r="R276">
        <v>100</v>
      </c>
      <c r="S276">
        <v>80</v>
      </c>
      <c r="T276">
        <v>200</v>
      </c>
      <c r="U276">
        <v>180</v>
      </c>
      <c r="V276">
        <v>140</v>
      </c>
      <c r="W276">
        <v>60</v>
      </c>
      <c r="X276">
        <v>0</v>
      </c>
      <c r="Y276">
        <v>100</v>
      </c>
      <c r="Z276">
        <v>160</v>
      </c>
      <c r="AA276">
        <v>120</v>
      </c>
      <c r="AB276">
        <v>140</v>
      </c>
      <c r="AC276">
        <v>0</v>
      </c>
      <c r="AD276">
        <v>120</v>
      </c>
      <c r="AE276">
        <v>160</v>
      </c>
      <c r="AF276">
        <v>220</v>
      </c>
      <c r="AG276">
        <v>240</v>
      </c>
      <c r="AH276">
        <v>180</v>
      </c>
      <c r="AI276">
        <v>60</v>
      </c>
      <c r="AK276">
        <v>0</v>
      </c>
      <c r="AL276">
        <v>0</v>
      </c>
      <c r="AP276">
        <v>0</v>
      </c>
      <c r="AQ276">
        <v>0</v>
      </c>
      <c r="AS276">
        <v>140</v>
      </c>
      <c r="AT276">
        <v>120</v>
      </c>
      <c r="AU276">
        <v>140</v>
      </c>
      <c r="AV276">
        <v>140</v>
      </c>
    </row>
    <row r="277" spans="1:48" x14ac:dyDescent="0.25">
      <c r="A277" t="s">
        <v>129</v>
      </c>
      <c r="D277">
        <v>0</v>
      </c>
      <c r="E277">
        <v>0</v>
      </c>
      <c r="G277">
        <v>200</v>
      </c>
      <c r="I277">
        <v>200</v>
      </c>
    </row>
    <row r="278" spans="1:48" x14ac:dyDescent="0.25">
      <c r="A278" t="s">
        <v>184</v>
      </c>
      <c r="D278">
        <v>0</v>
      </c>
      <c r="E278">
        <v>0</v>
      </c>
      <c r="G278">
        <v>280</v>
      </c>
      <c r="J278">
        <v>80</v>
      </c>
      <c r="K278">
        <v>0</v>
      </c>
      <c r="M278">
        <v>40</v>
      </c>
      <c r="N278">
        <v>40</v>
      </c>
      <c r="R278">
        <v>60</v>
      </c>
      <c r="S278">
        <v>0</v>
      </c>
      <c r="W278">
        <v>60</v>
      </c>
      <c r="AD278">
        <v>0</v>
      </c>
    </row>
    <row r="279" spans="1:48" x14ac:dyDescent="0.25">
      <c r="A279" t="s">
        <v>185</v>
      </c>
      <c r="D279">
        <v>0</v>
      </c>
      <c r="E279">
        <v>0</v>
      </c>
      <c r="G279">
        <v>360</v>
      </c>
      <c r="J279">
        <v>60</v>
      </c>
      <c r="K279">
        <v>40</v>
      </c>
      <c r="M279">
        <v>60</v>
      </c>
      <c r="O279">
        <v>60</v>
      </c>
      <c r="S279">
        <v>80</v>
      </c>
      <c r="W279">
        <v>60</v>
      </c>
      <c r="AC279">
        <v>0</v>
      </c>
      <c r="AD279">
        <v>0</v>
      </c>
    </row>
    <row r="280" spans="1:48" x14ac:dyDescent="0.25">
      <c r="A280" t="s">
        <v>186</v>
      </c>
      <c r="D280">
        <v>0</v>
      </c>
      <c r="E280">
        <v>0</v>
      </c>
      <c r="G280">
        <v>430</v>
      </c>
      <c r="J280">
        <v>60</v>
      </c>
      <c r="K280">
        <v>40</v>
      </c>
      <c r="L280">
        <v>30</v>
      </c>
      <c r="M280">
        <v>60</v>
      </c>
      <c r="O280">
        <v>60</v>
      </c>
      <c r="P280">
        <v>60</v>
      </c>
      <c r="S280">
        <v>0</v>
      </c>
      <c r="W280">
        <v>0</v>
      </c>
      <c r="Y280">
        <v>60</v>
      </c>
      <c r="AD280">
        <v>0</v>
      </c>
      <c r="AF280">
        <v>60</v>
      </c>
    </row>
    <row r="281" spans="1:48" x14ac:dyDescent="0.25">
      <c r="A281" t="s">
        <v>506</v>
      </c>
      <c r="H281">
        <v>0</v>
      </c>
      <c r="I281">
        <v>40</v>
      </c>
      <c r="J281">
        <v>44.444444444444443</v>
      </c>
      <c r="K281">
        <v>17.777777777777779</v>
      </c>
      <c r="L281">
        <v>45</v>
      </c>
      <c r="M281">
        <v>35.555555555555557</v>
      </c>
      <c r="N281">
        <v>53.333333333333336</v>
      </c>
      <c r="O281">
        <v>50</v>
      </c>
      <c r="P281">
        <v>31.111111111111111</v>
      </c>
      <c r="Q281">
        <v>25</v>
      </c>
      <c r="R281">
        <v>35.555555555555557</v>
      </c>
      <c r="S281">
        <v>40</v>
      </c>
      <c r="T281">
        <v>44.444444444444443</v>
      </c>
      <c r="U281">
        <v>45</v>
      </c>
      <c r="V281">
        <v>40</v>
      </c>
      <c r="W281">
        <v>40</v>
      </c>
      <c r="X281">
        <v>0</v>
      </c>
      <c r="Y281">
        <v>40</v>
      </c>
      <c r="Z281">
        <v>40</v>
      </c>
      <c r="AA281">
        <v>40</v>
      </c>
      <c r="AB281">
        <v>31.111111111111111</v>
      </c>
      <c r="AC281">
        <v>0</v>
      </c>
      <c r="AD281">
        <v>26.666666666666668</v>
      </c>
      <c r="AE281">
        <v>40</v>
      </c>
      <c r="AF281">
        <v>62.222222222222221</v>
      </c>
      <c r="AG281">
        <v>53.333333333333336</v>
      </c>
      <c r="AH281">
        <v>48.888888888888886</v>
      </c>
      <c r="AI281">
        <v>44.444444444444443</v>
      </c>
      <c r="AJ281">
        <v>40</v>
      </c>
      <c r="AK281">
        <v>44.444444444444443</v>
      </c>
      <c r="AL281">
        <v>0</v>
      </c>
      <c r="AM281">
        <v>0</v>
      </c>
      <c r="AN281">
        <v>0</v>
      </c>
      <c r="AO281">
        <v>0</v>
      </c>
      <c r="AP281">
        <v>31.111111111111111</v>
      </c>
      <c r="AQ281">
        <v>37.202970297029701</v>
      </c>
      <c r="AR281">
        <v>35.555555555555557</v>
      </c>
      <c r="AS281">
        <v>52</v>
      </c>
      <c r="AT281">
        <v>53.333333333333336</v>
      </c>
      <c r="AU281">
        <v>52</v>
      </c>
      <c r="AV281">
        <v>62.222222222222221</v>
      </c>
    </row>
    <row r="282" spans="1:48" x14ac:dyDescent="0.25">
      <c r="A282" t="s">
        <v>507</v>
      </c>
      <c r="AV282">
        <v>0.08</v>
      </c>
    </row>
    <row r="283" spans="1:48" x14ac:dyDescent="0.25">
      <c r="A283" t="s">
        <v>183</v>
      </c>
      <c r="D283">
        <v>20</v>
      </c>
      <c r="E283">
        <v>0</v>
      </c>
      <c r="G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L283">
        <v>0</v>
      </c>
    </row>
    <row r="284" spans="1:48" x14ac:dyDescent="0.25">
      <c r="A284" t="s">
        <v>225</v>
      </c>
      <c r="D284">
        <v>20</v>
      </c>
      <c r="E284">
        <v>0</v>
      </c>
      <c r="G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L284">
        <v>0</v>
      </c>
    </row>
    <row r="285" spans="1:48" x14ac:dyDescent="0.25">
      <c r="A285" t="s">
        <v>128</v>
      </c>
      <c r="D285">
        <v>0</v>
      </c>
      <c r="E285">
        <v>0</v>
      </c>
      <c r="G285">
        <v>940</v>
      </c>
      <c r="J285">
        <v>200</v>
      </c>
      <c r="K285">
        <v>100</v>
      </c>
      <c r="N285">
        <v>60</v>
      </c>
      <c r="O285">
        <v>80</v>
      </c>
      <c r="P285">
        <v>40</v>
      </c>
      <c r="Q285">
        <v>80</v>
      </c>
      <c r="R285">
        <v>100</v>
      </c>
      <c r="S285">
        <v>180</v>
      </c>
      <c r="T285">
        <v>100</v>
      </c>
    </row>
    <row r="286" spans="1:48" x14ac:dyDescent="0.25">
      <c r="A286" t="s">
        <v>129</v>
      </c>
      <c r="D286">
        <v>0</v>
      </c>
      <c r="E286">
        <v>0</v>
      </c>
      <c r="G286">
        <v>1000</v>
      </c>
      <c r="I286">
        <v>260</v>
      </c>
      <c r="J286">
        <v>0</v>
      </c>
      <c r="K286">
        <v>100</v>
      </c>
      <c r="L286">
        <v>100</v>
      </c>
      <c r="N286">
        <v>100</v>
      </c>
      <c r="O286">
        <v>80</v>
      </c>
      <c r="P286">
        <v>160</v>
      </c>
      <c r="Q286">
        <v>100</v>
      </c>
      <c r="R286">
        <v>100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</row>
    <row r="287" spans="1:48" x14ac:dyDescent="0.25">
      <c r="A287" t="s">
        <v>184</v>
      </c>
      <c r="D287">
        <v>0</v>
      </c>
      <c r="E287">
        <v>0</v>
      </c>
      <c r="G287">
        <v>0</v>
      </c>
    </row>
    <row r="288" spans="1:48" x14ac:dyDescent="0.25">
      <c r="A288" t="s">
        <v>185</v>
      </c>
      <c r="D288">
        <v>0</v>
      </c>
      <c r="E288">
        <v>0</v>
      </c>
      <c r="G288">
        <v>0</v>
      </c>
    </row>
    <row r="289" spans="1:48" x14ac:dyDescent="0.25">
      <c r="A289" t="s">
        <v>186</v>
      </c>
      <c r="D289">
        <v>0</v>
      </c>
      <c r="E289">
        <v>0</v>
      </c>
      <c r="G289">
        <v>0</v>
      </c>
    </row>
    <row r="290" spans="1:48" x14ac:dyDescent="0.25">
      <c r="A290" t="s">
        <v>506</v>
      </c>
      <c r="H290">
        <v>0</v>
      </c>
      <c r="I290">
        <v>52</v>
      </c>
      <c r="J290">
        <v>44.444444444444443</v>
      </c>
      <c r="K290">
        <v>44.444444444444443</v>
      </c>
      <c r="L290">
        <v>25</v>
      </c>
      <c r="M290">
        <v>0</v>
      </c>
      <c r="N290">
        <v>35.555555555555557</v>
      </c>
      <c r="O290">
        <v>40</v>
      </c>
      <c r="P290">
        <v>44.444444444444443</v>
      </c>
      <c r="Q290">
        <v>45</v>
      </c>
      <c r="R290">
        <v>44.444444444444443</v>
      </c>
      <c r="S290">
        <v>45</v>
      </c>
      <c r="T290">
        <v>22.222222222222221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</row>
    <row r="291" spans="1:48" x14ac:dyDescent="0.25">
      <c r="A291" t="s">
        <v>507</v>
      </c>
      <c r="AV291">
        <v>0.08</v>
      </c>
    </row>
    <row r="292" spans="1:48" x14ac:dyDescent="0.25">
      <c r="A292" t="s">
        <v>240</v>
      </c>
      <c r="D292">
        <v>20</v>
      </c>
      <c r="E292">
        <v>0</v>
      </c>
      <c r="G292">
        <v>760</v>
      </c>
      <c r="I292">
        <v>280</v>
      </c>
      <c r="J292">
        <v>220</v>
      </c>
      <c r="K292">
        <v>260</v>
      </c>
    </row>
    <row r="293" spans="1:48" x14ac:dyDescent="0.25">
      <c r="A293" t="s">
        <v>248</v>
      </c>
      <c r="D293">
        <v>20</v>
      </c>
      <c r="E293">
        <v>0</v>
      </c>
      <c r="G293">
        <v>0</v>
      </c>
    </row>
    <row r="294" spans="1:48" x14ac:dyDescent="0.25">
      <c r="A294" t="s">
        <v>249</v>
      </c>
      <c r="D294">
        <v>20</v>
      </c>
      <c r="E294">
        <v>0</v>
      </c>
      <c r="G294">
        <v>0</v>
      </c>
    </row>
    <row r="295" spans="1:48" x14ac:dyDescent="0.25">
      <c r="A295" t="s">
        <v>250</v>
      </c>
      <c r="D295">
        <v>20</v>
      </c>
      <c r="E295">
        <v>0</v>
      </c>
      <c r="G295">
        <v>160</v>
      </c>
      <c r="L295">
        <v>160</v>
      </c>
    </row>
    <row r="296" spans="1:48" x14ac:dyDescent="0.25">
      <c r="A296" t="s">
        <v>154</v>
      </c>
      <c r="D296">
        <v>20</v>
      </c>
      <c r="E296">
        <v>0</v>
      </c>
      <c r="G296">
        <v>540</v>
      </c>
      <c r="V296">
        <v>40</v>
      </c>
      <c r="W296">
        <v>80</v>
      </c>
      <c r="Y296">
        <v>80</v>
      </c>
      <c r="Z296">
        <v>0</v>
      </c>
      <c r="AB296">
        <v>100</v>
      </c>
      <c r="AC296">
        <v>80</v>
      </c>
      <c r="AD296">
        <v>100</v>
      </c>
      <c r="AE296">
        <v>60</v>
      </c>
    </row>
    <row r="297" spans="1:48" x14ac:dyDescent="0.25">
      <c r="A297" t="s">
        <v>155</v>
      </c>
      <c r="D297">
        <v>20</v>
      </c>
      <c r="E297">
        <v>0</v>
      </c>
      <c r="G297">
        <v>1220</v>
      </c>
      <c r="T297">
        <v>20</v>
      </c>
      <c r="U297">
        <v>100</v>
      </c>
      <c r="V297">
        <v>80</v>
      </c>
      <c r="W297">
        <v>100</v>
      </c>
      <c r="X297">
        <v>160</v>
      </c>
      <c r="Y297">
        <v>240</v>
      </c>
      <c r="Z297">
        <v>120</v>
      </c>
      <c r="AA297">
        <v>80</v>
      </c>
      <c r="AC297">
        <v>60</v>
      </c>
      <c r="AD297">
        <v>160</v>
      </c>
      <c r="AE297">
        <v>100</v>
      </c>
    </row>
    <row r="298" spans="1:48" x14ac:dyDescent="0.25">
      <c r="A298" t="s">
        <v>557</v>
      </c>
      <c r="D298">
        <v>20</v>
      </c>
      <c r="E298">
        <v>0</v>
      </c>
      <c r="G298">
        <v>4560</v>
      </c>
      <c r="AL298">
        <v>140</v>
      </c>
      <c r="AP298">
        <v>140</v>
      </c>
      <c r="AQ298">
        <v>160</v>
      </c>
      <c r="AS298">
        <v>160</v>
      </c>
      <c r="AT298">
        <v>120</v>
      </c>
      <c r="AU298">
        <v>480</v>
      </c>
      <c r="AV298">
        <v>280</v>
      </c>
    </row>
    <row r="299" spans="1:48" x14ac:dyDescent="0.25">
      <c r="A299" t="s">
        <v>200</v>
      </c>
      <c r="D299" t="s">
        <v>582</v>
      </c>
      <c r="E299">
        <v>0</v>
      </c>
      <c r="G299">
        <v>160</v>
      </c>
    </row>
    <row r="300" spans="1:48" x14ac:dyDescent="0.25">
      <c r="A300" t="s">
        <v>506</v>
      </c>
      <c r="H300">
        <v>0</v>
      </c>
      <c r="I300">
        <v>56</v>
      </c>
      <c r="J300">
        <v>48.888888888888886</v>
      </c>
      <c r="K300">
        <v>57.777777777777779</v>
      </c>
      <c r="L300">
        <v>40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4.4444444444444446</v>
      </c>
      <c r="U300">
        <v>25</v>
      </c>
      <c r="V300">
        <v>34.285714285714285</v>
      </c>
      <c r="W300">
        <v>40</v>
      </c>
      <c r="X300">
        <v>160000</v>
      </c>
      <c r="Y300">
        <v>80</v>
      </c>
      <c r="Z300">
        <v>30</v>
      </c>
      <c r="AA300">
        <v>26.666666666666668</v>
      </c>
      <c r="AB300">
        <v>22.222222222222221</v>
      </c>
      <c r="AC300">
        <v>40</v>
      </c>
      <c r="AD300">
        <v>57.777777777777779</v>
      </c>
      <c r="AE300">
        <v>40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31.111111111111111</v>
      </c>
      <c r="AM300">
        <v>0</v>
      </c>
      <c r="AN300">
        <v>0</v>
      </c>
      <c r="AO300">
        <v>0</v>
      </c>
      <c r="AP300">
        <v>31.111111111111111</v>
      </c>
      <c r="AQ300">
        <v>33.069306930693067</v>
      </c>
      <c r="AR300">
        <v>0</v>
      </c>
      <c r="AS300">
        <v>32</v>
      </c>
      <c r="AT300">
        <v>26.666666666666668</v>
      </c>
      <c r="AU300">
        <v>96</v>
      </c>
      <c r="AV300">
        <v>62.222222222222221</v>
      </c>
    </row>
    <row r="301" spans="1:48" x14ac:dyDescent="0.25">
      <c r="A301" t="s">
        <v>507</v>
      </c>
      <c r="AV301">
        <v>0.08</v>
      </c>
    </row>
    <row r="302" spans="1:48" x14ac:dyDescent="0.25">
      <c r="A302" t="s">
        <v>102</v>
      </c>
      <c r="D302">
        <v>20</v>
      </c>
      <c r="E302">
        <v>0</v>
      </c>
      <c r="G302">
        <v>120</v>
      </c>
      <c r="O302">
        <v>80</v>
      </c>
      <c r="R302">
        <v>0</v>
      </c>
      <c r="S302">
        <v>40</v>
      </c>
    </row>
    <row r="303" spans="1:48" x14ac:dyDescent="0.25">
      <c r="A303" t="s">
        <v>103</v>
      </c>
      <c r="D303">
        <v>20</v>
      </c>
      <c r="E303">
        <v>0</v>
      </c>
      <c r="G303">
        <v>40</v>
      </c>
      <c r="O303">
        <v>20</v>
      </c>
      <c r="R303">
        <v>20</v>
      </c>
    </row>
    <row r="304" spans="1:48" x14ac:dyDescent="0.25">
      <c r="A304" t="s">
        <v>545</v>
      </c>
      <c r="D304">
        <v>20</v>
      </c>
      <c r="E304">
        <v>0</v>
      </c>
      <c r="G304">
        <v>0</v>
      </c>
    </row>
    <row r="305" spans="1:48" x14ac:dyDescent="0.25">
      <c r="A305" t="s">
        <v>104</v>
      </c>
      <c r="D305">
        <v>20</v>
      </c>
      <c r="E305">
        <v>0</v>
      </c>
      <c r="G305">
        <v>100</v>
      </c>
      <c r="O305">
        <v>20</v>
      </c>
      <c r="P305">
        <v>40</v>
      </c>
      <c r="R305">
        <v>20</v>
      </c>
      <c r="S305">
        <v>20</v>
      </c>
    </row>
    <row r="306" spans="1:48" x14ac:dyDescent="0.25">
      <c r="A306" t="s">
        <v>109</v>
      </c>
      <c r="D306">
        <v>20</v>
      </c>
      <c r="E306">
        <v>0</v>
      </c>
      <c r="G306">
        <v>140</v>
      </c>
      <c r="R306">
        <v>40</v>
      </c>
      <c r="S306">
        <v>20</v>
      </c>
      <c r="T306">
        <v>40</v>
      </c>
      <c r="Y306">
        <v>40</v>
      </c>
    </row>
    <row r="307" spans="1:48" x14ac:dyDescent="0.25">
      <c r="A307" t="s">
        <v>546</v>
      </c>
      <c r="D307">
        <v>20</v>
      </c>
      <c r="E307">
        <v>0</v>
      </c>
      <c r="G307">
        <v>80</v>
      </c>
      <c r="P307">
        <v>20</v>
      </c>
      <c r="Q307">
        <v>60</v>
      </c>
    </row>
    <row r="308" spans="1:48" x14ac:dyDescent="0.25">
      <c r="A308" t="s">
        <v>112</v>
      </c>
      <c r="D308">
        <v>0</v>
      </c>
      <c r="E308">
        <v>0</v>
      </c>
      <c r="G308">
        <v>180</v>
      </c>
      <c r="AI308">
        <v>100</v>
      </c>
      <c r="AK308">
        <v>40</v>
      </c>
      <c r="AQ308">
        <v>40</v>
      </c>
    </row>
    <row r="309" spans="1:48" x14ac:dyDescent="0.25">
      <c r="A309" t="s">
        <v>113</v>
      </c>
      <c r="D309">
        <v>0</v>
      </c>
      <c r="E309">
        <v>0</v>
      </c>
      <c r="G309">
        <v>100</v>
      </c>
      <c r="AK309">
        <v>60</v>
      </c>
      <c r="AQ309">
        <v>40</v>
      </c>
    </row>
    <row r="310" spans="1:48" x14ac:dyDescent="0.25">
      <c r="A310" t="s">
        <v>152</v>
      </c>
      <c r="D310">
        <v>0</v>
      </c>
      <c r="E310">
        <v>0</v>
      </c>
      <c r="G310">
        <v>50</v>
      </c>
      <c r="I310">
        <v>20</v>
      </c>
      <c r="J310">
        <v>30</v>
      </c>
    </row>
    <row r="311" spans="1:48" x14ac:dyDescent="0.25">
      <c r="A311" t="s">
        <v>261</v>
      </c>
      <c r="D311">
        <v>1</v>
      </c>
      <c r="E311">
        <v>0</v>
      </c>
      <c r="G311">
        <v>120</v>
      </c>
      <c r="AV311">
        <v>10</v>
      </c>
    </row>
    <row r="312" spans="1:48" x14ac:dyDescent="0.25">
      <c r="A312" t="s">
        <v>262</v>
      </c>
      <c r="D312">
        <v>1</v>
      </c>
      <c r="E312">
        <v>0</v>
      </c>
      <c r="G312">
        <v>120</v>
      </c>
      <c r="AV312">
        <v>10</v>
      </c>
    </row>
    <row r="313" spans="1:48" x14ac:dyDescent="0.25">
      <c r="A313" t="s">
        <v>263</v>
      </c>
      <c r="D313">
        <v>1</v>
      </c>
      <c r="E313">
        <v>0</v>
      </c>
      <c r="G313">
        <v>132</v>
      </c>
      <c r="AV313">
        <v>11</v>
      </c>
    </row>
    <row r="314" spans="1:48" x14ac:dyDescent="0.25">
      <c r="A314" t="s">
        <v>264</v>
      </c>
      <c r="D314">
        <v>1</v>
      </c>
      <c r="E314">
        <v>0</v>
      </c>
      <c r="G314">
        <v>72</v>
      </c>
      <c r="AV314">
        <v>6</v>
      </c>
    </row>
    <row r="315" spans="1:48" x14ac:dyDescent="0.25">
      <c r="A315" t="s">
        <v>266</v>
      </c>
      <c r="D315">
        <v>1</v>
      </c>
      <c r="E315">
        <v>0</v>
      </c>
      <c r="G315">
        <v>0</v>
      </c>
    </row>
    <row r="316" spans="1:48" x14ac:dyDescent="0.25">
      <c r="A316" t="s">
        <v>267</v>
      </c>
      <c r="D316">
        <v>1</v>
      </c>
      <c r="E316">
        <v>0</v>
      </c>
      <c r="G316">
        <v>0</v>
      </c>
    </row>
    <row r="317" spans="1:48" x14ac:dyDescent="0.25">
      <c r="A317" t="s">
        <v>272</v>
      </c>
      <c r="D317">
        <v>1</v>
      </c>
      <c r="E317">
        <v>0</v>
      </c>
      <c r="G317">
        <v>480</v>
      </c>
      <c r="AV317">
        <v>40</v>
      </c>
    </row>
    <row r="318" spans="1:48" x14ac:dyDescent="0.25">
      <c r="A318" t="s">
        <v>277</v>
      </c>
      <c r="D318">
        <v>20</v>
      </c>
      <c r="E318">
        <v>0</v>
      </c>
      <c r="G318">
        <v>120</v>
      </c>
      <c r="AV318">
        <v>10</v>
      </c>
    </row>
    <row r="319" spans="1:48" x14ac:dyDescent="0.25">
      <c r="A319" t="s">
        <v>278</v>
      </c>
      <c r="D319">
        <v>20</v>
      </c>
      <c r="E319">
        <v>0</v>
      </c>
      <c r="G319">
        <v>120</v>
      </c>
      <c r="AV319">
        <v>10</v>
      </c>
    </row>
    <row r="320" spans="1:48" x14ac:dyDescent="0.25">
      <c r="A320" t="s">
        <v>279</v>
      </c>
      <c r="D320">
        <v>20</v>
      </c>
      <c r="E320">
        <v>0</v>
      </c>
      <c r="G320">
        <v>120</v>
      </c>
      <c r="AV320">
        <v>10</v>
      </c>
    </row>
    <row r="321" spans="1:48" x14ac:dyDescent="0.25">
      <c r="A321" t="s">
        <v>280</v>
      </c>
      <c r="D321">
        <v>20</v>
      </c>
      <c r="E321">
        <v>0</v>
      </c>
      <c r="G321">
        <v>120</v>
      </c>
      <c r="AV321">
        <v>10</v>
      </c>
    </row>
    <row r="322" spans="1:48" x14ac:dyDescent="0.25">
      <c r="A322" t="s">
        <v>506</v>
      </c>
      <c r="H322">
        <v>0</v>
      </c>
      <c r="I322">
        <v>4</v>
      </c>
      <c r="J322">
        <v>6.666666666666667</v>
      </c>
      <c r="K322">
        <v>0</v>
      </c>
      <c r="L322">
        <v>0</v>
      </c>
      <c r="M322">
        <v>0</v>
      </c>
      <c r="N322">
        <v>0</v>
      </c>
      <c r="O322">
        <v>30</v>
      </c>
      <c r="P322">
        <v>13.333333333333334</v>
      </c>
      <c r="Q322">
        <v>15</v>
      </c>
      <c r="R322">
        <v>17.777777777777779</v>
      </c>
      <c r="S322">
        <v>20</v>
      </c>
      <c r="T322">
        <v>8.8888888888888893</v>
      </c>
      <c r="U322">
        <v>0</v>
      </c>
      <c r="V322">
        <v>0</v>
      </c>
      <c r="W322">
        <v>0</v>
      </c>
      <c r="X322">
        <v>0</v>
      </c>
      <c r="Y322">
        <v>10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22.222222222222221</v>
      </c>
      <c r="AJ322">
        <v>0</v>
      </c>
      <c r="AK322">
        <v>22.222222222222221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16.534653465346533</v>
      </c>
      <c r="AR322">
        <v>0</v>
      </c>
      <c r="AS322">
        <v>0</v>
      </c>
      <c r="AT322">
        <v>0</v>
      </c>
      <c r="AU322">
        <v>0</v>
      </c>
      <c r="AV322">
        <v>26</v>
      </c>
    </row>
    <row r="323" spans="1:48" x14ac:dyDescent="0.25">
      <c r="A323" t="s">
        <v>507</v>
      </c>
      <c r="AV323">
        <v>0.08</v>
      </c>
    </row>
    <row r="324" spans="1:48" x14ac:dyDescent="0.25">
      <c r="A324" t="s">
        <v>240</v>
      </c>
      <c r="D324">
        <v>20</v>
      </c>
      <c r="E324">
        <v>0</v>
      </c>
      <c r="G324">
        <v>1160</v>
      </c>
      <c r="Q324">
        <v>100</v>
      </c>
      <c r="T324">
        <v>80</v>
      </c>
      <c r="U324">
        <v>80</v>
      </c>
      <c r="V324">
        <v>80</v>
      </c>
      <c r="Y324">
        <v>100</v>
      </c>
      <c r="AC324">
        <v>60</v>
      </c>
      <c r="AD324">
        <v>160</v>
      </c>
      <c r="AE324">
        <v>0</v>
      </c>
      <c r="AI324">
        <v>80</v>
      </c>
      <c r="AJ324">
        <v>100</v>
      </c>
      <c r="AK324">
        <v>80</v>
      </c>
      <c r="AP324">
        <v>80</v>
      </c>
      <c r="AS324">
        <v>80</v>
      </c>
      <c r="AU324">
        <v>80</v>
      </c>
    </row>
    <row r="325" spans="1:48" x14ac:dyDescent="0.25">
      <c r="A325" t="s">
        <v>248</v>
      </c>
      <c r="D325">
        <v>20</v>
      </c>
      <c r="E325">
        <v>0</v>
      </c>
      <c r="G325">
        <v>2240</v>
      </c>
      <c r="I325">
        <v>260</v>
      </c>
      <c r="J325">
        <v>100</v>
      </c>
      <c r="P325">
        <v>60</v>
      </c>
      <c r="R325">
        <v>100</v>
      </c>
      <c r="S325">
        <v>60</v>
      </c>
      <c r="T325">
        <v>80</v>
      </c>
      <c r="W325">
        <v>100</v>
      </c>
      <c r="Y325">
        <v>100</v>
      </c>
      <c r="Z325">
        <v>80</v>
      </c>
      <c r="AA325">
        <v>40</v>
      </c>
      <c r="AC325">
        <v>80</v>
      </c>
      <c r="AD325">
        <v>80</v>
      </c>
      <c r="AE325">
        <v>60</v>
      </c>
      <c r="AF325">
        <v>60</v>
      </c>
      <c r="AH325">
        <v>60</v>
      </c>
      <c r="AJ325">
        <v>40</v>
      </c>
      <c r="AK325">
        <v>80</v>
      </c>
      <c r="AP325">
        <v>80</v>
      </c>
      <c r="AQ325">
        <v>100</v>
      </c>
      <c r="AR325">
        <v>60</v>
      </c>
      <c r="AS325">
        <v>80</v>
      </c>
      <c r="AT325">
        <v>140</v>
      </c>
      <c r="AU325">
        <v>60</v>
      </c>
      <c r="AV325">
        <v>100</v>
      </c>
    </row>
    <row r="326" spans="1:48" x14ac:dyDescent="0.25">
      <c r="A326" t="s">
        <v>249</v>
      </c>
      <c r="D326">
        <v>20</v>
      </c>
      <c r="E326">
        <v>0</v>
      </c>
      <c r="G326">
        <v>1120</v>
      </c>
      <c r="O326">
        <v>60</v>
      </c>
      <c r="Q326">
        <v>60</v>
      </c>
      <c r="R326">
        <v>60</v>
      </c>
      <c r="S326">
        <v>60</v>
      </c>
      <c r="T326">
        <v>60</v>
      </c>
      <c r="U326">
        <v>60</v>
      </c>
      <c r="V326">
        <v>60</v>
      </c>
      <c r="W326">
        <v>60</v>
      </c>
      <c r="Y326">
        <v>40</v>
      </c>
      <c r="Z326">
        <v>60</v>
      </c>
      <c r="AB326">
        <v>140</v>
      </c>
      <c r="AC326">
        <v>180</v>
      </c>
      <c r="AE326">
        <v>60</v>
      </c>
      <c r="AF326">
        <v>100</v>
      </c>
      <c r="AG326">
        <v>60</v>
      </c>
    </row>
    <row r="327" spans="1:48" x14ac:dyDescent="0.25">
      <c r="A327" t="s">
        <v>250</v>
      </c>
      <c r="D327">
        <v>20</v>
      </c>
      <c r="E327">
        <v>0</v>
      </c>
      <c r="G327">
        <v>2800</v>
      </c>
      <c r="J327">
        <v>120</v>
      </c>
      <c r="K327">
        <v>200</v>
      </c>
      <c r="L327">
        <v>300</v>
      </c>
      <c r="O327">
        <v>100</v>
      </c>
      <c r="P327">
        <v>60</v>
      </c>
      <c r="Q327">
        <v>100</v>
      </c>
      <c r="R327">
        <v>80</v>
      </c>
      <c r="S327">
        <v>80</v>
      </c>
      <c r="T327">
        <v>0</v>
      </c>
      <c r="U327">
        <v>80</v>
      </c>
      <c r="V327">
        <v>60</v>
      </c>
      <c r="W327">
        <v>100</v>
      </c>
      <c r="Z327">
        <v>200</v>
      </c>
      <c r="AA327">
        <v>180</v>
      </c>
      <c r="AB327">
        <v>120</v>
      </c>
      <c r="AD327">
        <v>60</v>
      </c>
      <c r="AE327">
        <v>100</v>
      </c>
      <c r="AF327">
        <v>160</v>
      </c>
      <c r="AG327">
        <v>280</v>
      </c>
      <c r="AH327">
        <v>220</v>
      </c>
      <c r="AI327">
        <v>100</v>
      </c>
      <c r="AL327">
        <v>100</v>
      </c>
    </row>
    <row r="328" spans="1:48" x14ac:dyDescent="0.25">
      <c r="A328" t="s">
        <v>259</v>
      </c>
      <c r="D328">
        <v>0</v>
      </c>
      <c r="E328">
        <v>0</v>
      </c>
      <c r="G328">
        <v>2280</v>
      </c>
      <c r="AI328">
        <v>160</v>
      </c>
      <c r="AJ328">
        <v>100</v>
      </c>
      <c r="AK328">
        <v>140</v>
      </c>
      <c r="AP328">
        <v>140</v>
      </c>
      <c r="AQ328">
        <v>100</v>
      </c>
      <c r="AR328">
        <v>160</v>
      </c>
      <c r="AS328">
        <v>140</v>
      </c>
      <c r="AU328">
        <v>160</v>
      </c>
      <c r="AV328">
        <v>200</v>
      </c>
    </row>
    <row r="329" spans="1:48" x14ac:dyDescent="0.25">
      <c r="A329" t="s">
        <v>200</v>
      </c>
      <c r="D329" t="s">
        <v>582</v>
      </c>
      <c r="E329">
        <v>0</v>
      </c>
      <c r="G329">
        <v>129</v>
      </c>
    </row>
    <row r="330" spans="1:48" x14ac:dyDescent="0.25">
      <c r="A330" t="s">
        <v>506</v>
      </c>
      <c r="H330">
        <v>0</v>
      </c>
      <c r="I330">
        <v>52</v>
      </c>
      <c r="J330">
        <v>48.888888888888886</v>
      </c>
      <c r="K330">
        <v>44.444444444444443</v>
      </c>
      <c r="L330">
        <v>75</v>
      </c>
      <c r="M330">
        <v>0</v>
      </c>
      <c r="N330">
        <v>0</v>
      </c>
      <c r="O330">
        <v>40</v>
      </c>
      <c r="P330">
        <v>26.666666666666668</v>
      </c>
      <c r="Q330">
        <v>65</v>
      </c>
      <c r="R330">
        <v>53.333333333333336</v>
      </c>
      <c r="S330">
        <v>50</v>
      </c>
      <c r="T330">
        <v>48.888888888888886</v>
      </c>
      <c r="U330">
        <v>55</v>
      </c>
      <c r="V330">
        <v>57.142857142857146</v>
      </c>
      <c r="W330">
        <v>57.777777777777779</v>
      </c>
      <c r="X330">
        <v>0</v>
      </c>
      <c r="Y330">
        <v>60</v>
      </c>
      <c r="Z330">
        <v>85</v>
      </c>
      <c r="AA330">
        <v>73.333333333333329</v>
      </c>
      <c r="AB330">
        <v>57.777777777777779</v>
      </c>
      <c r="AC330">
        <v>91.428571428571431</v>
      </c>
      <c r="AD330">
        <v>66.666666666666671</v>
      </c>
      <c r="AE330">
        <v>55</v>
      </c>
      <c r="AF330">
        <v>71.111111111111114</v>
      </c>
      <c r="AG330">
        <v>75.555555555555557</v>
      </c>
      <c r="AH330">
        <v>62.222222222222221</v>
      </c>
      <c r="AI330">
        <v>75.555555555555557</v>
      </c>
      <c r="AJ330">
        <v>96</v>
      </c>
      <c r="AK330">
        <v>66.666666666666671</v>
      </c>
      <c r="AL330">
        <v>22.222222222222221</v>
      </c>
      <c r="AM330">
        <v>0</v>
      </c>
      <c r="AN330">
        <v>0</v>
      </c>
      <c r="AO330">
        <v>0</v>
      </c>
      <c r="AP330">
        <v>66.666666666666671</v>
      </c>
      <c r="AQ330">
        <v>41.336633663366335</v>
      </c>
      <c r="AR330">
        <v>48.888888888888886</v>
      </c>
      <c r="AS330">
        <v>60</v>
      </c>
      <c r="AT330">
        <v>31.111111111111111</v>
      </c>
      <c r="AU330">
        <v>60</v>
      </c>
      <c r="AV330">
        <v>66.666666666666671</v>
      </c>
    </row>
    <row r="331" spans="1:48" x14ac:dyDescent="0.25">
      <c r="A331" t="s">
        <v>507</v>
      </c>
      <c r="AV331">
        <v>0.08</v>
      </c>
    </row>
    <row r="332" spans="1:48" x14ac:dyDescent="0.25">
      <c r="A332" t="s">
        <v>200</v>
      </c>
      <c r="D332" t="s">
        <v>582</v>
      </c>
      <c r="E332">
        <v>0</v>
      </c>
      <c r="G332">
        <v>0</v>
      </c>
    </row>
    <row r="333" spans="1:48" x14ac:dyDescent="0.25">
      <c r="A333" t="s">
        <v>200</v>
      </c>
      <c r="D333" t="s">
        <v>582</v>
      </c>
      <c r="E333">
        <v>0</v>
      </c>
      <c r="G333">
        <v>0</v>
      </c>
    </row>
    <row r="334" spans="1:48" x14ac:dyDescent="0.25">
      <c r="A334" t="s">
        <v>200</v>
      </c>
      <c r="D334" t="s">
        <v>582</v>
      </c>
      <c r="E334">
        <v>0</v>
      </c>
      <c r="G334">
        <v>0</v>
      </c>
    </row>
    <row r="335" spans="1:48" x14ac:dyDescent="0.25">
      <c r="A335" t="s">
        <v>200</v>
      </c>
      <c r="D335" t="s">
        <v>582</v>
      </c>
      <c r="E335">
        <v>0</v>
      </c>
      <c r="G335">
        <v>0</v>
      </c>
    </row>
    <row r="336" spans="1:48" x14ac:dyDescent="0.25">
      <c r="A336" t="s">
        <v>558</v>
      </c>
      <c r="D336">
        <v>0</v>
      </c>
      <c r="E336">
        <v>0</v>
      </c>
      <c r="G336">
        <v>460</v>
      </c>
      <c r="I336">
        <v>300</v>
      </c>
      <c r="J336">
        <v>100</v>
      </c>
      <c r="K336">
        <v>60</v>
      </c>
      <c r="L336">
        <v>0</v>
      </c>
    </row>
    <row r="337" spans="1:48" x14ac:dyDescent="0.25">
      <c r="A337" t="s">
        <v>559</v>
      </c>
      <c r="D337">
        <v>20</v>
      </c>
      <c r="E337">
        <v>0</v>
      </c>
      <c r="G337">
        <v>420</v>
      </c>
      <c r="AR337">
        <v>100</v>
      </c>
      <c r="AS337">
        <v>100</v>
      </c>
      <c r="AT337">
        <v>100</v>
      </c>
    </row>
    <row r="338" spans="1:48" x14ac:dyDescent="0.25">
      <c r="A338" t="s">
        <v>506</v>
      </c>
      <c r="H338">
        <v>0</v>
      </c>
      <c r="I338">
        <v>60</v>
      </c>
      <c r="J338">
        <v>22.222222222222221</v>
      </c>
      <c r="K338">
        <v>13.333333333333334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22.222222222222221</v>
      </c>
      <c r="AS338">
        <v>20</v>
      </c>
      <c r="AT338">
        <v>22.222222222222221</v>
      </c>
      <c r="AU338">
        <v>0</v>
      </c>
      <c r="AV338">
        <v>0</v>
      </c>
    </row>
    <row r="339" spans="1:48" x14ac:dyDescent="0.25">
      <c r="A339" t="s">
        <v>507</v>
      </c>
      <c r="AV339">
        <v>0.08</v>
      </c>
    </row>
    <row r="340" spans="1:48" x14ac:dyDescent="0.25">
      <c r="A340" t="s">
        <v>150</v>
      </c>
      <c r="D340" t="s">
        <v>582</v>
      </c>
      <c r="E340">
        <v>0</v>
      </c>
      <c r="G340">
        <v>1620</v>
      </c>
      <c r="I340">
        <v>140</v>
      </c>
      <c r="J340">
        <v>60</v>
      </c>
      <c r="K340">
        <v>60</v>
      </c>
      <c r="L340">
        <v>80</v>
      </c>
      <c r="M340">
        <v>160</v>
      </c>
      <c r="N340">
        <v>200</v>
      </c>
      <c r="O340">
        <v>160</v>
      </c>
      <c r="P340">
        <v>160</v>
      </c>
      <c r="Q340">
        <v>200</v>
      </c>
      <c r="R340">
        <v>260</v>
      </c>
      <c r="S340">
        <v>140</v>
      </c>
    </row>
    <row r="341" spans="1:48" x14ac:dyDescent="0.25">
      <c r="A341" t="s">
        <v>153</v>
      </c>
      <c r="D341" t="s">
        <v>582</v>
      </c>
      <c r="E341">
        <v>0</v>
      </c>
      <c r="G341">
        <v>200</v>
      </c>
      <c r="I341">
        <v>40</v>
      </c>
      <c r="J341">
        <v>40</v>
      </c>
      <c r="K341">
        <v>40</v>
      </c>
      <c r="L341">
        <v>0</v>
      </c>
      <c r="M341">
        <v>40</v>
      </c>
      <c r="N341">
        <v>40</v>
      </c>
      <c r="O341">
        <v>0</v>
      </c>
      <c r="P341">
        <v>0</v>
      </c>
      <c r="Q341">
        <v>0</v>
      </c>
      <c r="R341">
        <v>0</v>
      </c>
    </row>
    <row r="342" spans="1:48" x14ac:dyDescent="0.25">
      <c r="A342" t="s">
        <v>560</v>
      </c>
      <c r="D342">
        <v>20</v>
      </c>
      <c r="E342">
        <v>0</v>
      </c>
      <c r="G342">
        <v>1060</v>
      </c>
      <c r="AR342">
        <v>0</v>
      </c>
      <c r="AS342">
        <v>80</v>
      </c>
      <c r="AT342">
        <v>160</v>
      </c>
      <c r="AU342">
        <v>160</v>
      </c>
      <c r="AV342">
        <v>160</v>
      </c>
    </row>
    <row r="343" spans="1:48" x14ac:dyDescent="0.25">
      <c r="A343" t="s">
        <v>176</v>
      </c>
      <c r="D343">
        <v>0</v>
      </c>
      <c r="E343">
        <v>0</v>
      </c>
      <c r="G343">
        <v>970</v>
      </c>
      <c r="L343">
        <v>0</v>
      </c>
      <c r="AG343">
        <v>120</v>
      </c>
      <c r="AH343">
        <v>100</v>
      </c>
      <c r="AI343">
        <v>80</v>
      </c>
      <c r="AJ343">
        <v>120</v>
      </c>
      <c r="AK343">
        <v>120</v>
      </c>
      <c r="AL343">
        <v>140</v>
      </c>
      <c r="AP343">
        <v>140</v>
      </c>
      <c r="AQ343">
        <v>50</v>
      </c>
      <c r="AR343">
        <v>100</v>
      </c>
    </row>
    <row r="344" spans="1:48" x14ac:dyDescent="0.25">
      <c r="A344" t="s">
        <v>177</v>
      </c>
      <c r="D344">
        <v>0</v>
      </c>
      <c r="E344">
        <v>0</v>
      </c>
      <c r="G344">
        <v>510</v>
      </c>
      <c r="AG344">
        <v>30</v>
      </c>
      <c r="AH344">
        <v>80</v>
      </c>
      <c r="AJ344">
        <v>0</v>
      </c>
      <c r="AK344">
        <v>100</v>
      </c>
      <c r="AP344">
        <v>100</v>
      </c>
      <c r="AQ344">
        <v>150</v>
      </c>
      <c r="AR344">
        <v>0</v>
      </c>
      <c r="AT344">
        <v>50</v>
      </c>
    </row>
    <row r="345" spans="1:48" x14ac:dyDescent="0.25">
      <c r="A345" t="s">
        <v>561</v>
      </c>
      <c r="D345">
        <v>20</v>
      </c>
      <c r="E345">
        <v>0</v>
      </c>
      <c r="G345">
        <v>600</v>
      </c>
      <c r="AR345">
        <v>40</v>
      </c>
      <c r="AS345">
        <v>80</v>
      </c>
      <c r="AT345">
        <v>40</v>
      </c>
      <c r="AU345">
        <v>40</v>
      </c>
      <c r="AV345">
        <v>40</v>
      </c>
    </row>
    <row r="346" spans="1:48" x14ac:dyDescent="0.25">
      <c r="A346" t="s">
        <v>562</v>
      </c>
      <c r="D346">
        <v>20</v>
      </c>
      <c r="E346">
        <v>0</v>
      </c>
      <c r="G346">
        <v>620</v>
      </c>
      <c r="AS346">
        <v>80</v>
      </c>
      <c r="AT346">
        <v>40</v>
      </c>
      <c r="AU346">
        <v>40</v>
      </c>
      <c r="AV346">
        <v>40</v>
      </c>
    </row>
    <row r="347" spans="1:48" x14ac:dyDescent="0.25">
      <c r="A347" t="s">
        <v>60</v>
      </c>
      <c r="D347">
        <v>1</v>
      </c>
      <c r="E347">
        <v>0</v>
      </c>
      <c r="G347">
        <v>316</v>
      </c>
      <c r="N347">
        <v>42</v>
      </c>
      <c r="O347">
        <v>52</v>
      </c>
      <c r="P347">
        <v>98</v>
      </c>
      <c r="Q347">
        <v>64</v>
      </c>
      <c r="R347">
        <v>60</v>
      </c>
    </row>
    <row r="348" spans="1:48" x14ac:dyDescent="0.25">
      <c r="A348" t="s">
        <v>506</v>
      </c>
      <c r="H348">
        <v>0</v>
      </c>
      <c r="I348">
        <v>36</v>
      </c>
      <c r="J348">
        <v>22.222222222222221</v>
      </c>
      <c r="K348">
        <v>22.222222222222221</v>
      </c>
      <c r="L348">
        <v>20</v>
      </c>
      <c r="M348">
        <v>44.444444444444443</v>
      </c>
      <c r="N348">
        <v>53.333333333333336</v>
      </c>
      <c r="O348">
        <v>40</v>
      </c>
      <c r="P348">
        <v>35.555555555555557</v>
      </c>
      <c r="Q348">
        <v>50</v>
      </c>
      <c r="R348">
        <v>57.777777777777779</v>
      </c>
      <c r="S348">
        <v>85</v>
      </c>
      <c r="T348">
        <v>44.444444444444443</v>
      </c>
      <c r="U348">
        <v>50</v>
      </c>
      <c r="V348">
        <v>51.428571428571431</v>
      </c>
      <c r="W348">
        <v>88.888888888888886</v>
      </c>
      <c r="X348">
        <v>200000</v>
      </c>
      <c r="Y348">
        <v>95</v>
      </c>
      <c r="Z348">
        <v>95</v>
      </c>
      <c r="AA348">
        <v>80</v>
      </c>
      <c r="AB348">
        <v>97.777777777777771</v>
      </c>
      <c r="AC348">
        <v>74.285714285714292</v>
      </c>
      <c r="AD348">
        <v>75.555555555555557</v>
      </c>
      <c r="AE348">
        <v>0</v>
      </c>
      <c r="AF348">
        <v>0</v>
      </c>
      <c r="AG348">
        <v>33.333333333333336</v>
      </c>
      <c r="AH348">
        <v>40</v>
      </c>
      <c r="AI348">
        <v>17.777777777777779</v>
      </c>
      <c r="AJ348">
        <v>48</v>
      </c>
      <c r="AK348">
        <v>48.888888888888886</v>
      </c>
      <c r="AL348">
        <v>31.111111111111111</v>
      </c>
      <c r="AM348">
        <v>0</v>
      </c>
      <c r="AN348">
        <v>0</v>
      </c>
      <c r="AO348">
        <v>0</v>
      </c>
      <c r="AP348">
        <v>53.333333333333336</v>
      </c>
      <c r="AQ348">
        <v>41.336633663366335</v>
      </c>
      <c r="AR348">
        <v>31.111111111111111</v>
      </c>
      <c r="AS348">
        <v>48</v>
      </c>
      <c r="AT348">
        <v>64.444444444444443</v>
      </c>
      <c r="AU348">
        <v>48</v>
      </c>
      <c r="AV348">
        <v>53.333333333333336</v>
      </c>
    </row>
    <row r="349" spans="1:48" x14ac:dyDescent="0.25">
      <c r="A349" t="s">
        <v>507</v>
      </c>
      <c r="AV349">
        <v>0.08</v>
      </c>
    </row>
    <row r="350" spans="1:48" x14ac:dyDescent="0.25">
      <c r="A350" t="s">
        <v>200</v>
      </c>
      <c r="D350" t="s">
        <v>582</v>
      </c>
      <c r="E350">
        <v>0</v>
      </c>
      <c r="G350">
        <v>0</v>
      </c>
    </row>
    <row r="351" spans="1:48" x14ac:dyDescent="0.25">
      <c r="A351" t="s">
        <v>60</v>
      </c>
      <c r="D351">
        <v>1</v>
      </c>
      <c r="E351">
        <v>0</v>
      </c>
      <c r="G351">
        <v>4554</v>
      </c>
      <c r="AL351">
        <v>180</v>
      </c>
      <c r="AP351">
        <v>72</v>
      </c>
      <c r="AQ351">
        <v>108</v>
      </c>
      <c r="AR351">
        <v>72</v>
      </c>
      <c r="AU351">
        <v>54</v>
      </c>
    </row>
    <row r="352" spans="1:48" x14ac:dyDescent="0.25">
      <c r="A352" t="s">
        <v>61</v>
      </c>
      <c r="D352">
        <v>1</v>
      </c>
      <c r="E352">
        <v>0</v>
      </c>
      <c r="G352">
        <v>892</v>
      </c>
      <c r="J352">
        <v>78</v>
      </c>
      <c r="R352">
        <v>40</v>
      </c>
      <c r="T352">
        <v>72</v>
      </c>
      <c r="Z352">
        <v>84</v>
      </c>
      <c r="AB352">
        <v>48</v>
      </c>
      <c r="AC352">
        <v>60</v>
      </c>
      <c r="AD352">
        <v>120</v>
      </c>
      <c r="AE352">
        <v>108</v>
      </c>
      <c r="AF352">
        <v>108</v>
      </c>
      <c r="AL352">
        <v>48</v>
      </c>
      <c r="AQ352">
        <v>90</v>
      </c>
      <c r="AT352">
        <v>36</v>
      </c>
    </row>
    <row r="353" spans="1:48" x14ac:dyDescent="0.25">
      <c r="A353" t="s">
        <v>62</v>
      </c>
      <c r="D353">
        <v>1</v>
      </c>
      <c r="E353">
        <v>0</v>
      </c>
      <c r="G353">
        <v>5324</v>
      </c>
      <c r="I353">
        <v>85</v>
      </c>
      <c r="K353">
        <v>71</v>
      </c>
      <c r="P353">
        <v>32</v>
      </c>
      <c r="V353">
        <v>60</v>
      </c>
      <c r="W353">
        <v>72</v>
      </c>
      <c r="X353">
        <v>120</v>
      </c>
      <c r="Y353">
        <v>96</v>
      </c>
      <c r="AD353">
        <v>36</v>
      </c>
      <c r="AH353">
        <v>60</v>
      </c>
      <c r="AI353">
        <v>60</v>
      </c>
      <c r="AJ353">
        <v>60</v>
      </c>
      <c r="AV353">
        <v>54</v>
      </c>
    </row>
    <row r="354" spans="1:48" x14ac:dyDescent="0.25">
      <c r="A354" t="s">
        <v>63</v>
      </c>
      <c r="D354">
        <v>1</v>
      </c>
      <c r="E354">
        <v>0</v>
      </c>
      <c r="G354">
        <v>2963</v>
      </c>
      <c r="I354">
        <v>110</v>
      </c>
      <c r="J354">
        <v>105</v>
      </c>
      <c r="K354">
        <v>136</v>
      </c>
      <c r="L354">
        <v>110</v>
      </c>
      <c r="M354">
        <v>56</v>
      </c>
      <c r="P354">
        <v>54</v>
      </c>
      <c r="Q354">
        <v>40</v>
      </c>
      <c r="R354">
        <v>120</v>
      </c>
      <c r="S354">
        <v>84</v>
      </c>
      <c r="T354">
        <v>84</v>
      </c>
      <c r="U354">
        <v>144</v>
      </c>
      <c r="X354">
        <v>84</v>
      </c>
    </row>
    <row r="355" spans="1:48" x14ac:dyDescent="0.25">
      <c r="A355" t="s">
        <v>64</v>
      </c>
      <c r="D355">
        <v>1</v>
      </c>
      <c r="E355">
        <v>0</v>
      </c>
      <c r="G355">
        <v>993</v>
      </c>
      <c r="M355">
        <v>44</v>
      </c>
      <c r="N355">
        <v>40</v>
      </c>
      <c r="O355">
        <v>40</v>
      </c>
      <c r="Q355">
        <v>65</v>
      </c>
      <c r="R355">
        <v>48</v>
      </c>
      <c r="S355">
        <v>48</v>
      </c>
      <c r="T355">
        <v>72</v>
      </c>
      <c r="U355">
        <v>84</v>
      </c>
      <c r="AF355">
        <v>48</v>
      </c>
      <c r="AG355">
        <v>72</v>
      </c>
      <c r="AK355">
        <v>144</v>
      </c>
      <c r="AL355">
        <v>120</v>
      </c>
      <c r="AP355">
        <v>96</v>
      </c>
      <c r="AQ355">
        <v>72</v>
      </c>
    </row>
    <row r="356" spans="1:48" x14ac:dyDescent="0.25">
      <c r="A356" t="s">
        <v>65</v>
      </c>
      <c r="D356">
        <v>1</v>
      </c>
      <c r="E356">
        <v>0</v>
      </c>
      <c r="G356">
        <v>620</v>
      </c>
      <c r="J356">
        <v>50</v>
      </c>
      <c r="K356">
        <v>50</v>
      </c>
      <c r="L356">
        <v>80</v>
      </c>
      <c r="M356">
        <v>66</v>
      </c>
      <c r="N356">
        <v>92</v>
      </c>
      <c r="O356">
        <v>80</v>
      </c>
      <c r="P356">
        <v>124</v>
      </c>
      <c r="Q356">
        <v>78</v>
      </c>
    </row>
    <row r="357" spans="1:48" x14ac:dyDescent="0.25">
      <c r="A357" t="s">
        <v>66</v>
      </c>
      <c r="D357">
        <v>1</v>
      </c>
      <c r="E357">
        <v>0</v>
      </c>
      <c r="G357">
        <v>568</v>
      </c>
      <c r="V357">
        <v>72</v>
      </c>
      <c r="W357">
        <v>96</v>
      </c>
      <c r="Y357">
        <v>96</v>
      </c>
      <c r="Z357">
        <v>96</v>
      </c>
      <c r="AA357">
        <v>24</v>
      </c>
      <c r="AB357">
        <v>144</v>
      </c>
      <c r="AC357">
        <v>40</v>
      </c>
    </row>
    <row r="358" spans="1:48" x14ac:dyDescent="0.25">
      <c r="A358" t="s">
        <v>67</v>
      </c>
      <c r="D358">
        <v>1</v>
      </c>
      <c r="E358">
        <v>0</v>
      </c>
      <c r="G358">
        <v>422</v>
      </c>
    </row>
    <row r="359" spans="1:48" x14ac:dyDescent="0.25">
      <c r="A359" t="s">
        <v>68</v>
      </c>
      <c r="D359">
        <v>1</v>
      </c>
      <c r="E359">
        <v>0</v>
      </c>
      <c r="G359">
        <v>36</v>
      </c>
      <c r="AI359">
        <v>36</v>
      </c>
    </row>
    <row r="360" spans="1:48" x14ac:dyDescent="0.25">
      <c r="A360" t="s">
        <v>76</v>
      </c>
      <c r="D360">
        <v>1</v>
      </c>
      <c r="E360">
        <v>0</v>
      </c>
      <c r="G360">
        <v>693</v>
      </c>
      <c r="AH360">
        <v>24</v>
      </c>
      <c r="AJ360">
        <v>24</v>
      </c>
      <c r="AK360">
        <v>36</v>
      </c>
      <c r="AP360">
        <v>36</v>
      </c>
      <c r="AQ360">
        <v>36</v>
      </c>
      <c r="AR360">
        <v>36</v>
      </c>
      <c r="AS360">
        <v>36</v>
      </c>
      <c r="AT360">
        <v>36</v>
      </c>
      <c r="AU360">
        <v>36</v>
      </c>
      <c r="AV360">
        <v>36</v>
      </c>
    </row>
    <row r="361" spans="1:48" x14ac:dyDescent="0.25">
      <c r="A361" t="s">
        <v>77</v>
      </c>
      <c r="D361">
        <v>1</v>
      </c>
      <c r="E361">
        <v>0</v>
      </c>
      <c r="G361">
        <v>854</v>
      </c>
      <c r="AI361">
        <v>24</v>
      </c>
      <c r="AJ361">
        <v>24</v>
      </c>
      <c r="AK361">
        <v>36</v>
      </c>
      <c r="AP361">
        <v>36</v>
      </c>
      <c r="AQ361">
        <v>48</v>
      </c>
      <c r="AR361">
        <v>36</v>
      </c>
      <c r="AS361">
        <v>54</v>
      </c>
      <c r="AT361">
        <v>54</v>
      </c>
      <c r="AU361">
        <v>54</v>
      </c>
      <c r="AV361">
        <v>36</v>
      </c>
    </row>
    <row r="362" spans="1:48" x14ac:dyDescent="0.25">
      <c r="A362" t="s">
        <v>78</v>
      </c>
      <c r="D362">
        <v>1</v>
      </c>
      <c r="E362">
        <v>0</v>
      </c>
      <c r="G362">
        <v>48</v>
      </c>
      <c r="AG362">
        <v>24</v>
      </c>
      <c r="AJ362">
        <v>24</v>
      </c>
    </row>
    <row r="363" spans="1:48" x14ac:dyDescent="0.25">
      <c r="A363" t="s">
        <v>563</v>
      </c>
      <c r="D363">
        <v>1</v>
      </c>
      <c r="E363">
        <v>0</v>
      </c>
      <c r="G363">
        <v>0</v>
      </c>
    </row>
    <row r="364" spans="1:48" x14ac:dyDescent="0.25">
      <c r="A364" t="s">
        <v>192</v>
      </c>
      <c r="D364">
        <v>1</v>
      </c>
      <c r="E364">
        <v>0</v>
      </c>
      <c r="G364">
        <v>2454</v>
      </c>
      <c r="AU364">
        <v>90</v>
      </c>
      <c r="AV364">
        <v>72</v>
      </c>
    </row>
    <row r="365" spans="1:48" x14ac:dyDescent="0.25">
      <c r="A365" t="s">
        <v>193</v>
      </c>
      <c r="D365">
        <v>1</v>
      </c>
      <c r="E365">
        <v>0</v>
      </c>
      <c r="G365">
        <v>1326</v>
      </c>
    </row>
    <row r="366" spans="1:48" x14ac:dyDescent="0.25">
      <c r="A366" t="s">
        <v>194</v>
      </c>
      <c r="D366">
        <v>1</v>
      </c>
      <c r="E366">
        <v>0</v>
      </c>
      <c r="G366">
        <v>648</v>
      </c>
    </row>
    <row r="367" spans="1:48" x14ac:dyDescent="0.25">
      <c r="A367" t="s">
        <v>195</v>
      </c>
      <c r="D367">
        <v>1</v>
      </c>
      <c r="E367">
        <v>0</v>
      </c>
      <c r="G367">
        <v>504</v>
      </c>
    </row>
    <row r="368" spans="1:48" x14ac:dyDescent="0.25">
      <c r="A368" t="s">
        <v>506</v>
      </c>
      <c r="H368">
        <v>0</v>
      </c>
      <c r="I368">
        <v>47.2</v>
      </c>
      <c r="J368">
        <v>51.777777777777779</v>
      </c>
      <c r="K368">
        <v>57.111111111111114</v>
      </c>
      <c r="L368">
        <v>47.5</v>
      </c>
      <c r="M368">
        <v>36.888888888888886</v>
      </c>
      <c r="N368">
        <v>29.333333333333332</v>
      </c>
      <c r="O368">
        <v>30</v>
      </c>
      <c r="P368">
        <v>46.666666666666664</v>
      </c>
      <c r="Q368">
        <v>45.75</v>
      </c>
      <c r="R368">
        <v>46.222222222222221</v>
      </c>
      <c r="S368">
        <v>45</v>
      </c>
      <c r="T368">
        <v>50.666666666666664</v>
      </c>
      <c r="U368">
        <v>57</v>
      </c>
      <c r="V368">
        <v>37.714285714285715</v>
      </c>
      <c r="W368">
        <v>37.333333333333336</v>
      </c>
      <c r="X368">
        <v>264000</v>
      </c>
      <c r="Y368">
        <v>60</v>
      </c>
      <c r="Z368">
        <v>45</v>
      </c>
      <c r="AA368">
        <v>8</v>
      </c>
      <c r="AB368">
        <v>42.666666666666664</v>
      </c>
      <c r="AC368">
        <v>59.428571428571431</v>
      </c>
      <c r="AD368">
        <v>66.666666666666671</v>
      </c>
      <c r="AE368">
        <v>60</v>
      </c>
      <c r="AF368">
        <v>61.333333333333336</v>
      </c>
      <c r="AG368">
        <v>64</v>
      </c>
      <c r="AH368">
        <v>58.666666666666664</v>
      </c>
      <c r="AI368">
        <v>69.333333333333329</v>
      </c>
      <c r="AJ368">
        <v>67.2</v>
      </c>
      <c r="AK368">
        <v>58.666666666666664</v>
      </c>
      <c r="AL368">
        <v>37.333333333333336</v>
      </c>
      <c r="AM368">
        <v>0</v>
      </c>
      <c r="AN368">
        <v>0</v>
      </c>
      <c r="AO368">
        <v>0</v>
      </c>
      <c r="AP368">
        <v>61.333333333333336</v>
      </c>
      <c r="AQ368">
        <v>50.844059405940598</v>
      </c>
      <c r="AR368">
        <v>32</v>
      </c>
      <c r="AS368">
        <v>54</v>
      </c>
      <c r="AT368">
        <v>56</v>
      </c>
      <c r="AU368">
        <v>50.4</v>
      </c>
      <c r="AV368">
        <v>64</v>
      </c>
    </row>
    <row r="369" spans="1:48" x14ac:dyDescent="0.25">
      <c r="A369" t="s">
        <v>507</v>
      </c>
      <c r="AV369">
        <v>0.08</v>
      </c>
    </row>
    <row r="370" spans="1:48" x14ac:dyDescent="0.25">
      <c r="A370" t="s">
        <v>81</v>
      </c>
      <c r="D370">
        <v>0</v>
      </c>
      <c r="E370">
        <v>0</v>
      </c>
      <c r="G370">
        <v>357</v>
      </c>
      <c r="I370">
        <v>114</v>
      </c>
      <c r="J370">
        <v>108</v>
      </c>
      <c r="K370">
        <v>135</v>
      </c>
    </row>
    <row r="371" spans="1:48" x14ac:dyDescent="0.25">
      <c r="A371" t="s">
        <v>82</v>
      </c>
      <c r="D371">
        <v>0</v>
      </c>
      <c r="E371">
        <v>0</v>
      </c>
      <c r="G371">
        <v>1140</v>
      </c>
      <c r="I371">
        <v>132</v>
      </c>
      <c r="J371">
        <v>207</v>
      </c>
      <c r="K371">
        <v>54</v>
      </c>
      <c r="L371">
        <v>192</v>
      </c>
      <c r="P371">
        <v>138</v>
      </c>
      <c r="Q371">
        <v>123</v>
      </c>
      <c r="R371">
        <v>138</v>
      </c>
      <c r="S371">
        <v>156</v>
      </c>
    </row>
    <row r="372" spans="1:48" x14ac:dyDescent="0.25">
      <c r="A372" t="s">
        <v>564</v>
      </c>
      <c r="D372">
        <v>0</v>
      </c>
      <c r="E372">
        <v>0</v>
      </c>
      <c r="G372">
        <v>573</v>
      </c>
      <c r="M372">
        <v>135</v>
      </c>
      <c r="N372">
        <v>204</v>
      </c>
      <c r="O372">
        <v>192</v>
      </c>
      <c r="P372">
        <v>42</v>
      </c>
    </row>
    <row r="373" spans="1:48" x14ac:dyDescent="0.25">
      <c r="A373" t="s">
        <v>58</v>
      </c>
      <c r="D373">
        <v>1</v>
      </c>
      <c r="E373">
        <v>0</v>
      </c>
      <c r="G373">
        <v>8424</v>
      </c>
      <c r="AD373">
        <v>36</v>
      </c>
      <c r="AE373">
        <v>36</v>
      </c>
      <c r="AF373">
        <v>60</v>
      </c>
      <c r="AG373">
        <v>48</v>
      </c>
      <c r="AH373">
        <v>132</v>
      </c>
      <c r="AI373">
        <v>108</v>
      </c>
      <c r="AJ373">
        <v>84</v>
      </c>
      <c r="AK373">
        <v>180</v>
      </c>
      <c r="AL373">
        <v>84</v>
      </c>
      <c r="AP373">
        <v>192</v>
      </c>
      <c r="AQ373">
        <v>168</v>
      </c>
      <c r="AR373">
        <v>216</v>
      </c>
      <c r="AS373">
        <v>216</v>
      </c>
      <c r="AT373">
        <v>204</v>
      </c>
      <c r="AU373">
        <v>288</v>
      </c>
      <c r="AV373">
        <v>216</v>
      </c>
    </row>
    <row r="374" spans="1:48" x14ac:dyDescent="0.25">
      <c r="A374" t="s">
        <v>200</v>
      </c>
      <c r="D374" t="s">
        <v>582</v>
      </c>
      <c r="E374">
        <v>0</v>
      </c>
      <c r="G374">
        <v>0</v>
      </c>
    </row>
    <row r="375" spans="1:48" x14ac:dyDescent="0.25">
      <c r="A375" t="s">
        <v>200</v>
      </c>
      <c r="D375" t="s">
        <v>582</v>
      </c>
      <c r="E375">
        <v>0</v>
      </c>
      <c r="G375">
        <v>0</v>
      </c>
    </row>
    <row r="376" spans="1:48" x14ac:dyDescent="0.25">
      <c r="A376" t="s">
        <v>506</v>
      </c>
      <c r="H376">
        <v>0</v>
      </c>
      <c r="I376">
        <v>49.2</v>
      </c>
      <c r="J376">
        <v>70</v>
      </c>
      <c r="K376">
        <v>42</v>
      </c>
      <c r="L376">
        <v>48</v>
      </c>
      <c r="M376">
        <v>30</v>
      </c>
      <c r="N376">
        <v>45.333333333333336</v>
      </c>
      <c r="O376">
        <v>48</v>
      </c>
      <c r="P376">
        <v>40</v>
      </c>
      <c r="Q376">
        <v>30.75</v>
      </c>
      <c r="R376">
        <v>30.666666666666668</v>
      </c>
      <c r="S376">
        <v>39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8</v>
      </c>
      <c r="AE376">
        <v>9</v>
      </c>
      <c r="AF376">
        <v>13.333333333333334</v>
      </c>
      <c r="AG376">
        <v>10.666666666666666</v>
      </c>
      <c r="AH376">
        <v>29.333333333333332</v>
      </c>
      <c r="AI376">
        <v>24</v>
      </c>
      <c r="AJ376">
        <v>33.6</v>
      </c>
      <c r="AK376">
        <v>40</v>
      </c>
      <c r="AL376">
        <v>18.666666666666668</v>
      </c>
      <c r="AM376">
        <v>0</v>
      </c>
      <c r="AN376">
        <v>0</v>
      </c>
      <c r="AO376">
        <v>0</v>
      </c>
      <c r="AP376">
        <v>42.666666666666664</v>
      </c>
      <c r="AQ376">
        <v>34.722772277227726</v>
      </c>
      <c r="AR376">
        <v>48</v>
      </c>
      <c r="AS376">
        <v>43.2</v>
      </c>
      <c r="AT376">
        <v>45.333333333333336</v>
      </c>
      <c r="AU376">
        <v>57.6</v>
      </c>
      <c r="AV376">
        <v>48</v>
      </c>
    </row>
    <row r="377" spans="1:48" x14ac:dyDescent="0.25">
      <c r="A377" t="s">
        <v>507</v>
      </c>
      <c r="AV377">
        <v>0.08</v>
      </c>
    </row>
    <row r="378" spans="1:48" x14ac:dyDescent="0.25">
      <c r="A378" t="s">
        <v>79</v>
      </c>
      <c r="D378">
        <v>3</v>
      </c>
      <c r="E378">
        <v>0</v>
      </c>
      <c r="G378">
        <v>1095</v>
      </c>
    </row>
    <row r="379" spans="1:48" x14ac:dyDescent="0.25">
      <c r="A379" t="s">
        <v>32</v>
      </c>
      <c r="D379">
        <v>3</v>
      </c>
      <c r="E379">
        <v>0</v>
      </c>
      <c r="G379">
        <v>267</v>
      </c>
      <c r="I379">
        <v>45</v>
      </c>
      <c r="U379">
        <v>72</v>
      </c>
      <c r="AC379">
        <v>75</v>
      </c>
      <c r="AF379">
        <v>30</v>
      </c>
    </row>
    <row r="380" spans="1:48" x14ac:dyDescent="0.25">
      <c r="A380" t="s">
        <v>115</v>
      </c>
      <c r="D380">
        <v>0</v>
      </c>
      <c r="E380">
        <v>0</v>
      </c>
      <c r="G380">
        <v>17520</v>
      </c>
      <c r="I380">
        <v>120</v>
      </c>
      <c r="K380">
        <v>0</v>
      </c>
      <c r="L380">
        <v>0</v>
      </c>
      <c r="N380">
        <v>0</v>
      </c>
      <c r="O380">
        <v>0</v>
      </c>
      <c r="P380">
        <v>0</v>
      </c>
      <c r="Q380">
        <v>0</v>
      </c>
      <c r="U380">
        <v>100</v>
      </c>
      <c r="V380">
        <v>0</v>
      </c>
      <c r="W380">
        <v>100</v>
      </c>
      <c r="X380">
        <v>140</v>
      </c>
      <c r="Y380">
        <v>60</v>
      </c>
      <c r="Z380">
        <v>180</v>
      </c>
      <c r="AA380">
        <v>100</v>
      </c>
      <c r="AB380">
        <v>200</v>
      </c>
      <c r="AC380">
        <v>160</v>
      </c>
      <c r="AD380">
        <v>220</v>
      </c>
      <c r="AE380">
        <v>160</v>
      </c>
      <c r="AF380">
        <v>180</v>
      </c>
      <c r="AG380">
        <v>200</v>
      </c>
      <c r="AH380">
        <v>240</v>
      </c>
      <c r="AI380">
        <v>200</v>
      </c>
      <c r="AK380">
        <v>140</v>
      </c>
      <c r="AL380">
        <v>100</v>
      </c>
      <c r="AP380">
        <v>100</v>
      </c>
      <c r="AQ380">
        <v>200</v>
      </c>
      <c r="AR380">
        <v>220</v>
      </c>
      <c r="AS380">
        <v>140</v>
      </c>
      <c r="AT380">
        <v>200</v>
      </c>
      <c r="AU380">
        <v>300</v>
      </c>
      <c r="AV380">
        <v>240</v>
      </c>
    </row>
    <row r="381" spans="1:48" x14ac:dyDescent="0.25">
      <c r="A381" t="s">
        <v>115</v>
      </c>
      <c r="D381">
        <v>0</v>
      </c>
      <c r="E381">
        <v>0</v>
      </c>
      <c r="G381">
        <v>2820</v>
      </c>
    </row>
    <row r="382" spans="1:48" x14ac:dyDescent="0.25">
      <c r="A382" t="s">
        <v>36</v>
      </c>
      <c r="D382">
        <v>3</v>
      </c>
      <c r="E382">
        <v>0</v>
      </c>
      <c r="G382">
        <v>831</v>
      </c>
      <c r="K382">
        <v>51</v>
      </c>
      <c r="O382">
        <v>96</v>
      </c>
      <c r="P382">
        <v>69</v>
      </c>
      <c r="R382">
        <v>120</v>
      </c>
      <c r="S382">
        <v>60</v>
      </c>
      <c r="W382">
        <v>120</v>
      </c>
      <c r="X382">
        <v>72</v>
      </c>
      <c r="Y382">
        <v>60</v>
      </c>
      <c r="Z382">
        <v>48</v>
      </c>
      <c r="AD382">
        <v>60</v>
      </c>
      <c r="AE382">
        <v>75</v>
      </c>
    </row>
    <row r="383" spans="1:48" x14ac:dyDescent="0.25">
      <c r="A383" t="s">
        <v>37</v>
      </c>
      <c r="D383">
        <v>3</v>
      </c>
      <c r="E383">
        <v>0</v>
      </c>
      <c r="G383">
        <v>10044</v>
      </c>
      <c r="I383">
        <v>81</v>
      </c>
      <c r="M383">
        <v>42</v>
      </c>
      <c r="N383">
        <v>57</v>
      </c>
      <c r="T383">
        <v>60</v>
      </c>
      <c r="V383">
        <v>60</v>
      </c>
      <c r="X383">
        <v>108</v>
      </c>
      <c r="Y383">
        <v>48</v>
      </c>
      <c r="Z383">
        <v>48</v>
      </c>
      <c r="AB383">
        <v>90</v>
      </c>
      <c r="AC383">
        <v>75</v>
      </c>
      <c r="AD383">
        <v>60</v>
      </c>
      <c r="AE383">
        <v>60</v>
      </c>
      <c r="AG383">
        <v>105</v>
      </c>
      <c r="AH383">
        <v>45</v>
      </c>
      <c r="AI383">
        <v>45</v>
      </c>
      <c r="AJ383">
        <v>75</v>
      </c>
      <c r="AK383">
        <v>180</v>
      </c>
      <c r="AL383">
        <v>195</v>
      </c>
      <c r="AP383">
        <v>225</v>
      </c>
      <c r="AQ383">
        <v>180</v>
      </c>
      <c r="AR383">
        <v>135</v>
      </c>
      <c r="AS383">
        <v>165</v>
      </c>
    </row>
    <row r="384" spans="1:48" x14ac:dyDescent="0.25">
      <c r="A384" t="s">
        <v>43</v>
      </c>
      <c r="D384">
        <v>3</v>
      </c>
      <c r="E384">
        <v>0</v>
      </c>
      <c r="G384">
        <v>0</v>
      </c>
    </row>
    <row r="385" spans="1:48" x14ac:dyDescent="0.25">
      <c r="A385" t="s">
        <v>41</v>
      </c>
      <c r="D385">
        <v>3</v>
      </c>
      <c r="E385">
        <v>0</v>
      </c>
      <c r="G385">
        <v>540</v>
      </c>
      <c r="AT385">
        <v>60</v>
      </c>
    </row>
    <row r="386" spans="1:48" x14ac:dyDescent="0.25">
      <c r="A386" t="s">
        <v>48</v>
      </c>
      <c r="D386">
        <v>3</v>
      </c>
      <c r="E386">
        <v>0</v>
      </c>
      <c r="G386">
        <v>648</v>
      </c>
      <c r="P386">
        <v>144</v>
      </c>
      <c r="S386">
        <v>120</v>
      </c>
      <c r="T386">
        <v>120</v>
      </c>
      <c r="U386">
        <v>144</v>
      </c>
      <c r="V386">
        <v>120</v>
      </c>
      <c r="AF386" t="s">
        <v>565</v>
      </c>
      <c r="AG386" t="s">
        <v>565</v>
      </c>
    </row>
    <row r="387" spans="1:48" x14ac:dyDescent="0.25">
      <c r="A387" t="s">
        <v>49</v>
      </c>
      <c r="D387">
        <v>3</v>
      </c>
      <c r="E387">
        <v>0</v>
      </c>
      <c r="G387">
        <v>588</v>
      </c>
      <c r="W387">
        <v>108</v>
      </c>
      <c r="Y387">
        <v>60</v>
      </c>
      <c r="Z387">
        <v>84</v>
      </c>
      <c r="AA387">
        <v>90</v>
      </c>
      <c r="AB387">
        <v>75</v>
      </c>
      <c r="AH387">
        <v>45</v>
      </c>
      <c r="AI387">
        <v>75</v>
      </c>
      <c r="AJ387">
        <v>51</v>
      </c>
    </row>
    <row r="388" spans="1:48" x14ac:dyDescent="0.25">
      <c r="A388" t="s">
        <v>71</v>
      </c>
      <c r="D388">
        <v>3</v>
      </c>
      <c r="E388">
        <v>0</v>
      </c>
      <c r="G388">
        <v>1083</v>
      </c>
      <c r="I388">
        <v>102</v>
      </c>
      <c r="J388">
        <v>111</v>
      </c>
      <c r="K388">
        <v>126</v>
      </c>
      <c r="L388">
        <v>150</v>
      </c>
      <c r="M388">
        <v>195</v>
      </c>
      <c r="N388">
        <v>195</v>
      </c>
      <c r="O388">
        <v>105</v>
      </c>
      <c r="Q388">
        <v>99</v>
      </c>
    </row>
    <row r="389" spans="1:48" x14ac:dyDescent="0.25">
      <c r="A389" t="s">
        <v>506</v>
      </c>
      <c r="H389">
        <v>0</v>
      </c>
      <c r="I389">
        <v>45.6</v>
      </c>
      <c r="J389">
        <v>24.666666666666668</v>
      </c>
      <c r="K389">
        <v>39.333333333333336</v>
      </c>
      <c r="L389">
        <v>37.5</v>
      </c>
      <c r="M389">
        <v>52.666666666666664</v>
      </c>
      <c r="N389">
        <v>56</v>
      </c>
      <c r="O389">
        <v>50.25</v>
      </c>
      <c r="P389">
        <v>47.333333333333336</v>
      </c>
      <c r="Q389">
        <v>24.75</v>
      </c>
      <c r="R389">
        <v>45.777777777777779</v>
      </c>
      <c r="S389">
        <v>45</v>
      </c>
      <c r="T389">
        <v>48</v>
      </c>
      <c r="U389">
        <v>54</v>
      </c>
      <c r="V389">
        <v>51.428571428571431</v>
      </c>
      <c r="W389">
        <v>50.666666666666664</v>
      </c>
      <c r="X389">
        <v>180000</v>
      </c>
      <c r="Y389">
        <v>42</v>
      </c>
      <c r="Z389">
        <v>45</v>
      </c>
      <c r="AA389">
        <v>30</v>
      </c>
      <c r="AB389">
        <v>36.666666666666664</v>
      </c>
      <c r="AC389">
        <v>55.714285714285715</v>
      </c>
      <c r="AD389">
        <v>46.666666666666664</v>
      </c>
      <c r="AE389">
        <v>45</v>
      </c>
      <c r="AF389">
        <v>36.666666666666664</v>
      </c>
      <c r="AG389">
        <v>46.666666666666664</v>
      </c>
      <c r="AH389">
        <v>53.333333333333336</v>
      </c>
      <c r="AI389">
        <v>50</v>
      </c>
      <c r="AJ389">
        <v>50.4</v>
      </c>
      <c r="AK389">
        <v>50</v>
      </c>
      <c r="AL389">
        <v>43.333333333333336</v>
      </c>
      <c r="AM389">
        <v>0</v>
      </c>
      <c r="AN389">
        <v>0</v>
      </c>
      <c r="AO389">
        <v>0</v>
      </c>
      <c r="AP389">
        <v>50</v>
      </c>
      <c r="AQ389">
        <v>37.202970297029701</v>
      </c>
      <c r="AR389">
        <v>53.333333333333336</v>
      </c>
      <c r="AS389">
        <v>57</v>
      </c>
      <c r="AT389">
        <v>56.666666666666664</v>
      </c>
      <c r="AU389">
        <v>51</v>
      </c>
      <c r="AV389">
        <v>53.333333333333336</v>
      </c>
    </row>
    <row r="390" spans="1:48" x14ac:dyDescent="0.25">
      <c r="A390" t="s">
        <v>507</v>
      </c>
      <c r="AV390">
        <v>0.08</v>
      </c>
    </row>
    <row r="391" spans="1:48" x14ac:dyDescent="0.25">
      <c r="A391" t="s">
        <v>81</v>
      </c>
      <c r="D391">
        <v>0</v>
      </c>
      <c r="E391">
        <v>0</v>
      </c>
      <c r="G391">
        <v>1127</v>
      </c>
      <c r="L391">
        <v>120</v>
      </c>
      <c r="M391">
        <v>66</v>
      </c>
      <c r="N391">
        <v>63</v>
      </c>
      <c r="O391">
        <v>96</v>
      </c>
      <c r="P391">
        <v>95</v>
      </c>
      <c r="Q391">
        <v>156</v>
      </c>
      <c r="R391">
        <v>129</v>
      </c>
      <c r="S391">
        <v>138</v>
      </c>
      <c r="T391">
        <v>108</v>
      </c>
      <c r="U391">
        <v>48</v>
      </c>
      <c r="AB391">
        <v>36</v>
      </c>
      <c r="AC391">
        <v>72</v>
      </c>
    </row>
    <row r="392" spans="1:48" x14ac:dyDescent="0.25">
      <c r="A392" t="s">
        <v>82</v>
      </c>
      <c r="D392">
        <v>0</v>
      </c>
      <c r="E392">
        <v>0</v>
      </c>
      <c r="G392">
        <v>2014</v>
      </c>
      <c r="I392">
        <v>63</v>
      </c>
      <c r="J392">
        <v>87</v>
      </c>
      <c r="K392">
        <v>144</v>
      </c>
      <c r="L392">
        <v>48</v>
      </c>
      <c r="M392">
        <v>162</v>
      </c>
      <c r="N392">
        <v>111</v>
      </c>
      <c r="O392">
        <v>105</v>
      </c>
      <c r="P392">
        <v>42</v>
      </c>
      <c r="R392">
        <v>76</v>
      </c>
      <c r="S392">
        <v>60</v>
      </c>
      <c r="T392">
        <v>108</v>
      </c>
      <c r="U392">
        <v>84</v>
      </c>
      <c r="V392">
        <v>132</v>
      </c>
      <c r="W392">
        <v>228</v>
      </c>
      <c r="Y392">
        <v>156</v>
      </c>
      <c r="Z392">
        <v>132</v>
      </c>
      <c r="AA392">
        <v>120</v>
      </c>
      <c r="AB392">
        <v>156</v>
      </c>
    </row>
    <row r="393" spans="1:48" x14ac:dyDescent="0.25">
      <c r="A393" t="s">
        <v>564</v>
      </c>
      <c r="D393">
        <v>0</v>
      </c>
      <c r="E393">
        <v>0</v>
      </c>
      <c r="G393">
        <v>307</v>
      </c>
      <c r="I393">
        <v>145</v>
      </c>
      <c r="J393">
        <v>102</v>
      </c>
      <c r="K393">
        <v>60</v>
      </c>
    </row>
    <row r="394" spans="1:48" x14ac:dyDescent="0.25">
      <c r="A394" t="s">
        <v>506</v>
      </c>
      <c r="H394">
        <v>0</v>
      </c>
      <c r="I394">
        <v>41.6</v>
      </c>
      <c r="J394">
        <v>42</v>
      </c>
      <c r="K394">
        <v>45.333333333333336</v>
      </c>
      <c r="L394">
        <v>42</v>
      </c>
      <c r="M394">
        <v>50.666666666666664</v>
      </c>
      <c r="N394">
        <v>38.666666666666664</v>
      </c>
      <c r="O394">
        <v>50.25</v>
      </c>
      <c r="P394">
        <v>30.444444444444443</v>
      </c>
      <c r="Q394">
        <v>39</v>
      </c>
      <c r="R394">
        <v>45.555555555555557</v>
      </c>
      <c r="S394">
        <v>49.5</v>
      </c>
      <c r="T394">
        <v>48</v>
      </c>
      <c r="U394">
        <v>33</v>
      </c>
      <c r="V394">
        <v>37.714285714285715</v>
      </c>
      <c r="W394">
        <v>50.666666666666664</v>
      </c>
      <c r="X394">
        <v>0</v>
      </c>
      <c r="Y394">
        <v>39</v>
      </c>
      <c r="Z394">
        <v>33</v>
      </c>
      <c r="AA394">
        <v>40</v>
      </c>
      <c r="AB394">
        <v>42.666666666666664</v>
      </c>
      <c r="AC394">
        <v>20.571428571428573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</row>
    <row r="395" spans="1:48" x14ac:dyDescent="0.25">
      <c r="A395" t="s">
        <v>507</v>
      </c>
      <c r="AV395">
        <v>0.08</v>
      </c>
    </row>
    <row r="396" spans="1:48" x14ac:dyDescent="0.25">
      <c r="A396" t="s">
        <v>200</v>
      </c>
      <c r="D396" t="s">
        <v>582</v>
      </c>
      <c r="E396">
        <v>0</v>
      </c>
      <c r="G396">
        <v>0</v>
      </c>
    </row>
    <row r="397" spans="1:48" x14ac:dyDescent="0.25">
      <c r="A397" t="s">
        <v>32</v>
      </c>
      <c r="D397">
        <v>3</v>
      </c>
      <c r="E397">
        <v>0</v>
      </c>
      <c r="G397">
        <v>534</v>
      </c>
      <c r="K397">
        <v>60</v>
      </c>
      <c r="L397">
        <v>48</v>
      </c>
      <c r="M397">
        <v>60</v>
      </c>
      <c r="N397">
        <v>66</v>
      </c>
      <c r="Q397">
        <v>30</v>
      </c>
      <c r="R397">
        <v>60</v>
      </c>
      <c r="AD397">
        <v>120</v>
      </c>
      <c r="AE397">
        <v>90</v>
      </c>
    </row>
    <row r="398" spans="1:48" x14ac:dyDescent="0.25">
      <c r="A398" t="s">
        <v>115</v>
      </c>
      <c r="D398">
        <v>0</v>
      </c>
      <c r="E398">
        <v>0</v>
      </c>
      <c r="G398">
        <v>0</v>
      </c>
    </row>
    <row r="399" spans="1:48" x14ac:dyDescent="0.25">
      <c r="A399" t="s">
        <v>126</v>
      </c>
      <c r="D399">
        <v>20</v>
      </c>
      <c r="E399">
        <v>0</v>
      </c>
      <c r="G399">
        <v>22460</v>
      </c>
      <c r="I399">
        <v>200</v>
      </c>
      <c r="J399">
        <v>140</v>
      </c>
      <c r="K399">
        <v>140</v>
      </c>
      <c r="L399">
        <v>140</v>
      </c>
      <c r="M399">
        <v>100</v>
      </c>
      <c r="N399">
        <v>300</v>
      </c>
      <c r="O399">
        <v>240</v>
      </c>
      <c r="P399">
        <v>120</v>
      </c>
      <c r="Q399">
        <v>220</v>
      </c>
      <c r="R399">
        <v>220</v>
      </c>
      <c r="S399">
        <v>240</v>
      </c>
      <c r="T399">
        <v>220</v>
      </c>
      <c r="U399">
        <v>180</v>
      </c>
      <c r="V399">
        <v>120</v>
      </c>
      <c r="W399">
        <v>180</v>
      </c>
      <c r="X399">
        <v>140</v>
      </c>
      <c r="Y399">
        <v>80</v>
      </c>
      <c r="Z399">
        <v>80</v>
      </c>
      <c r="AA399">
        <v>60</v>
      </c>
      <c r="AB399">
        <v>180</v>
      </c>
      <c r="AC399">
        <v>140</v>
      </c>
      <c r="AD399">
        <v>180</v>
      </c>
      <c r="AE399">
        <v>180</v>
      </c>
      <c r="AF399">
        <v>180</v>
      </c>
      <c r="AG399">
        <v>180</v>
      </c>
      <c r="AH399">
        <v>180</v>
      </c>
      <c r="AI399">
        <v>180</v>
      </c>
      <c r="AJ399">
        <v>80</v>
      </c>
      <c r="AK399">
        <v>200</v>
      </c>
      <c r="AL399">
        <v>180</v>
      </c>
      <c r="AP399">
        <v>180</v>
      </c>
      <c r="AQ399">
        <v>200</v>
      </c>
      <c r="AR399">
        <v>200</v>
      </c>
      <c r="AS399">
        <v>220</v>
      </c>
      <c r="AT399">
        <v>240</v>
      </c>
      <c r="AU399">
        <v>280</v>
      </c>
      <c r="AV399">
        <v>260</v>
      </c>
    </row>
    <row r="400" spans="1:48" x14ac:dyDescent="0.25">
      <c r="A400" t="s">
        <v>36</v>
      </c>
      <c r="D400">
        <v>3</v>
      </c>
      <c r="E400">
        <v>0</v>
      </c>
      <c r="G400">
        <v>0</v>
      </c>
    </row>
    <row r="401" spans="1:48" x14ac:dyDescent="0.25">
      <c r="A401" t="s">
        <v>37</v>
      </c>
      <c r="D401">
        <v>3</v>
      </c>
      <c r="E401">
        <v>0</v>
      </c>
      <c r="G401">
        <v>0</v>
      </c>
    </row>
    <row r="402" spans="1:48" x14ac:dyDescent="0.25">
      <c r="A402" t="s">
        <v>41</v>
      </c>
      <c r="D402">
        <v>3</v>
      </c>
      <c r="E402">
        <v>0</v>
      </c>
      <c r="G402">
        <v>825</v>
      </c>
      <c r="I402">
        <v>78</v>
      </c>
      <c r="J402">
        <v>60</v>
      </c>
      <c r="M402">
        <v>24</v>
      </c>
      <c r="O402">
        <v>45</v>
      </c>
      <c r="S402">
        <v>90</v>
      </c>
      <c r="T402">
        <v>120</v>
      </c>
      <c r="U402">
        <v>96</v>
      </c>
      <c r="V402">
        <v>60</v>
      </c>
      <c r="W402">
        <v>48</v>
      </c>
      <c r="X402">
        <v>84</v>
      </c>
      <c r="AP402">
        <v>60</v>
      </c>
      <c r="AR402">
        <v>60</v>
      </c>
    </row>
    <row r="403" spans="1:48" x14ac:dyDescent="0.25">
      <c r="A403" t="s">
        <v>43</v>
      </c>
      <c r="D403">
        <v>3</v>
      </c>
      <c r="E403">
        <v>0</v>
      </c>
      <c r="G403">
        <v>0</v>
      </c>
    </row>
    <row r="404" spans="1:48" x14ac:dyDescent="0.25">
      <c r="A404" t="s">
        <v>44</v>
      </c>
      <c r="D404">
        <v>3</v>
      </c>
      <c r="E404">
        <v>0</v>
      </c>
      <c r="G404">
        <v>699</v>
      </c>
      <c r="W404">
        <v>96</v>
      </c>
      <c r="Y404">
        <v>96</v>
      </c>
      <c r="Z404">
        <v>72</v>
      </c>
      <c r="AA404">
        <v>30</v>
      </c>
      <c r="AB404">
        <v>105</v>
      </c>
      <c r="AC404">
        <v>75</v>
      </c>
      <c r="AD404">
        <v>30</v>
      </c>
      <c r="AG404">
        <v>45</v>
      </c>
      <c r="AH404">
        <v>60</v>
      </c>
      <c r="AI404">
        <v>45</v>
      </c>
      <c r="AJ404">
        <v>45</v>
      </c>
    </row>
    <row r="405" spans="1:48" x14ac:dyDescent="0.25">
      <c r="A405" t="s">
        <v>47</v>
      </c>
      <c r="D405">
        <v>3</v>
      </c>
      <c r="E405">
        <v>0</v>
      </c>
      <c r="G405">
        <v>477</v>
      </c>
      <c r="P405">
        <v>96</v>
      </c>
      <c r="Q405">
        <v>36</v>
      </c>
      <c r="R405">
        <v>51</v>
      </c>
      <c r="S405">
        <v>48</v>
      </c>
      <c r="T405">
        <v>60</v>
      </c>
      <c r="U405">
        <v>48</v>
      </c>
      <c r="V405">
        <v>36</v>
      </c>
      <c r="Z405">
        <v>48</v>
      </c>
      <c r="AB405">
        <v>54</v>
      </c>
      <c r="AC405" t="s">
        <v>565</v>
      </c>
      <c r="AD405" t="s">
        <v>565</v>
      </c>
    </row>
    <row r="406" spans="1:48" x14ac:dyDescent="0.25">
      <c r="A406" t="s">
        <v>70</v>
      </c>
      <c r="D406">
        <v>3</v>
      </c>
      <c r="E406">
        <v>0</v>
      </c>
      <c r="G406">
        <v>566</v>
      </c>
      <c r="O406">
        <v>57</v>
      </c>
      <c r="P406">
        <v>132</v>
      </c>
      <c r="S406">
        <v>66</v>
      </c>
      <c r="T406">
        <v>48</v>
      </c>
      <c r="U406">
        <v>48</v>
      </c>
      <c r="V406">
        <v>48</v>
      </c>
      <c r="W406">
        <v>84</v>
      </c>
      <c r="AB406">
        <v>36</v>
      </c>
      <c r="AC406">
        <v>47</v>
      </c>
    </row>
    <row r="407" spans="1:48" x14ac:dyDescent="0.25">
      <c r="A407" t="s">
        <v>71</v>
      </c>
      <c r="D407">
        <v>3</v>
      </c>
      <c r="E407">
        <v>0</v>
      </c>
      <c r="G407">
        <v>117</v>
      </c>
      <c r="Q407">
        <v>117</v>
      </c>
    </row>
    <row r="408" spans="1:48" x14ac:dyDescent="0.25">
      <c r="A408" t="s">
        <v>72</v>
      </c>
      <c r="D408">
        <v>3</v>
      </c>
      <c r="E408">
        <v>0</v>
      </c>
      <c r="G408">
        <v>807</v>
      </c>
      <c r="I408">
        <v>132</v>
      </c>
      <c r="J408">
        <v>150</v>
      </c>
      <c r="K408">
        <v>129</v>
      </c>
      <c r="L408">
        <v>99</v>
      </c>
      <c r="M408">
        <v>141</v>
      </c>
      <c r="N408">
        <v>135</v>
      </c>
      <c r="Q408">
        <v>21</v>
      </c>
    </row>
    <row r="409" spans="1:48" x14ac:dyDescent="0.25">
      <c r="A409" t="s">
        <v>73</v>
      </c>
      <c r="D409">
        <v>3</v>
      </c>
      <c r="E409">
        <v>0</v>
      </c>
      <c r="G409">
        <v>405</v>
      </c>
      <c r="AV409">
        <v>45</v>
      </c>
    </row>
    <row r="410" spans="1:48" x14ac:dyDescent="0.25">
      <c r="A410" t="s">
        <v>74</v>
      </c>
      <c r="D410">
        <v>3</v>
      </c>
      <c r="E410">
        <v>0</v>
      </c>
      <c r="G410">
        <v>966</v>
      </c>
      <c r="AI410">
        <v>30</v>
      </c>
      <c r="AJ410">
        <v>30</v>
      </c>
      <c r="AK410">
        <v>45</v>
      </c>
      <c r="AP410">
        <v>30</v>
      </c>
      <c r="AQ410">
        <v>45</v>
      </c>
      <c r="AR410">
        <v>45</v>
      </c>
      <c r="AS410">
        <v>45</v>
      </c>
      <c r="AT410">
        <v>45</v>
      </c>
      <c r="AU410">
        <v>45</v>
      </c>
      <c r="AV410">
        <v>45</v>
      </c>
    </row>
    <row r="411" spans="1:48" x14ac:dyDescent="0.25">
      <c r="A411" t="s">
        <v>75</v>
      </c>
      <c r="D411">
        <v>3</v>
      </c>
      <c r="E411">
        <v>0</v>
      </c>
      <c r="G411">
        <v>872</v>
      </c>
      <c r="AH411">
        <v>30</v>
      </c>
      <c r="AI411">
        <v>30</v>
      </c>
      <c r="AJ411">
        <v>30</v>
      </c>
      <c r="AK411">
        <v>45</v>
      </c>
      <c r="AP411">
        <v>45</v>
      </c>
      <c r="AQ411">
        <v>45</v>
      </c>
      <c r="AR411">
        <v>45</v>
      </c>
      <c r="AS411">
        <v>45</v>
      </c>
      <c r="AT411">
        <v>45</v>
      </c>
      <c r="AU411">
        <v>45</v>
      </c>
      <c r="AV411">
        <v>30</v>
      </c>
    </row>
    <row r="412" spans="1:48" x14ac:dyDescent="0.25">
      <c r="A412" t="s">
        <v>79</v>
      </c>
      <c r="D412">
        <v>3</v>
      </c>
      <c r="E412">
        <v>0</v>
      </c>
      <c r="G412">
        <v>0</v>
      </c>
    </row>
    <row r="413" spans="1:48" x14ac:dyDescent="0.25">
      <c r="A413" t="s">
        <v>80</v>
      </c>
      <c r="D413">
        <v>3</v>
      </c>
      <c r="E413">
        <v>0</v>
      </c>
      <c r="G413">
        <v>880</v>
      </c>
      <c r="AU413">
        <v>60</v>
      </c>
      <c r="AV413">
        <v>60</v>
      </c>
    </row>
    <row r="414" spans="1:48" x14ac:dyDescent="0.25">
      <c r="A414" t="s">
        <v>506</v>
      </c>
      <c r="H414">
        <v>0</v>
      </c>
      <c r="I414">
        <v>42</v>
      </c>
      <c r="J414">
        <v>46.666666666666664</v>
      </c>
      <c r="K414">
        <v>42</v>
      </c>
      <c r="L414">
        <v>36.75</v>
      </c>
      <c r="M414">
        <v>50</v>
      </c>
      <c r="N414">
        <v>54</v>
      </c>
      <c r="O414">
        <v>51</v>
      </c>
      <c r="P414">
        <v>50.666666666666664</v>
      </c>
      <c r="Q414">
        <v>66</v>
      </c>
      <c r="R414">
        <v>46</v>
      </c>
      <c r="S414">
        <v>51</v>
      </c>
      <c r="T414">
        <v>50.666666666666664</v>
      </c>
      <c r="U414">
        <v>48</v>
      </c>
      <c r="V414">
        <v>41.142857142857146</v>
      </c>
      <c r="W414">
        <v>50.666666666666664</v>
      </c>
      <c r="X414">
        <v>144000</v>
      </c>
      <c r="Y414">
        <v>51</v>
      </c>
      <c r="Z414">
        <v>30</v>
      </c>
      <c r="AA414">
        <v>10</v>
      </c>
      <c r="AB414">
        <v>43.333333333333336</v>
      </c>
      <c r="AC414">
        <v>34.857142857142854</v>
      </c>
      <c r="AD414">
        <v>43.333333333333336</v>
      </c>
      <c r="AE414">
        <v>56.25</v>
      </c>
      <c r="AF414">
        <v>33.333333333333336</v>
      </c>
      <c r="AG414">
        <v>50</v>
      </c>
      <c r="AH414">
        <v>50</v>
      </c>
      <c r="AI414">
        <v>46.666666666666664</v>
      </c>
      <c r="AJ414">
        <v>54</v>
      </c>
      <c r="AK414">
        <v>43.333333333333336</v>
      </c>
      <c r="AL414">
        <v>40</v>
      </c>
      <c r="AM414">
        <v>0</v>
      </c>
      <c r="AN414">
        <v>0</v>
      </c>
      <c r="AO414">
        <v>0</v>
      </c>
      <c r="AP414">
        <v>50</v>
      </c>
      <c r="AQ414">
        <v>24.801980198019802</v>
      </c>
      <c r="AR414">
        <v>46.666666666666664</v>
      </c>
      <c r="AS414">
        <v>48</v>
      </c>
      <c r="AT414">
        <v>50</v>
      </c>
      <c r="AU414">
        <v>51</v>
      </c>
      <c r="AV414">
        <v>56.666666666666664</v>
      </c>
    </row>
    <row r="415" spans="1:48" x14ac:dyDescent="0.25">
      <c r="A415" t="s">
        <v>507</v>
      </c>
      <c r="AV415">
        <v>0.08</v>
      </c>
    </row>
    <row r="416" spans="1:48" x14ac:dyDescent="0.25">
      <c r="A416" t="s">
        <v>200</v>
      </c>
      <c r="D416" t="s">
        <v>582</v>
      </c>
      <c r="E416">
        <v>0</v>
      </c>
      <c r="G416">
        <v>0</v>
      </c>
    </row>
    <row r="417" spans="1:48" x14ac:dyDescent="0.25">
      <c r="A417" t="s">
        <v>201</v>
      </c>
      <c r="D417" t="s">
        <v>582</v>
      </c>
      <c r="E417">
        <v>0</v>
      </c>
      <c r="G417">
        <v>746</v>
      </c>
      <c r="I417">
        <v>60</v>
      </c>
      <c r="K417">
        <v>52</v>
      </c>
      <c r="L417">
        <v>36</v>
      </c>
      <c r="Q417">
        <v>84</v>
      </c>
      <c r="R417">
        <v>94</v>
      </c>
      <c r="S417">
        <v>48</v>
      </c>
      <c r="T417">
        <v>96</v>
      </c>
      <c r="U417">
        <v>72</v>
      </c>
      <c r="V417">
        <v>84</v>
      </c>
      <c r="W417">
        <v>120</v>
      </c>
    </row>
    <row r="418" spans="1:48" x14ac:dyDescent="0.25">
      <c r="A418" t="s">
        <v>202</v>
      </c>
      <c r="D418">
        <v>4</v>
      </c>
      <c r="E418">
        <v>0</v>
      </c>
      <c r="G418">
        <v>336</v>
      </c>
      <c r="J418">
        <v>72</v>
      </c>
      <c r="M418">
        <v>68</v>
      </c>
      <c r="O418">
        <v>112</v>
      </c>
      <c r="P418">
        <v>84</v>
      </c>
    </row>
    <row r="419" spans="1:48" x14ac:dyDescent="0.25">
      <c r="A419" t="s">
        <v>203</v>
      </c>
      <c r="D419" t="s">
        <v>582</v>
      </c>
      <c r="E419">
        <v>0</v>
      </c>
      <c r="G419">
        <v>2040</v>
      </c>
      <c r="K419">
        <v>140</v>
      </c>
      <c r="L419">
        <v>56</v>
      </c>
      <c r="N419">
        <v>208</v>
      </c>
      <c r="O419">
        <v>108</v>
      </c>
      <c r="P419">
        <v>136</v>
      </c>
      <c r="Q419">
        <v>44</v>
      </c>
      <c r="R419">
        <v>112</v>
      </c>
      <c r="S419">
        <v>96</v>
      </c>
      <c r="V419">
        <v>60</v>
      </c>
      <c r="W419">
        <v>60</v>
      </c>
      <c r="X419">
        <v>36</v>
      </c>
      <c r="Y419">
        <v>156</v>
      </c>
      <c r="Z419">
        <v>132</v>
      </c>
      <c r="AA419">
        <v>72</v>
      </c>
      <c r="AB419">
        <v>120</v>
      </c>
      <c r="AC419">
        <v>120</v>
      </c>
      <c r="AD419">
        <v>144</v>
      </c>
      <c r="AE419">
        <v>108</v>
      </c>
      <c r="AF419">
        <v>84</v>
      </c>
      <c r="AG419">
        <v>48</v>
      </c>
    </row>
    <row r="420" spans="1:48" x14ac:dyDescent="0.25">
      <c r="A420" t="s">
        <v>204</v>
      </c>
      <c r="D420">
        <v>4</v>
      </c>
      <c r="E420">
        <v>0</v>
      </c>
      <c r="G420">
        <v>744</v>
      </c>
      <c r="I420">
        <v>120</v>
      </c>
      <c r="J420">
        <v>84</v>
      </c>
      <c r="L420">
        <v>84</v>
      </c>
      <c r="M420">
        <v>140</v>
      </c>
      <c r="Q420">
        <v>76</v>
      </c>
      <c r="T420">
        <v>96</v>
      </c>
      <c r="U420">
        <v>84</v>
      </c>
      <c r="X420">
        <v>60</v>
      </c>
    </row>
    <row r="421" spans="1:48" x14ac:dyDescent="0.25">
      <c r="A421" t="s">
        <v>506</v>
      </c>
      <c r="H421">
        <v>0</v>
      </c>
      <c r="I421">
        <v>36</v>
      </c>
      <c r="J421">
        <v>34.666666666666664</v>
      </c>
      <c r="K421">
        <v>42.666666666666664</v>
      </c>
      <c r="L421">
        <v>44</v>
      </c>
      <c r="M421">
        <v>46.222222222222221</v>
      </c>
      <c r="N421">
        <v>46.222222222222221</v>
      </c>
      <c r="O421">
        <v>55</v>
      </c>
      <c r="P421">
        <v>48.888888888888886</v>
      </c>
      <c r="Q421">
        <v>51</v>
      </c>
      <c r="R421">
        <v>45.777777777777779</v>
      </c>
      <c r="S421">
        <v>36</v>
      </c>
      <c r="T421">
        <v>42.666666666666664</v>
      </c>
      <c r="U421">
        <v>39</v>
      </c>
      <c r="V421">
        <v>41.142857142857146</v>
      </c>
      <c r="W421">
        <v>40</v>
      </c>
      <c r="X421">
        <v>96000</v>
      </c>
      <c r="Y421">
        <v>39</v>
      </c>
      <c r="Z421">
        <v>33</v>
      </c>
      <c r="AA421">
        <v>24</v>
      </c>
      <c r="AB421">
        <v>26.666666666666668</v>
      </c>
      <c r="AC421">
        <v>34.285714285714285</v>
      </c>
      <c r="AD421">
        <v>32</v>
      </c>
      <c r="AE421">
        <v>27</v>
      </c>
      <c r="AF421">
        <v>18.666666666666668</v>
      </c>
      <c r="AG421">
        <v>10.666666666666666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</row>
    <row r="422" spans="1:48" x14ac:dyDescent="0.25">
      <c r="A422" t="s">
        <v>507</v>
      </c>
      <c r="AV422">
        <v>0.08</v>
      </c>
    </row>
    <row r="423" spans="1:48" x14ac:dyDescent="0.25">
      <c r="A423" t="s">
        <v>58</v>
      </c>
      <c r="D423">
        <v>1</v>
      </c>
      <c r="E423">
        <v>0</v>
      </c>
      <c r="G423">
        <v>7680</v>
      </c>
      <c r="AG423">
        <v>72</v>
      </c>
      <c r="AH423">
        <v>48</v>
      </c>
      <c r="AI423">
        <v>108</v>
      </c>
      <c r="AJ423">
        <v>72</v>
      </c>
      <c r="AK423">
        <v>60</v>
      </c>
      <c r="AP423">
        <v>144</v>
      </c>
      <c r="AQ423">
        <v>84</v>
      </c>
      <c r="AR423">
        <v>192</v>
      </c>
      <c r="AS423">
        <v>216</v>
      </c>
      <c r="AT423">
        <v>192</v>
      </c>
      <c r="AU423">
        <v>192</v>
      </c>
      <c r="AV423">
        <v>192</v>
      </c>
    </row>
    <row r="424" spans="1:48" x14ac:dyDescent="0.25">
      <c r="A424" t="s">
        <v>506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16</v>
      </c>
      <c r="AH424">
        <v>10.666666666666666</v>
      </c>
      <c r="AI424">
        <v>24</v>
      </c>
      <c r="AJ424">
        <v>28.8</v>
      </c>
      <c r="AK424">
        <v>13.333333333333334</v>
      </c>
      <c r="AL424">
        <v>0</v>
      </c>
      <c r="AM424">
        <v>0</v>
      </c>
      <c r="AN424">
        <v>0</v>
      </c>
      <c r="AO424">
        <v>0</v>
      </c>
      <c r="AP424">
        <v>32</v>
      </c>
      <c r="AQ424">
        <v>17.361386138613863</v>
      </c>
      <c r="AR424">
        <v>42.666666666666664</v>
      </c>
      <c r="AS424">
        <v>43.2</v>
      </c>
      <c r="AT424">
        <v>42.666666666666664</v>
      </c>
      <c r="AU424">
        <v>38.4</v>
      </c>
      <c r="AV424">
        <v>42.666666666666664</v>
      </c>
    </row>
    <row r="425" spans="1:48" x14ac:dyDescent="0.25">
      <c r="A425" t="s">
        <v>507</v>
      </c>
      <c r="AV425">
        <v>0.08</v>
      </c>
    </row>
    <row r="426" spans="1:48" x14ac:dyDescent="0.25">
      <c r="A426" t="s">
        <v>566</v>
      </c>
      <c r="D426">
        <v>0</v>
      </c>
      <c r="E426">
        <v>0</v>
      </c>
      <c r="G426">
        <v>2360</v>
      </c>
    </row>
    <row r="427" spans="1:48" x14ac:dyDescent="0.25">
      <c r="A427" t="s">
        <v>567</v>
      </c>
      <c r="D427">
        <v>0</v>
      </c>
      <c r="E427">
        <v>0</v>
      </c>
      <c r="G427">
        <v>0</v>
      </c>
    </row>
    <row r="428" spans="1:48" x14ac:dyDescent="0.25">
      <c r="A428" t="s">
        <v>568</v>
      </c>
      <c r="D428">
        <v>0</v>
      </c>
      <c r="E428">
        <v>0</v>
      </c>
      <c r="G428">
        <v>1390</v>
      </c>
      <c r="AU428">
        <v>30</v>
      </c>
      <c r="AV428">
        <v>40</v>
      </c>
    </row>
    <row r="429" spans="1:48" x14ac:dyDescent="0.25">
      <c r="A429" t="s">
        <v>569</v>
      </c>
      <c r="D429">
        <v>0</v>
      </c>
      <c r="E429">
        <v>0</v>
      </c>
      <c r="G429">
        <v>0</v>
      </c>
    </row>
    <row r="430" spans="1:48" x14ac:dyDescent="0.25">
      <c r="A430" t="s">
        <v>200</v>
      </c>
      <c r="D430" t="s">
        <v>582</v>
      </c>
      <c r="E430">
        <v>0</v>
      </c>
      <c r="G430">
        <v>0</v>
      </c>
    </row>
    <row r="431" spans="1:48" x14ac:dyDescent="0.25">
      <c r="A431" t="s">
        <v>158</v>
      </c>
      <c r="D431" t="s">
        <v>582</v>
      </c>
      <c r="E431">
        <v>0</v>
      </c>
      <c r="G431">
        <v>250</v>
      </c>
      <c r="Y431">
        <v>40</v>
      </c>
      <c r="Z431">
        <v>40</v>
      </c>
      <c r="AA431">
        <v>50</v>
      </c>
      <c r="AB431">
        <v>60</v>
      </c>
      <c r="AC431">
        <v>32</v>
      </c>
      <c r="AD431">
        <v>28</v>
      </c>
    </row>
    <row r="432" spans="1:48" x14ac:dyDescent="0.25">
      <c r="A432" t="s">
        <v>570</v>
      </c>
      <c r="D432">
        <v>2</v>
      </c>
      <c r="E432">
        <v>0</v>
      </c>
      <c r="G432">
        <v>0</v>
      </c>
    </row>
    <row r="433" spans="1:48" x14ac:dyDescent="0.25">
      <c r="A433" t="s">
        <v>190</v>
      </c>
      <c r="D433">
        <v>2</v>
      </c>
      <c r="E433">
        <v>0</v>
      </c>
      <c r="G433">
        <v>156</v>
      </c>
      <c r="O433">
        <v>30</v>
      </c>
      <c r="P433">
        <v>34</v>
      </c>
      <c r="Q433">
        <v>52</v>
      </c>
      <c r="T433">
        <v>40</v>
      </c>
    </row>
    <row r="434" spans="1:48" x14ac:dyDescent="0.25">
      <c r="A434" t="s">
        <v>191</v>
      </c>
      <c r="D434">
        <v>1</v>
      </c>
      <c r="E434">
        <v>0</v>
      </c>
      <c r="G434">
        <v>1146</v>
      </c>
      <c r="N434">
        <v>148</v>
      </c>
      <c r="O434">
        <v>130</v>
      </c>
      <c r="P434">
        <v>34</v>
      </c>
      <c r="Q434">
        <v>64</v>
      </c>
      <c r="U434">
        <v>40</v>
      </c>
      <c r="W434">
        <v>80</v>
      </c>
      <c r="Y434">
        <v>32</v>
      </c>
      <c r="Z434">
        <v>40</v>
      </c>
      <c r="AB434">
        <v>32</v>
      </c>
      <c r="AD434">
        <v>40</v>
      </c>
      <c r="AE434">
        <v>48</v>
      </c>
      <c r="AF434">
        <v>80</v>
      </c>
      <c r="AG434">
        <v>88</v>
      </c>
      <c r="AH434">
        <v>64</v>
      </c>
      <c r="AI434">
        <v>40</v>
      </c>
      <c r="AJ434">
        <v>24</v>
      </c>
      <c r="AK434">
        <v>24</v>
      </c>
      <c r="AP434">
        <v>56</v>
      </c>
      <c r="AQ434">
        <v>48</v>
      </c>
      <c r="AR434">
        <v>34</v>
      </c>
    </row>
    <row r="435" spans="1:48" x14ac:dyDescent="0.25">
      <c r="A435" t="s">
        <v>571</v>
      </c>
      <c r="D435">
        <v>1</v>
      </c>
      <c r="E435">
        <v>0</v>
      </c>
      <c r="G435">
        <v>0</v>
      </c>
    </row>
    <row r="436" spans="1:48" x14ac:dyDescent="0.25">
      <c r="A436" t="s">
        <v>196</v>
      </c>
      <c r="D436">
        <v>1</v>
      </c>
      <c r="E436">
        <v>0</v>
      </c>
      <c r="G436">
        <v>462</v>
      </c>
      <c r="I436">
        <v>74</v>
      </c>
      <c r="J436">
        <v>122</v>
      </c>
      <c r="K436">
        <v>144</v>
      </c>
      <c r="L436">
        <v>28</v>
      </c>
      <c r="M436">
        <v>94</v>
      </c>
    </row>
    <row r="437" spans="1:48" x14ac:dyDescent="0.25">
      <c r="A437" t="s">
        <v>197</v>
      </c>
      <c r="D437">
        <v>2</v>
      </c>
      <c r="E437">
        <v>0</v>
      </c>
      <c r="G437">
        <v>464</v>
      </c>
      <c r="Y437">
        <v>24</v>
      </c>
      <c r="Z437">
        <v>32</v>
      </c>
      <c r="AB437">
        <v>48</v>
      </c>
      <c r="AC437">
        <v>48</v>
      </c>
      <c r="AD437">
        <v>40</v>
      </c>
      <c r="AE437">
        <v>32</v>
      </c>
      <c r="AF437">
        <v>48</v>
      </c>
      <c r="AG437">
        <v>48</v>
      </c>
      <c r="AH437">
        <v>48</v>
      </c>
      <c r="AI437">
        <v>24</v>
      </c>
      <c r="AJ437">
        <v>24</v>
      </c>
      <c r="AK437">
        <v>24</v>
      </c>
      <c r="AP437">
        <v>24</v>
      </c>
    </row>
    <row r="438" spans="1:48" x14ac:dyDescent="0.25">
      <c r="A438" t="s">
        <v>198</v>
      </c>
      <c r="D438">
        <v>2</v>
      </c>
      <c r="E438">
        <v>0</v>
      </c>
      <c r="G438">
        <v>202</v>
      </c>
      <c r="R438">
        <v>68</v>
      </c>
      <c r="S438">
        <v>54</v>
      </c>
      <c r="U438">
        <v>40</v>
      </c>
      <c r="V438">
        <v>40</v>
      </c>
    </row>
    <row r="439" spans="1:48" x14ac:dyDescent="0.25">
      <c r="A439" t="s">
        <v>199</v>
      </c>
      <c r="D439">
        <v>2</v>
      </c>
      <c r="E439">
        <v>0</v>
      </c>
      <c r="G439">
        <v>426</v>
      </c>
      <c r="P439">
        <v>60</v>
      </c>
      <c r="R439">
        <v>62</v>
      </c>
      <c r="S439">
        <v>52</v>
      </c>
      <c r="T439">
        <v>64</v>
      </c>
      <c r="U439">
        <v>24</v>
      </c>
      <c r="V439">
        <v>104</v>
      </c>
      <c r="W439">
        <v>60</v>
      </c>
    </row>
    <row r="440" spans="1:48" x14ac:dyDescent="0.25">
      <c r="A440" t="s">
        <v>572</v>
      </c>
      <c r="D440">
        <v>2</v>
      </c>
      <c r="E440">
        <v>0</v>
      </c>
      <c r="G440">
        <v>0</v>
      </c>
    </row>
    <row r="441" spans="1:48" x14ac:dyDescent="0.25">
      <c r="A441" t="s">
        <v>573</v>
      </c>
      <c r="D441">
        <v>2</v>
      </c>
      <c r="E441">
        <v>0</v>
      </c>
      <c r="G441">
        <v>0</v>
      </c>
    </row>
    <row r="442" spans="1:48" x14ac:dyDescent="0.25">
      <c r="A442" t="s">
        <v>506</v>
      </c>
      <c r="H442">
        <v>0</v>
      </c>
      <c r="I442">
        <v>14.8</v>
      </c>
      <c r="J442">
        <v>27.111111111111111</v>
      </c>
      <c r="K442">
        <v>32</v>
      </c>
      <c r="L442">
        <v>7</v>
      </c>
      <c r="M442">
        <v>20.888888888888889</v>
      </c>
      <c r="N442">
        <v>32.888888888888886</v>
      </c>
      <c r="O442">
        <v>40</v>
      </c>
      <c r="P442">
        <v>28.444444444444443</v>
      </c>
      <c r="Q442">
        <v>29</v>
      </c>
      <c r="R442">
        <v>28.888888888888889</v>
      </c>
      <c r="S442">
        <v>26.5</v>
      </c>
      <c r="T442">
        <v>23.111111111111111</v>
      </c>
      <c r="U442">
        <v>26</v>
      </c>
      <c r="V442">
        <v>41.142857142857146</v>
      </c>
      <c r="W442">
        <v>31.111111111111111</v>
      </c>
      <c r="X442">
        <v>0</v>
      </c>
      <c r="Y442">
        <v>24</v>
      </c>
      <c r="Z442">
        <v>28</v>
      </c>
      <c r="AA442">
        <v>16.666666666666668</v>
      </c>
      <c r="AB442">
        <v>31.111111111111111</v>
      </c>
      <c r="AC442">
        <v>22.857142857142858</v>
      </c>
      <c r="AD442">
        <v>24</v>
      </c>
      <c r="AE442">
        <v>20</v>
      </c>
      <c r="AF442">
        <v>28.444444444444443</v>
      </c>
      <c r="AG442">
        <v>30.222222222222221</v>
      </c>
      <c r="AH442">
        <v>24.888888888888889</v>
      </c>
      <c r="AI442">
        <v>14.222222222222221</v>
      </c>
      <c r="AJ442">
        <v>19.2</v>
      </c>
      <c r="AK442">
        <v>10.666666666666666</v>
      </c>
      <c r="AL442">
        <v>0</v>
      </c>
      <c r="AM442">
        <v>0</v>
      </c>
      <c r="AN442">
        <v>0</v>
      </c>
      <c r="AO442">
        <v>0</v>
      </c>
      <c r="AP442">
        <v>17.777777777777779</v>
      </c>
      <c r="AQ442">
        <v>9.9207920792079207</v>
      </c>
      <c r="AR442">
        <v>7.5555555555555554</v>
      </c>
      <c r="AS442">
        <v>0</v>
      </c>
      <c r="AT442">
        <v>0</v>
      </c>
      <c r="AU442">
        <v>6</v>
      </c>
      <c r="AV442">
        <v>8.8888888888888893</v>
      </c>
    </row>
    <row r="443" spans="1:48" x14ac:dyDescent="0.25">
      <c r="A443" t="s">
        <v>507</v>
      </c>
      <c r="AV443">
        <v>0.08</v>
      </c>
    </row>
    <row r="444" spans="1:48" x14ac:dyDescent="0.25">
      <c r="A444" t="s">
        <v>200</v>
      </c>
      <c r="D444" t="s">
        <v>582</v>
      </c>
      <c r="E444">
        <v>0</v>
      </c>
      <c r="G444">
        <v>0</v>
      </c>
    </row>
    <row r="445" spans="1:48" x14ac:dyDescent="0.25">
      <c r="A445" t="s">
        <v>30</v>
      </c>
      <c r="D445">
        <v>4</v>
      </c>
      <c r="E445">
        <v>0</v>
      </c>
      <c r="G445">
        <v>0</v>
      </c>
    </row>
    <row r="446" spans="1:48" x14ac:dyDescent="0.25">
      <c r="A446" t="s">
        <v>35</v>
      </c>
      <c r="D446">
        <v>4</v>
      </c>
      <c r="E446">
        <v>0</v>
      </c>
      <c r="G446">
        <v>0</v>
      </c>
    </row>
    <row r="447" spans="1:48" x14ac:dyDescent="0.25">
      <c r="A447" t="s">
        <v>42</v>
      </c>
      <c r="D447">
        <v>4</v>
      </c>
      <c r="E447">
        <v>0</v>
      </c>
      <c r="G447">
        <v>4118</v>
      </c>
      <c r="J447">
        <v>76</v>
      </c>
      <c r="K447">
        <v>148</v>
      </c>
      <c r="L447">
        <v>188</v>
      </c>
      <c r="M447">
        <v>240</v>
      </c>
      <c r="N447">
        <v>88</v>
      </c>
      <c r="O447">
        <v>100</v>
      </c>
      <c r="P447">
        <v>188</v>
      </c>
      <c r="Q447">
        <v>114</v>
      </c>
      <c r="R447">
        <v>126</v>
      </c>
      <c r="S447">
        <v>110</v>
      </c>
      <c r="V447">
        <v>100</v>
      </c>
      <c r="W447">
        <v>100</v>
      </c>
      <c r="X447">
        <v>80</v>
      </c>
      <c r="Y447">
        <v>100</v>
      </c>
      <c r="Z447">
        <v>140</v>
      </c>
      <c r="AA447">
        <v>40</v>
      </c>
      <c r="AB447">
        <v>80</v>
      </c>
      <c r="AD447">
        <v>60</v>
      </c>
      <c r="AE447">
        <v>100</v>
      </c>
      <c r="AF447">
        <v>100</v>
      </c>
      <c r="AG447">
        <v>180</v>
      </c>
      <c r="AH447">
        <v>160</v>
      </c>
      <c r="AI447">
        <v>260</v>
      </c>
      <c r="AJ447">
        <v>200</v>
      </c>
      <c r="AK447">
        <v>240</v>
      </c>
      <c r="AP447">
        <v>160</v>
      </c>
      <c r="AU447">
        <v>40</v>
      </c>
    </row>
    <row r="448" spans="1:48" x14ac:dyDescent="0.25">
      <c r="A448" t="s">
        <v>45</v>
      </c>
      <c r="D448">
        <v>10</v>
      </c>
      <c r="E448">
        <v>0</v>
      </c>
      <c r="G448">
        <v>2842</v>
      </c>
      <c r="J448">
        <v>90</v>
      </c>
      <c r="M448">
        <v>92</v>
      </c>
      <c r="N448">
        <v>72</v>
      </c>
      <c r="O448">
        <v>84</v>
      </c>
      <c r="Q448">
        <v>144</v>
      </c>
      <c r="R448">
        <v>160</v>
      </c>
      <c r="T448">
        <v>120</v>
      </c>
      <c r="U448">
        <v>200</v>
      </c>
      <c r="X448">
        <v>80</v>
      </c>
      <c r="Y448">
        <v>100</v>
      </c>
      <c r="AB448">
        <v>240</v>
      </c>
      <c r="AF448">
        <v>140</v>
      </c>
      <c r="AG448">
        <v>140</v>
      </c>
      <c r="AH448">
        <v>100</v>
      </c>
      <c r="AI448">
        <v>60</v>
      </c>
      <c r="AS448">
        <v>40</v>
      </c>
      <c r="AT448">
        <v>100</v>
      </c>
      <c r="AU448">
        <v>80</v>
      </c>
      <c r="AV448">
        <v>120</v>
      </c>
    </row>
    <row r="449" spans="1:48" x14ac:dyDescent="0.25">
      <c r="A449" t="s">
        <v>46</v>
      </c>
      <c r="D449">
        <v>4</v>
      </c>
      <c r="E449">
        <v>0</v>
      </c>
      <c r="G449">
        <v>2906</v>
      </c>
      <c r="I449">
        <v>76</v>
      </c>
      <c r="Q449">
        <v>70</v>
      </c>
      <c r="T449">
        <v>80</v>
      </c>
      <c r="U449">
        <v>60</v>
      </c>
      <c r="V449">
        <v>140</v>
      </c>
      <c r="W449">
        <v>120</v>
      </c>
      <c r="X449">
        <v>80</v>
      </c>
      <c r="Y449">
        <v>120</v>
      </c>
      <c r="Z449">
        <v>140</v>
      </c>
      <c r="AA449">
        <v>40</v>
      </c>
      <c r="AB449">
        <v>100</v>
      </c>
      <c r="AE449">
        <v>80</v>
      </c>
      <c r="AF449">
        <v>100</v>
      </c>
      <c r="AG449">
        <v>100</v>
      </c>
      <c r="AH449">
        <v>120</v>
      </c>
      <c r="AI449">
        <v>100</v>
      </c>
      <c r="AK449">
        <v>80</v>
      </c>
      <c r="AT449">
        <v>120</v>
      </c>
      <c r="AU449">
        <v>80</v>
      </c>
      <c r="AV449">
        <v>120</v>
      </c>
    </row>
    <row r="450" spans="1:48" x14ac:dyDescent="0.25">
      <c r="A450" t="s">
        <v>574</v>
      </c>
      <c r="D450">
        <v>10</v>
      </c>
      <c r="E450">
        <v>0</v>
      </c>
      <c r="G450">
        <v>1382</v>
      </c>
      <c r="I450">
        <v>188</v>
      </c>
      <c r="J450">
        <v>192</v>
      </c>
      <c r="K450">
        <v>128</v>
      </c>
      <c r="L450">
        <v>92</v>
      </c>
      <c r="N450">
        <v>176</v>
      </c>
      <c r="O450">
        <v>108</v>
      </c>
      <c r="P450">
        <v>100</v>
      </c>
      <c r="S450">
        <v>110</v>
      </c>
      <c r="T450">
        <v>160</v>
      </c>
      <c r="U450">
        <v>80</v>
      </c>
      <c r="V450">
        <v>48</v>
      </c>
    </row>
    <row r="451" spans="1:48" x14ac:dyDescent="0.25">
      <c r="A451" t="s">
        <v>575</v>
      </c>
      <c r="D451">
        <v>10</v>
      </c>
      <c r="E451">
        <v>0</v>
      </c>
      <c r="G451">
        <v>850</v>
      </c>
      <c r="H451">
        <v>0</v>
      </c>
      <c r="I451">
        <v>112</v>
      </c>
      <c r="K451">
        <v>136</v>
      </c>
      <c r="L451">
        <v>132</v>
      </c>
      <c r="M451">
        <v>60</v>
      </c>
      <c r="N451">
        <v>52</v>
      </c>
      <c r="O451">
        <v>48</v>
      </c>
      <c r="P451">
        <v>100</v>
      </c>
      <c r="R451">
        <v>90</v>
      </c>
      <c r="S451">
        <v>120</v>
      </c>
    </row>
    <row r="452" spans="1:48" x14ac:dyDescent="0.25">
      <c r="A452" t="s">
        <v>506</v>
      </c>
      <c r="H452">
        <v>0</v>
      </c>
      <c r="I452">
        <v>75.2</v>
      </c>
      <c r="J452">
        <v>79.555555555555557</v>
      </c>
      <c r="K452">
        <v>91.555555555555557</v>
      </c>
      <c r="L452">
        <v>103</v>
      </c>
      <c r="M452">
        <v>87.111111111111114</v>
      </c>
      <c r="N452">
        <v>86.222222222222229</v>
      </c>
      <c r="O452">
        <v>85</v>
      </c>
      <c r="P452">
        <v>86.222222222222229</v>
      </c>
      <c r="Q452">
        <v>82</v>
      </c>
      <c r="R452">
        <v>83.555555555555557</v>
      </c>
      <c r="S452">
        <v>85</v>
      </c>
      <c r="T452">
        <v>80</v>
      </c>
      <c r="U452">
        <v>85</v>
      </c>
      <c r="V452">
        <v>82.285714285714292</v>
      </c>
      <c r="W452">
        <v>48.888888888888886</v>
      </c>
      <c r="X452">
        <v>240000</v>
      </c>
      <c r="Y452">
        <v>80</v>
      </c>
      <c r="Z452">
        <v>70</v>
      </c>
      <c r="AA452">
        <v>26.666666666666668</v>
      </c>
      <c r="AB452">
        <v>93.333333333333329</v>
      </c>
      <c r="AC452">
        <v>0</v>
      </c>
      <c r="AD452">
        <v>13.333333333333334</v>
      </c>
      <c r="AE452">
        <v>45</v>
      </c>
      <c r="AF452">
        <v>75.555555555555557</v>
      </c>
      <c r="AG452">
        <v>93.333333333333329</v>
      </c>
      <c r="AH452">
        <v>84.444444444444443</v>
      </c>
      <c r="AI452">
        <v>93.333333333333329</v>
      </c>
      <c r="AJ452">
        <v>80</v>
      </c>
      <c r="AK452">
        <v>71.111111111111114</v>
      </c>
      <c r="AL452">
        <v>0</v>
      </c>
      <c r="AM452">
        <v>0</v>
      </c>
      <c r="AN452">
        <v>0</v>
      </c>
      <c r="AO452">
        <v>0</v>
      </c>
      <c r="AP452">
        <v>35.555555555555557</v>
      </c>
      <c r="AQ452">
        <v>0</v>
      </c>
      <c r="AR452">
        <v>0</v>
      </c>
      <c r="AS452">
        <v>8</v>
      </c>
      <c r="AT452">
        <v>48.888888888888886</v>
      </c>
      <c r="AU452">
        <v>40</v>
      </c>
      <c r="AV452">
        <v>53.333333333333336</v>
      </c>
    </row>
    <row r="453" spans="1:48" x14ac:dyDescent="0.25">
      <c r="A453" t="s">
        <v>507</v>
      </c>
      <c r="AV453">
        <v>0.08</v>
      </c>
    </row>
    <row r="454" spans="1:48" x14ac:dyDescent="0.25">
      <c r="A454" t="s">
        <v>58</v>
      </c>
      <c r="D454">
        <v>1</v>
      </c>
      <c r="E454">
        <v>0</v>
      </c>
      <c r="G454">
        <v>1608</v>
      </c>
      <c r="AH454">
        <v>36</v>
      </c>
      <c r="AI454">
        <v>36</v>
      </c>
      <c r="AJ454">
        <v>24</v>
      </c>
      <c r="AK454">
        <v>84</v>
      </c>
      <c r="AP454">
        <v>120</v>
      </c>
      <c r="AQ454">
        <v>96</v>
      </c>
      <c r="AR454">
        <v>120</v>
      </c>
      <c r="AS454">
        <v>204</v>
      </c>
      <c r="AT454">
        <v>192</v>
      </c>
      <c r="AU454">
        <v>168</v>
      </c>
      <c r="AV454">
        <v>192</v>
      </c>
    </row>
    <row r="455" spans="1:48" x14ac:dyDescent="0.25">
      <c r="A455" t="s">
        <v>209</v>
      </c>
      <c r="D455">
        <v>20</v>
      </c>
      <c r="E455">
        <v>0</v>
      </c>
      <c r="G455">
        <v>11641</v>
      </c>
    </row>
    <row r="456" spans="1:48" x14ac:dyDescent="0.25">
      <c r="A456" t="s">
        <v>200</v>
      </c>
      <c r="D456" t="s">
        <v>582</v>
      </c>
      <c r="E456">
        <v>0</v>
      </c>
      <c r="G456">
        <v>0</v>
      </c>
    </row>
    <row r="457" spans="1:48" x14ac:dyDescent="0.25">
      <c r="A457" t="s">
        <v>506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8</v>
      </c>
      <c r="AI457">
        <v>8</v>
      </c>
      <c r="AJ457">
        <v>9.6</v>
      </c>
      <c r="AK457">
        <v>18.666666666666668</v>
      </c>
      <c r="AL457">
        <v>0</v>
      </c>
      <c r="AM457">
        <v>0</v>
      </c>
      <c r="AN457">
        <v>0</v>
      </c>
      <c r="AO457">
        <v>0</v>
      </c>
      <c r="AP457">
        <v>26.666666666666668</v>
      </c>
      <c r="AQ457">
        <v>19.841584158415841</v>
      </c>
      <c r="AR457">
        <v>26.666666666666668</v>
      </c>
      <c r="AS457">
        <v>40.799999999999997</v>
      </c>
      <c r="AT457">
        <v>42.666666666666664</v>
      </c>
      <c r="AU457">
        <v>33.6</v>
      </c>
      <c r="AV457">
        <v>42.666666666666664</v>
      </c>
    </row>
    <row r="458" spans="1:48" x14ac:dyDescent="0.25">
      <c r="A458" t="s">
        <v>507</v>
      </c>
      <c r="AV458">
        <v>0.08</v>
      </c>
    </row>
    <row r="459" spans="1:48" x14ac:dyDescent="0.25">
      <c r="A459" t="s">
        <v>273</v>
      </c>
      <c r="D459">
        <v>1</v>
      </c>
      <c r="E459">
        <v>0</v>
      </c>
      <c r="G459">
        <v>2400</v>
      </c>
      <c r="AV459">
        <v>40</v>
      </c>
    </row>
    <row r="460" spans="1:48" x14ac:dyDescent="0.25">
      <c r="A460" t="s">
        <v>274</v>
      </c>
      <c r="D460">
        <v>1</v>
      </c>
      <c r="E460">
        <v>0</v>
      </c>
      <c r="G460">
        <v>3000</v>
      </c>
      <c r="AV460">
        <v>50</v>
      </c>
    </row>
    <row r="461" spans="1:48" x14ac:dyDescent="0.25">
      <c r="A461" t="s">
        <v>275</v>
      </c>
      <c r="D461">
        <v>1</v>
      </c>
      <c r="E461">
        <v>0</v>
      </c>
      <c r="G461">
        <v>420</v>
      </c>
      <c r="AV461">
        <v>7</v>
      </c>
    </row>
    <row r="462" spans="1:48" x14ac:dyDescent="0.25">
      <c r="A462" t="s">
        <v>31</v>
      </c>
      <c r="D462">
        <v>4</v>
      </c>
      <c r="E462">
        <v>0</v>
      </c>
      <c r="G462">
        <v>0</v>
      </c>
    </row>
    <row r="463" spans="1:48" x14ac:dyDescent="0.25">
      <c r="A463" t="s">
        <v>506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21.555555555555557</v>
      </c>
    </row>
    <row r="464" spans="1:48" x14ac:dyDescent="0.25">
      <c r="A464" t="s">
        <v>507</v>
      </c>
      <c r="AV464">
        <v>0.08</v>
      </c>
    </row>
    <row r="465" spans="1:48" x14ac:dyDescent="0.25">
      <c r="A465" t="s">
        <v>200</v>
      </c>
      <c r="D465" t="s">
        <v>582</v>
      </c>
      <c r="E465">
        <v>0</v>
      </c>
      <c r="G465">
        <v>0</v>
      </c>
    </row>
    <row r="466" spans="1:48" x14ac:dyDescent="0.25">
      <c r="A466" t="s">
        <v>127</v>
      </c>
      <c r="D466">
        <v>20</v>
      </c>
      <c r="E466">
        <v>0</v>
      </c>
      <c r="G466">
        <v>32980</v>
      </c>
      <c r="I466">
        <v>100</v>
      </c>
      <c r="J466">
        <v>100</v>
      </c>
      <c r="W466">
        <v>360</v>
      </c>
      <c r="X466">
        <v>240</v>
      </c>
      <c r="Y466">
        <v>300</v>
      </c>
      <c r="Z466">
        <v>0</v>
      </c>
      <c r="AA466">
        <v>120</v>
      </c>
      <c r="AB466">
        <v>100</v>
      </c>
      <c r="AD466">
        <v>180</v>
      </c>
      <c r="AE466">
        <v>180</v>
      </c>
      <c r="AF466">
        <v>240</v>
      </c>
      <c r="AH466">
        <v>180</v>
      </c>
      <c r="AI466">
        <v>100</v>
      </c>
      <c r="AK466">
        <v>0</v>
      </c>
      <c r="AP466">
        <v>100</v>
      </c>
      <c r="AQ466">
        <v>60</v>
      </c>
      <c r="AR466">
        <v>100</v>
      </c>
      <c r="AS466">
        <v>160</v>
      </c>
      <c r="AT466">
        <v>120</v>
      </c>
      <c r="AU466">
        <v>200</v>
      </c>
      <c r="AV466">
        <v>200</v>
      </c>
    </row>
    <row r="467" spans="1:48" x14ac:dyDescent="0.25">
      <c r="A467" t="s">
        <v>61</v>
      </c>
      <c r="D467">
        <v>1</v>
      </c>
      <c r="E467">
        <v>0</v>
      </c>
      <c r="G467">
        <v>658</v>
      </c>
      <c r="I467">
        <v>166</v>
      </c>
      <c r="J467">
        <v>170</v>
      </c>
      <c r="K467">
        <v>165</v>
      </c>
      <c r="L467">
        <v>114</v>
      </c>
      <c r="O467">
        <v>43</v>
      </c>
    </row>
    <row r="468" spans="1:48" x14ac:dyDescent="0.25">
      <c r="A468" t="s">
        <v>62</v>
      </c>
      <c r="D468">
        <v>1</v>
      </c>
      <c r="E468">
        <v>0</v>
      </c>
      <c r="G468">
        <v>0</v>
      </c>
    </row>
    <row r="469" spans="1:48" x14ac:dyDescent="0.25">
      <c r="A469" t="s">
        <v>63</v>
      </c>
      <c r="D469">
        <v>1</v>
      </c>
      <c r="E469">
        <v>0</v>
      </c>
      <c r="G469">
        <v>0</v>
      </c>
    </row>
    <row r="470" spans="1:48" x14ac:dyDescent="0.25">
      <c r="A470" t="s">
        <v>64</v>
      </c>
      <c r="D470">
        <v>1</v>
      </c>
      <c r="E470">
        <v>0</v>
      </c>
      <c r="G470">
        <v>785</v>
      </c>
      <c r="I470">
        <v>87</v>
      </c>
      <c r="J470">
        <v>90</v>
      </c>
      <c r="K470">
        <v>79</v>
      </c>
      <c r="L470">
        <v>120</v>
      </c>
      <c r="M470">
        <v>109</v>
      </c>
      <c r="N470">
        <v>52</v>
      </c>
      <c r="O470">
        <v>61</v>
      </c>
      <c r="P470">
        <v>99</v>
      </c>
      <c r="Q470">
        <v>88</v>
      </c>
    </row>
    <row r="471" spans="1:48" x14ac:dyDescent="0.25">
      <c r="A471" t="s">
        <v>67</v>
      </c>
      <c r="D471">
        <v>1</v>
      </c>
      <c r="E471">
        <v>0</v>
      </c>
      <c r="G471">
        <v>0</v>
      </c>
    </row>
    <row r="472" spans="1:48" x14ac:dyDescent="0.25">
      <c r="A472" t="s">
        <v>69</v>
      </c>
      <c r="D472">
        <v>1</v>
      </c>
      <c r="E472">
        <v>0</v>
      </c>
      <c r="G472">
        <v>0</v>
      </c>
    </row>
    <row r="473" spans="1:48" x14ac:dyDescent="0.25">
      <c r="A473" t="s">
        <v>506</v>
      </c>
      <c r="H473">
        <v>0</v>
      </c>
      <c r="I473">
        <v>50.6</v>
      </c>
      <c r="J473">
        <v>57.777777777777779</v>
      </c>
      <c r="K473">
        <v>54.222222222222221</v>
      </c>
      <c r="L473">
        <v>58.5</v>
      </c>
      <c r="M473">
        <v>24.222222222222221</v>
      </c>
      <c r="N473">
        <v>20.888888888888889</v>
      </c>
      <c r="O473">
        <v>39</v>
      </c>
      <c r="P473">
        <v>43.777777777777779</v>
      </c>
      <c r="Q473">
        <v>38</v>
      </c>
      <c r="R473">
        <v>13.333333333333334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</row>
    <row r="474" spans="1:48" x14ac:dyDescent="0.25">
      <c r="A474" t="s">
        <v>507</v>
      </c>
      <c r="AV474">
        <v>0.08</v>
      </c>
    </row>
    <row r="475" spans="1:48" x14ac:dyDescent="0.25">
      <c r="A475" t="s">
        <v>200</v>
      </c>
      <c r="D475" t="s">
        <v>582</v>
      </c>
      <c r="E475">
        <v>0</v>
      </c>
      <c r="G475">
        <v>280</v>
      </c>
    </row>
    <row r="476" spans="1:48" x14ac:dyDescent="0.25">
      <c r="A476" t="s">
        <v>83</v>
      </c>
      <c r="D476">
        <v>4</v>
      </c>
      <c r="E476">
        <v>0</v>
      </c>
      <c r="G476">
        <v>0</v>
      </c>
    </row>
    <row r="477" spans="1:48" x14ac:dyDescent="0.25">
      <c r="A477" t="s">
        <v>84</v>
      </c>
      <c r="D477">
        <v>4</v>
      </c>
      <c r="E477">
        <v>0</v>
      </c>
      <c r="G477">
        <v>3164</v>
      </c>
      <c r="V477">
        <v>56</v>
      </c>
      <c r="W477">
        <v>48</v>
      </c>
      <c r="Y477">
        <v>72</v>
      </c>
      <c r="Z477">
        <v>72</v>
      </c>
      <c r="AE477">
        <v>48</v>
      </c>
      <c r="AF477">
        <v>72</v>
      </c>
      <c r="AG477">
        <v>36</v>
      </c>
      <c r="AH477">
        <v>72</v>
      </c>
      <c r="AI477">
        <v>72</v>
      </c>
      <c r="AJ477">
        <v>96</v>
      </c>
      <c r="AK477">
        <v>144</v>
      </c>
      <c r="AL477">
        <v>84</v>
      </c>
      <c r="AP477">
        <v>120</v>
      </c>
      <c r="AQ477">
        <v>60</v>
      </c>
      <c r="AR477">
        <v>108</v>
      </c>
      <c r="AS477">
        <v>120</v>
      </c>
      <c r="AT477">
        <v>156</v>
      </c>
      <c r="AU477">
        <v>228</v>
      </c>
      <c r="AV477">
        <v>192</v>
      </c>
    </row>
    <row r="478" spans="1:48" x14ac:dyDescent="0.25">
      <c r="A478" t="s">
        <v>85</v>
      </c>
      <c r="D478">
        <v>4</v>
      </c>
      <c r="E478">
        <v>0</v>
      </c>
      <c r="G478">
        <v>4725.5</v>
      </c>
      <c r="R478">
        <v>40</v>
      </c>
      <c r="S478">
        <v>38</v>
      </c>
      <c r="T478">
        <v>103.5</v>
      </c>
      <c r="U478">
        <v>128</v>
      </c>
      <c r="V478">
        <v>48</v>
      </c>
      <c r="W478">
        <v>112</v>
      </c>
      <c r="Y478">
        <v>104</v>
      </c>
      <c r="Z478">
        <v>120</v>
      </c>
      <c r="AA478">
        <v>24</v>
      </c>
      <c r="AB478">
        <v>168</v>
      </c>
      <c r="AC478">
        <v>108</v>
      </c>
      <c r="AD478">
        <v>144</v>
      </c>
      <c r="AE478">
        <v>108</v>
      </c>
      <c r="AF478">
        <v>72</v>
      </c>
      <c r="AG478">
        <v>108</v>
      </c>
      <c r="AH478">
        <v>108</v>
      </c>
      <c r="AI478">
        <v>120</v>
      </c>
      <c r="AK478">
        <v>72</v>
      </c>
      <c r="AL478">
        <v>84</v>
      </c>
      <c r="AP478">
        <v>84</v>
      </c>
      <c r="AR478">
        <v>72</v>
      </c>
      <c r="AS478">
        <v>120</v>
      </c>
      <c r="AT478">
        <v>48</v>
      </c>
    </row>
    <row r="479" spans="1:48" x14ac:dyDescent="0.25">
      <c r="A479" t="s">
        <v>506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8.8888888888888893</v>
      </c>
      <c r="S479">
        <v>9.5</v>
      </c>
      <c r="T479">
        <v>23</v>
      </c>
      <c r="U479">
        <v>32</v>
      </c>
      <c r="V479">
        <v>29.714285714285715</v>
      </c>
      <c r="W479">
        <v>35.555555555555557</v>
      </c>
      <c r="X479">
        <v>0</v>
      </c>
      <c r="Y479">
        <v>44</v>
      </c>
      <c r="Z479">
        <v>48</v>
      </c>
      <c r="AA479">
        <v>8</v>
      </c>
      <c r="AB479">
        <v>37.333333333333336</v>
      </c>
      <c r="AC479">
        <v>30.857142857142858</v>
      </c>
      <c r="AD479">
        <v>32</v>
      </c>
      <c r="AE479">
        <v>39</v>
      </c>
      <c r="AF479">
        <v>32</v>
      </c>
      <c r="AG479">
        <v>32</v>
      </c>
      <c r="AH479">
        <v>40</v>
      </c>
      <c r="AI479">
        <v>42.666666666666664</v>
      </c>
      <c r="AJ479">
        <v>38.4</v>
      </c>
      <c r="AK479">
        <v>48</v>
      </c>
      <c r="AL479">
        <v>37.333333333333336</v>
      </c>
      <c r="AM479">
        <v>0</v>
      </c>
      <c r="AN479">
        <v>0</v>
      </c>
      <c r="AO479">
        <v>0</v>
      </c>
      <c r="AP479">
        <v>45.333333333333336</v>
      </c>
      <c r="AQ479">
        <v>12.400990099009901</v>
      </c>
      <c r="AR479">
        <v>40</v>
      </c>
      <c r="AS479">
        <v>48</v>
      </c>
      <c r="AT479">
        <v>45.333333333333336</v>
      </c>
      <c r="AU479">
        <v>45.6</v>
      </c>
      <c r="AV479">
        <v>42.666666666666664</v>
      </c>
    </row>
    <row r="480" spans="1:48" x14ac:dyDescent="0.25">
      <c r="A480" t="s">
        <v>507</v>
      </c>
      <c r="AV480">
        <v>0.08</v>
      </c>
    </row>
    <row r="481" spans="1:48" x14ac:dyDescent="0.25">
      <c r="A481" t="s">
        <v>200</v>
      </c>
      <c r="D481" t="s">
        <v>582</v>
      </c>
      <c r="E481">
        <v>0</v>
      </c>
      <c r="G481">
        <v>350</v>
      </c>
    </row>
    <row r="482" spans="1:48" x14ac:dyDescent="0.25">
      <c r="A482" t="s">
        <v>83</v>
      </c>
      <c r="D482">
        <v>4</v>
      </c>
      <c r="E482">
        <v>0</v>
      </c>
      <c r="G482">
        <v>716</v>
      </c>
      <c r="V482">
        <v>40</v>
      </c>
      <c r="W482">
        <v>40</v>
      </c>
      <c r="Y482">
        <v>120</v>
      </c>
      <c r="Z482">
        <v>120</v>
      </c>
      <c r="AA482">
        <v>108</v>
      </c>
      <c r="AB482">
        <v>156</v>
      </c>
      <c r="AC482">
        <v>132</v>
      </c>
    </row>
    <row r="483" spans="1:48" x14ac:dyDescent="0.25">
      <c r="A483" t="s">
        <v>84</v>
      </c>
      <c r="D483">
        <v>4</v>
      </c>
      <c r="E483">
        <v>0</v>
      </c>
      <c r="G483">
        <v>1260</v>
      </c>
    </row>
    <row r="484" spans="1:48" x14ac:dyDescent="0.25">
      <c r="A484" t="s">
        <v>85</v>
      </c>
      <c r="D484">
        <v>4</v>
      </c>
      <c r="E484">
        <v>0</v>
      </c>
      <c r="G484">
        <v>1680</v>
      </c>
      <c r="AQ484">
        <v>60</v>
      </c>
      <c r="AR484">
        <v>144</v>
      </c>
      <c r="AS484">
        <v>204</v>
      </c>
      <c r="AT484">
        <v>228</v>
      </c>
      <c r="AU484">
        <v>240</v>
      </c>
      <c r="AV484">
        <v>192</v>
      </c>
    </row>
    <row r="485" spans="1:48" x14ac:dyDescent="0.25">
      <c r="A485" t="s">
        <v>506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11.428571428571429</v>
      </c>
      <c r="W485">
        <v>8.8888888888888893</v>
      </c>
      <c r="X485">
        <v>0</v>
      </c>
      <c r="Y485">
        <v>30</v>
      </c>
      <c r="Z485">
        <v>30</v>
      </c>
      <c r="AA485">
        <v>36</v>
      </c>
      <c r="AB485">
        <v>34.666666666666664</v>
      </c>
      <c r="AC485">
        <v>37.714285714285715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12.400990099009901</v>
      </c>
      <c r="AR485">
        <v>32</v>
      </c>
      <c r="AS485">
        <v>40.799999999999997</v>
      </c>
      <c r="AT485">
        <v>50.666666666666664</v>
      </c>
      <c r="AU485">
        <v>48</v>
      </c>
      <c r="AV485">
        <v>42.666666666666664</v>
      </c>
    </row>
    <row r="486" spans="1:48" x14ac:dyDescent="0.25">
      <c r="A486" t="s">
        <v>507</v>
      </c>
      <c r="AV486">
        <v>0.08</v>
      </c>
    </row>
    <row r="487" spans="1:48" x14ac:dyDescent="0.25">
      <c r="A487" t="s">
        <v>200</v>
      </c>
      <c r="D487" t="s">
        <v>582</v>
      </c>
      <c r="E487">
        <v>0</v>
      </c>
      <c r="G487">
        <v>1401</v>
      </c>
    </row>
    <row r="488" spans="1:48" x14ac:dyDescent="0.25">
      <c r="A488" t="s">
        <v>35</v>
      </c>
      <c r="D488">
        <v>4</v>
      </c>
      <c r="E488">
        <v>0</v>
      </c>
      <c r="G488">
        <v>0</v>
      </c>
    </row>
    <row r="489" spans="1:48" x14ac:dyDescent="0.25">
      <c r="A489" t="s">
        <v>42</v>
      </c>
      <c r="D489">
        <v>4</v>
      </c>
      <c r="E489">
        <v>0</v>
      </c>
      <c r="G489">
        <v>982</v>
      </c>
      <c r="N489">
        <v>60</v>
      </c>
      <c r="O489">
        <v>92</v>
      </c>
      <c r="P489">
        <v>92</v>
      </c>
      <c r="Q489">
        <v>168</v>
      </c>
      <c r="R489">
        <v>118</v>
      </c>
      <c r="S489">
        <v>100</v>
      </c>
      <c r="T489">
        <v>92</v>
      </c>
      <c r="U489">
        <v>140</v>
      </c>
      <c r="V489">
        <v>120</v>
      </c>
    </row>
    <row r="490" spans="1:48" x14ac:dyDescent="0.25">
      <c r="A490" t="s">
        <v>45</v>
      </c>
      <c r="D490">
        <v>10</v>
      </c>
      <c r="E490">
        <v>0</v>
      </c>
      <c r="G490">
        <v>0</v>
      </c>
    </row>
    <row r="491" spans="1:48" x14ac:dyDescent="0.25">
      <c r="A491" t="s">
        <v>46</v>
      </c>
      <c r="D491">
        <v>4</v>
      </c>
      <c r="E491">
        <v>0</v>
      </c>
      <c r="G491">
        <v>1267</v>
      </c>
      <c r="K491">
        <v>100</v>
      </c>
      <c r="L491">
        <v>135</v>
      </c>
      <c r="M491">
        <v>180</v>
      </c>
      <c r="N491">
        <v>124</v>
      </c>
      <c r="O491">
        <v>124</v>
      </c>
      <c r="P491">
        <v>136</v>
      </c>
      <c r="Q491">
        <v>44</v>
      </c>
      <c r="R491">
        <v>108</v>
      </c>
      <c r="S491">
        <v>100</v>
      </c>
      <c r="T491">
        <v>76</v>
      </c>
      <c r="U491">
        <v>140</v>
      </c>
    </row>
    <row r="492" spans="1:48" x14ac:dyDescent="0.25">
      <c r="A492" t="s">
        <v>59</v>
      </c>
      <c r="D492">
        <v>10</v>
      </c>
      <c r="E492">
        <v>0</v>
      </c>
      <c r="G492">
        <v>2347</v>
      </c>
      <c r="AF492">
        <v>60</v>
      </c>
      <c r="AG492">
        <v>80</v>
      </c>
      <c r="AH492">
        <v>140</v>
      </c>
      <c r="AI492">
        <v>120</v>
      </c>
      <c r="AJ492">
        <v>120</v>
      </c>
      <c r="AK492">
        <v>240</v>
      </c>
      <c r="AP492">
        <v>280</v>
      </c>
      <c r="AQ492">
        <v>200</v>
      </c>
      <c r="AR492">
        <v>100</v>
      </c>
      <c r="AS492">
        <v>200</v>
      </c>
      <c r="AT492">
        <v>100</v>
      </c>
    </row>
    <row r="493" spans="1:48" x14ac:dyDescent="0.25">
      <c r="A493" t="s">
        <v>506</v>
      </c>
      <c r="H493">
        <v>0</v>
      </c>
      <c r="I493">
        <v>0</v>
      </c>
      <c r="J493">
        <v>0</v>
      </c>
      <c r="K493">
        <v>22.222222222222221</v>
      </c>
      <c r="L493">
        <v>33.75</v>
      </c>
      <c r="M493">
        <v>40</v>
      </c>
      <c r="N493">
        <v>40.888888888888886</v>
      </c>
      <c r="O493">
        <v>54</v>
      </c>
      <c r="P493">
        <v>50.666666666666664</v>
      </c>
      <c r="Q493">
        <v>53</v>
      </c>
      <c r="R493">
        <v>50.222222222222221</v>
      </c>
      <c r="S493">
        <v>50</v>
      </c>
      <c r="T493">
        <v>37.333333333333336</v>
      </c>
      <c r="U493">
        <v>70</v>
      </c>
      <c r="V493">
        <v>34.285714285714285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13.333333333333334</v>
      </c>
      <c r="AG493">
        <v>17.777777777777779</v>
      </c>
      <c r="AH493">
        <v>31.111111111111111</v>
      </c>
      <c r="AI493">
        <v>26.666666666666668</v>
      </c>
      <c r="AJ493">
        <v>48</v>
      </c>
      <c r="AK493">
        <v>53.333333333333336</v>
      </c>
      <c r="AL493">
        <v>0</v>
      </c>
      <c r="AM493">
        <v>0</v>
      </c>
      <c r="AN493">
        <v>0</v>
      </c>
      <c r="AO493">
        <v>0</v>
      </c>
      <c r="AP493">
        <v>62.222222222222221</v>
      </c>
      <c r="AQ493">
        <v>41.336633663366335</v>
      </c>
      <c r="AR493">
        <v>22.222222222222221</v>
      </c>
      <c r="AS493">
        <v>40</v>
      </c>
      <c r="AT493">
        <v>22.222222222222221</v>
      </c>
      <c r="AU493">
        <v>0</v>
      </c>
      <c r="AV493">
        <v>0</v>
      </c>
    </row>
    <row r="494" spans="1:48" x14ac:dyDescent="0.25">
      <c r="A494" t="s">
        <v>507</v>
      </c>
      <c r="AV494">
        <v>0.08</v>
      </c>
    </row>
    <row r="495" spans="1:48" x14ac:dyDescent="0.25">
      <c r="A495" t="s">
        <v>200</v>
      </c>
      <c r="D495" t="s">
        <v>582</v>
      </c>
      <c r="E495">
        <v>0</v>
      </c>
      <c r="G495">
        <v>0</v>
      </c>
    </row>
    <row r="496" spans="1:48" x14ac:dyDescent="0.25">
      <c r="A496" t="s">
        <v>62</v>
      </c>
      <c r="D496">
        <v>1</v>
      </c>
      <c r="E496">
        <v>0</v>
      </c>
      <c r="G496">
        <v>300</v>
      </c>
      <c r="I496">
        <v>240</v>
      </c>
      <c r="J496">
        <v>60</v>
      </c>
    </row>
    <row r="497" spans="1:48" x14ac:dyDescent="0.25">
      <c r="A497" t="s">
        <v>63</v>
      </c>
      <c r="D497">
        <v>1</v>
      </c>
      <c r="E497">
        <v>0</v>
      </c>
      <c r="G497">
        <v>170</v>
      </c>
      <c r="J497">
        <v>170</v>
      </c>
    </row>
    <row r="498" spans="1:48" x14ac:dyDescent="0.25">
      <c r="A498" t="s">
        <v>38</v>
      </c>
      <c r="D498">
        <v>10</v>
      </c>
      <c r="E498">
        <v>0</v>
      </c>
      <c r="G498">
        <v>440</v>
      </c>
      <c r="AF498">
        <v>40</v>
      </c>
      <c r="AG498">
        <v>160</v>
      </c>
      <c r="AH498">
        <v>80</v>
      </c>
      <c r="AI498">
        <v>80</v>
      </c>
      <c r="AT498">
        <v>80</v>
      </c>
    </row>
    <row r="499" spans="1:48" x14ac:dyDescent="0.25">
      <c r="A499" t="s">
        <v>39</v>
      </c>
      <c r="D499">
        <v>10</v>
      </c>
      <c r="E499">
        <v>0</v>
      </c>
      <c r="G499">
        <v>0</v>
      </c>
    </row>
    <row r="500" spans="1:48" x14ac:dyDescent="0.25">
      <c r="A500" t="s">
        <v>40</v>
      </c>
      <c r="D500">
        <v>10</v>
      </c>
      <c r="E500">
        <v>0</v>
      </c>
      <c r="G500">
        <v>0</v>
      </c>
    </row>
    <row r="501" spans="1:48" x14ac:dyDescent="0.25">
      <c r="A501" t="s">
        <v>205</v>
      </c>
      <c r="D501">
        <v>10</v>
      </c>
      <c r="E501">
        <v>0</v>
      </c>
      <c r="G501">
        <v>0</v>
      </c>
    </row>
    <row r="502" spans="1:48" x14ac:dyDescent="0.25">
      <c r="A502" t="s">
        <v>208</v>
      </c>
      <c r="D502">
        <v>10</v>
      </c>
      <c r="E502">
        <v>0</v>
      </c>
      <c r="G502">
        <v>0</v>
      </c>
    </row>
    <row r="503" spans="1:48" x14ac:dyDescent="0.25">
      <c r="A503" t="s">
        <v>206</v>
      </c>
      <c r="D503">
        <v>10</v>
      </c>
      <c r="E503">
        <v>0</v>
      </c>
      <c r="G503">
        <v>1730</v>
      </c>
      <c r="T503">
        <v>60</v>
      </c>
      <c r="U503">
        <v>210</v>
      </c>
      <c r="V503">
        <v>180</v>
      </c>
      <c r="W503">
        <v>60</v>
      </c>
      <c r="Y503">
        <v>60</v>
      </c>
      <c r="Z503">
        <v>0</v>
      </c>
      <c r="AE503">
        <v>40</v>
      </c>
      <c r="AF503">
        <v>120</v>
      </c>
      <c r="AG503">
        <v>40</v>
      </c>
      <c r="AH503">
        <v>80</v>
      </c>
      <c r="AI503">
        <v>40</v>
      </c>
      <c r="AJ503">
        <v>80</v>
      </c>
      <c r="AK503">
        <v>120</v>
      </c>
      <c r="AP503">
        <v>80</v>
      </c>
      <c r="AS503">
        <v>40</v>
      </c>
      <c r="AT503">
        <v>80</v>
      </c>
      <c r="AU503">
        <v>80</v>
      </c>
      <c r="AV503">
        <v>120</v>
      </c>
    </row>
    <row r="504" spans="1:48" x14ac:dyDescent="0.25">
      <c r="A504" t="s">
        <v>207</v>
      </c>
      <c r="D504">
        <v>10</v>
      </c>
      <c r="E504">
        <v>0</v>
      </c>
      <c r="G504">
        <v>0</v>
      </c>
    </row>
    <row r="505" spans="1:48" x14ac:dyDescent="0.25">
      <c r="A505" t="s">
        <v>506</v>
      </c>
      <c r="H505">
        <v>0</v>
      </c>
      <c r="I505">
        <v>48</v>
      </c>
      <c r="J505">
        <v>51.111111111111114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13.333333333333334</v>
      </c>
      <c r="U505">
        <v>52.5</v>
      </c>
      <c r="V505">
        <v>51.428571428571431</v>
      </c>
      <c r="W505">
        <v>13.333333333333334</v>
      </c>
      <c r="X505">
        <v>0</v>
      </c>
      <c r="Y505">
        <v>15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10</v>
      </c>
      <c r="AF505">
        <v>35.555555555555557</v>
      </c>
      <c r="AG505">
        <v>44.444444444444443</v>
      </c>
      <c r="AH505">
        <v>35.555555555555557</v>
      </c>
      <c r="AI505">
        <v>26.666666666666668</v>
      </c>
      <c r="AJ505">
        <v>32</v>
      </c>
      <c r="AK505">
        <v>26.666666666666668</v>
      </c>
      <c r="AL505">
        <v>0</v>
      </c>
      <c r="AM505">
        <v>0</v>
      </c>
      <c r="AN505">
        <v>0</v>
      </c>
      <c r="AO505">
        <v>0</v>
      </c>
      <c r="AP505">
        <v>17.777777777777779</v>
      </c>
      <c r="AQ505">
        <v>0</v>
      </c>
      <c r="AR505">
        <v>0</v>
      </c>
      <c r="AS505">
        <v>8</v>
      </c>
      <c r="AT505">
        <v>35.555555555555557</v>
      </c>
      <c r="AU505">
        <v>16</v>
      </c>
      <c r="AV505">
        <v>26.666666666666668</v>
      </c>
    </row>
    <row r="506" spans="1:48" x14ac:dyDescent="0.25">
      <c r="A506" t="s">
        <v>507</v>
      </c>
      <c r="AV506">
        <v>0.08</v>
      </c>
    </row>
    <row r="507" spans="1:48" x14ac:dyDescent="0.25">
      <c r="A507" t="s">
        <v>200</v>
      </c>
      <c r="D507" t="s">
        <v>582</v>
      </c>
      <c r="E507">
        <v>0</v>
      </c>
      <c r="G507">
        <v>0</v>
      </c>
    </row>
    <row r="508" spans="1:48" x14ac:dyDescent="0.25">
      <c r="A508" t="s">
        <v>50</v>
      </c>
      <c r="D508">
        <v>0</v>
      </c>
      <c r="E508">
        <v>0</v>
      </c>
      <c r="G508">
        <v>0</v>
      </c>
    </row>
    <row r="509" spans="1:48" x14ac:dyDescent="0.25">
      <c r="A509" t="s">
        <v>51</v>
      </c>
      <c r="D509">
        <v>0</v>
      </c>
      <c r="E509">
        <v>0</v>
      </c>
      <c r="G509">
        <v>0</v>
      </c>
    </row>
    <row r="510" spans="1:48" x14ac:dyDescent="0.25">
      <c r="A510" t="s">
        <v>52</v>
      </c>
      <c r="D510">
        <v>0</v>
      </c>
      <c r="E510">
        <v>0</v>
      </c>
      <c r="G510">
        <v>0</v>
      </c>
    </row>
    <row r="511" spans="1:48" x14ac:dyDescent="0.25">
      <c r="A511" t="s">
        <v>53</v>
      </c>
      <c r="D511">
        <v>0</v>
      </c>
      <c r="E511">
        <v>0</v>
      </c>
      <c r="G511">
        <v>0</v>
      </c>
    </row>
    <row r="512" spans="1:48" x14ac:dyDescent="0.25">
      <c r="A512" t="s">
        <v>54</v>
      </c>
      <c r="D512">
        <v>0</v>
      </c>
      <c r="E512">
        <v>0</v>
      </c>
      <c r="G512">
        <v>0</v>
      </c>
    </row>
    <row r="513" spans="1:48" x14ac:dyDescent="0.25">
      <c r="A513" t="s">
        <v>55</v>
      </c>
      <c r="D513">
        <v>0</v>
      </c>
      <c r="E513">
        <v>0</v>
      </c>
      <c r="G513">
        <v>0</v>
      </c>
    </row>
    <row r="514" spans="1:48" x14ac:dyDescent="0.25">
      <c r="A514" t="s">
        <v>56</v>
      </c>
      <c r="D514">
        <v>0</v>
      </c>
      <c r="E514">
        <v>0</v>
      </c>
      <c r="G514">
        <v>0</v>
      </c>
    </row>
    <row r="515" spans="1:48" x14ac:dyDescent="0.25">
      <c r="A515" t="s">
        <v>57</v>
      </c>
      <c r="D515">
        <v>0</v>
      </c>
      <c r="E515">
        <v>0</v>
      </c>
      <c r="G515">
        <v>0</v>
      </c>
    </row>
    <row r="516" spans="1:48" x14ac:dyDescent="0.25">
      <c r="A516" t="s">
        <v>38</v>
      </c>
      <c r="D516">
        <v>10</v>
      </c>
      <c r="E516">
        <v>0</v>
      </c>
      <c r="G516">
        <v>16440</v>
      </c>
      <c r="U516">
        <v>180</v>
      </c>
      <c r="V516">
        <v>270</v>
      </c>
      <c r="W516">
        <v>300</v>
      </c>
      <c r="X516">
        <v>120</v>
      </c>
      <c r="Y516">
        <v>390</v>
      </c>
      <c r="Z516">
        <v>240</v>
      </c>
      <c r="AB516">
        <v>240</v>
      </c>
      <c r="AC516">
        <v>260</v>
      </c>
      <c r="AD516">
        <v>320</v>
      </c>
      <c r="AE516">
        <v>320</v>
      </c>
      <c r="AF516">
        <v>320</v>
      </c>
      <c r="AG516">
        <v>120</v>
      </c>
      <c r="AH516">
        <v>120</v>
      </c>
      <c r="AI516">
        <v>80</v>
      </c>
      <c r="AL516">
        <v>120</v>
      </c>
      <c r="AP516">
        <v>160</v>
      </c>
      <c r="AR516">
        <v>120</v>
      </c>
      <c r="AS516">
        <v>120</v>
      </c>
      <c r="AT516">
        <v>160</v>
      </c>
      <c r="AU516">
        <v>240</v>
      </c>
      <c r="AV516">
        <v>240</v>
      </c>
    </row>
    <row r="517" spans="1:48" x14ac:dyDescent="0.25">
      <c r="A517" t="s">
        <v>39</v>
      </c>
      <c r="D517">
        <v>10</v>
      </c>
      <c r="E517">
        <v>0</v>
      </c>
      <c r="G517">
        <v>250</v>
      </c>
      <c r="M517">
        <v>100</v>
      </c>
      <c r="V517">
        <v>150</v>
      </c>
    </row>
    <row r="518" spans="1:48" x14ac:dyDescent="0.25">
      <c r="A518" t="s">
        <v>40</v>
      </c>
      <c r="D518">
        <v>10</v>
      </c>
      <c r="E518">
        <v>0</v>
      </c>
      <c r="G518">
        <v>15490</v>
      </c>
      <c r="I518">
        <v>150</v>
      </c>
      <c r="J518">
        <v>80</v>
      </c>
      <c r="L518">
        <v>130</v>
      </c>
      <c r="N518">
        <v>440</v>
      </c>
      <c r="O518">
        <v>180</v>
      </c>
      <c r="P518">
        <v>260</v>
      </c>
      <c r="Q518">
        <v>160</v>
      </c>
      <c r="R518">
        <v>150</v>
      </c>
      <c r="S518">
        <v>180</v>
      </c>
      <c r="T518">
        <v>300</v>
      </c>
      <c r="W518">
        <v>240</v>
      </c>
      <c r="Y518">
        <v>180</v>
      </c>
      <c r="Z518">
        <v>200</v>
      </c>
      <c r="AB518">
        <v>160</v>
      </c>
      <c r="AC518">
        <v>80</v>
      </c>
      <c r="AD518">
        <v>160</v>
      </c>
      <c r="AE518">
        <v>280</v>
      </c>
      <c r="AF518">
        <v>200</v>
      </c>
      <c r="AG518">
        <v>240</v>
      </c>
      <c r="AH518">
        <v>240</v>
      </c>
      <c r="AI518">
        <v>360</v>
      </c>
      <c r="AJ518">
        <v>240</v>
      </c>
      <c r="AK518">
        <v>240</v>
      </c>
      <c r="AP518">
        <v>120</v>
      </c>
      <c r="AR518">
        <v>80</v>
      </c>
      <c r="AS518">
        <v>120</v>
      </c>
      <c r="AT518">
        <v>240</v>
      </c>
      <c r="AU518">
        <v>240</v>
      </c>
    </row>
    <row r="519" spans="1:48" x14ac:dyDescent="0.25">
      <c r="A519" t="s">
        <v>205</v>
      </c>
      <c r="D519">
        <v>10</v>
      </c>
      <c r="E519">
        <v>0</v>
      </c>
      <c r="G519">
        <v>160</v>
      </c>
      <c r="Q519">
        <v>160</v>
      </c>
    </row>
    <row r="520" spans="1:48" x14ac:dyDescent="0.25">
      <c r="A520" t="s">
        <v>208</v>
      </c>
      <c r="D520">
        <v>10</v>
      </c>
      <c r="E520">
        <v>0</v>
      </c>
      <c r="G520">
        <v>7430</v>
      </c>
      <c r="O520">
        <v>200</v>
      </c>
      <c r="P520">
        <v>260</v>
      </c>
      <c r="Q520">
        <v>120</v>
      </c>
      <c r="R520">
        <v>160</v>
      </c>
      <c r="U520">
        <v>120</v>
      </c>
      <c r="V520">
        <v>180</v>
      </c>
      <c r="W520">
        <v>390</v>
      </c>
      <c r="AA520">
        <v>120</v>
      </c>
      <c r="AB520">
        <v>80</v>
      </c>
      <c r="AC520">
        <v>40</v>
      </c>
      <c r="AD520">
        <v>120</v>
      </c>
      <c r="AE520">
        <v>80</v>
      </c>
      <c r="AF520">
        <v>120</v>
      </c>
      <c r="AU520">
        <v>80</v>
      </c>
      <c r="AV520">
        <v>120</v>
      </c>
    </row>
    <row r="521" spans="1:48" x14ac:dyDescent="0.25">
      <c r="A521" t="s">
        <v>206</v>
      </c>
      <c r="D521">
        <v>10</v>
      </c>
      <c r="E521">
        <v>0</v>
      </c>
      <c r="G521">
        <v>9440</v>
      </c>
      <c r="I521">
        <v>290</v>
      </c>
      <c r="J521">
        <v>190</v>
      </c>
      <c r="L521">
        <v>140</v>
      </c>
      <c r="M521">
        <v>110</v>
      </c>
      <c r="N521">
        <v>220</v>
      </c>
      <c r="R521">
        <v>210</v>
      </c>
      <c r="S521">
        <v>210</v>
      </c>
      <c r="T521">
        <v>300</v>
      </c>
      <c r="X521">
        <v>540</v>
      </c>
      <c r="Y521">
        <v>150</v>
      </c>
      <c r="Z521">
        <v>160</v>
      </c>
      <c r="AA521">
        <v>120</v>
      </c>
      <c r="AC521">
        <v>160</v>
      </c>
      <c r="AH521">
        <v>160</v>
      </c>
      <c r="AI521">
        <v>120</v>
      </c>
      <c r="AJ521">
        <v>120</v>
      </c>
      <c r="AK521">
        <v>200</v>
      </c>
      <c r="AL521">
        <v>120</v>
      </c>
      <c r="AP521">
        <v>80</v>
      </c>
      <c r="AQ521">
        <v>80</v>
      </c>
      <c r="AR521">
        <v>80</v>
      </c>
      <c r="AS521">
        <v>160</v>
      </c>
      <c r="AU521">
        <v>160</v>
      </c>
      <c r="AV521">
        <v>120</v>
      </c>
    </row>
    <row r="522" spans="1:48" x14ac:dyDescent="0.25">
      <c r="A522" t="s">
        <v>207</v>
      </c>
      <c r="D522">
        <v>10</v>
      </c>
      <c r="E522">
        <v>0</v>
      </c>
      <c r="G522">
        <v>1620</v>
      </c>
      <c r="O522">
        <v>140</v>
      </c>
      <c r="S522">
        <v>120</v>
      </c>
      <c r="U522">
        <v>270</v>
      </c>
      <c r="W522">
        <v>90</v>
      </c>
      <c r="AA522">
        <v>80</v>
      </c>
      <c r="AD522">
        <v>120</v>
      </c>
      <c r="AG522">
        <v>120</v>
      </c>
      <c r="AQ522">
        <v>40</v>
      </c>
      <c r="AT522">
        <v>160</v>
      </c>
      <c r="AV522">
        <v>160</v>
      </c>
    </row>
    <row r="523" spans="1:48" x14ac:dyDescent="0.25">
      <c r="A523" t="s">
        <v>506</v>
      </c>
      <c r="H523">
        <v>0</v>
      </c>
      <c r="I523">
        <v>88</v>
      </c>
      <c r="J523">
        <v>60</v>
      </c>
      <c r="K523">
        <v>0</v>
      </c>
      <c r="L523">
        <v>67.5</v>
      </c>
      <c r="M523">
        <v>46.666666666666664</v>
      </c>
      <c r="N523">
        <v>146.66666666666666</v>
      </c>
      <c r="O523">
        <v>130</v>
      </c>
      <c r="P523">
        <v>115.55555555555556</v>
      </c>
      <c r="Q523">
        <v>110</v>
      </c>
      <c r="R523">
        <v>115.55555555555556</v>
      </c>
      <c r="S523">
        <v>127.5</v>
      </c>
      <c r="T523">
        <v>133.33333333333334</v>
      </c>
      <c r="U523">
        <v>142.5</v>
      </c>
      <c r="V523">
        <v>171.42857142857142</v>
      </c>
      <c r="W523">
        <v>226.66666666666666</v>
      </c>
      <c r="X523">
        <v>660000</v>
      </c>
      <c r="Y523">
        <v>180</v>
      </c>
      <c r="Z523">
        <v>150</v>
      </c>
      <c r="AA523">
        <v>106.66666666666667</v>
      </c>
      <c r="AB523">
        <v>106.66666666666667</v>
      </c>
      <c r="AC523">
        <v>154.28571428571428</v>
      </c>
      <c r="AD523">
        <v>160</v>
      </c>
      <c r="AE523">
        <v>170</v>
      </c>
      <c r="AF523">
        <v>142.22222222222223</v>
      </c>
      <c r="AG523">
        <v>106.66666666666667</v>
      </c>
      <c r="AH523">
        <v>115.55555555555556</v>
      </c>
      <c r="AI523">
        <v>124.44444444444444</v>
      </c>
      <c r="AJ523">
        <v>144</v>
      </c>
      <c r="AK523">
        <v>97.777777777777771</v>
      </c>
      <c r="AL523">
        <v>53.333333333333336</v>
      </c>
      <c r="AM523">
        <v>0</v>
      </c>
      <c r="AN523">
        <v>0</v>
      </c>
      <c r="AO523">
        <v>0</v>
      </c>
      <c r="AP523">
        <v>80</v>
      </c>
      <c r="AQ523">
        <v>24.801980198019802</v>
      </c>
      <c r="AR523">
        <v>62.222222222222221</v>
      </c>
      <c r="AS523">
        <v>80</v>
      </c>
      <c r="AT523">
        <v>124.44444444444444</v>
      </c>
      <c r="AU523">
        <v>144</v>
      </c>
      <c r="AV523">
        <v>142.22222222222223</v>
      </c>
    </row>
    <row r="524" spans="1:48" x14ac:dyDescent="0.25">
      <c r="A524" t="s">
        <v>507</v>
      </c>
      <c r="AV524">
        <v>0.08</v>
      </c>
    </row>
    <row r="525" spans="1:48" x14ac:dyDescent="0.25">
      <c r="A525" t="s">
        <v>200</v>
      </c>
      <c r="D525" t="s">
        <v>582</v>
      </c>
      <c r="E525">
        <v>0</v>
      </c>
      <c r="G525">
        <v>0</v>
      </c>
    </row>
    <row r="526" spans="1:48" x14ac:dyDescent="0.25">
      <c r="A526" t="s">
        <v>83</v>
      </c>
      <c r="D526">
        <v>4</v>
      </c>
      <c r="E526">
        <v>0</v>
      </c>
      <c r="G526">
        <v>1224</v>
      </c>
      <c r="AE526">
        <v>48</v>
      </c>
      <c r="AF526">
        <v>36</v>
      </c>
      <c r="AG526">
        <v>84</v>
      </c>
      <c r="AH526">
        <v>96</v>
      </c>
      <c r="AI526">
        <v>108</v>
      </c>
      <c r="AJ526">
        <v>108</v>
      </c>
      <c r="AK526">
        <v>156</v>
      </c>
      <c r="AP526">
        <v>108</v>
      </c>
      <c r="AQ526">
        <v>60</v>
      </c>
      <c r="AR526">
        <v>120</v>
      </c>
      <c r="AS526">
        <v>144</v>
      </c>
      <c r="AT526">
        <v>60</v>
      </c>
      <c r="AU526">
        <v>60</v>
      </c>
      <c r="AV526">
        <v>36</v>
      </c>
    </row>
    <row r="527" spans="1:48" x14ac:dyDescent="0.25">
      <c r="A527" t="s">
        <v>84</v>
      </c>
      <c r="D527">
        <v>4</v>
      </c>
      <c r="E527">
        <v>0</v>
      </c>
      <c r="G527">
        <v>7876</v>
      </c>
      <c r="T527">
        <v>40</v>
      </c>
      <c r="U527">
        <v>40</v>
      </c>
      <c r="V527">
        <v>80</v>
      </c>
      <c r="W527">
        <v>128</v>
      </c>
      <c r="Y527">
        <v>160</v>
      </c>
      <c r="Z527">
        <v>180</v>
      </c>
      <c r="AA527">
        <v>132</v>
      </c>
      <c r="AB527">
        <v>180</v>
      </c>
      <c r="AF527">
        <v>60</v>
      </c>
      <c r="AG527">
        <v>96</v>
      </c>
      <c r="AH527">
        <v>84</v>
      </c>
      <c r="AI527">
        <v>84</v>
      </c>
      <c r="AK527">
        <v>60</v>
      </c>
      <c r="AP527">
        <v>96</v>
      </c>
      <c r="AQ527">
        <v>60</v>
      </c>
      <c r="AR527">
        <v>48</v>
      </c>
      <c r="AS527">
        <v>60</v>
      </c>
      <c r="AT527">
        <v>120</v>
      </c>
      <c r="AU527">
        <v>144</v>
      </c>
      <c r="AV527">
        <v>156</v>
      </c>
    </row>
    <row r="528" spans="1:48" x14ac:dyDescent="0.25">
      <c r="A528" t="s">
        <v>85</v>
      </c>
      <c r="D528">
        <v>4</v>
      </c>
      <c r="E528">
        <v>0</v>
      </c>
      <c r="G528">
        <v>5892</v>
      </c>
      <c r="AB528">
        <v>144</v>
      </c>
    </row>
    <row r="529" spans="1:48" x14ac:dyDescent="0.25">
      <c r="A529" t="s">
        <v>506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8.8888888888888893</v>
      </c>
      <c r="U529">
        <v>10</v>
      </c>
      <c r="V529">
        <v>22.857142857142858</v>
      </c>
      <c r="W529">
        <v>28.444444444444443</v>
      </c>
      <c r="X529">
        <v>0</v>
      </c>
      <c r="Y529">
        <v>40</v>
      </c>
      <c r="Z529">
        <v>45</v>
      </c>
      <c r="AA529">
        <v>44</v>
      </c>
      <c r="AB529">
        <v>72</v>
      </c>
      <c r="AC529">
        <v>0</v>
      </c>
      <c r="AD529">
        <v>0</v>
      </c>
      <c r="AE529">
        <v>12</v>
      </c>
      <c r="AF529">
        <v>21.333333333333332</v>
      </c>
      <c r="AG529">
        <v>40</v>
      </c>
      <c r="AH529">
        <v>40</v>
      </c>
      <c r="AI529">
        <v>42.666666666666664</v>
      </c>
      <c r="AJ529">
        <v>43.2</v>
      </c>
      <c r="AK529">
        <v>48</v>
      </c>
      <c r="AL529">
        <v>0</v>
      </c>
      <c r="AM529">
        <v>0</v>
      </c>
      <c r="AN529">
        <v>0</v>
      </c>
      <c r="AO529">
        <v>0</v>
      </c>
      <c r="AP529">
        <v>45.333333333333336</v>
      </c>
      <c r="AQ529">
        <v>24.801980198019802</v>
      </c>
      <c r="AR529">
        <v>37.333333333333336</v>
      </c>
      <c r="AS529">
        <v>40.799999999999997</v>
      </c>
      <c r="AT529">
        <v>40</v>
      </c>
      <c r="AU529">
        <v>40.799999999999997</v>
      </c>
      <c r="AV529">
        <v>42.666666666666664</v>
      </c>
    </row>
    <row r="530" spans="1:48" x14ac:dyDescent="0.25">
      <c r="A530" t="s">
        <v>507</v>
      </c>
      <c r="AV530">
        <v>0.08</v>
      </c>
    </row>
    <row r="531" spans="1:48" x14ac:dyDescent="0.25">
      <c r="A531" t="s">
        <v>576</v>
      </c>
      <c r="D531">
        <v>4</v>
      </c>
      <c r="E531">
        <v>0</v>
      </c>
      <c r="G531">
        <v>1594</v>
      </c>
      <c r="I531">
        <v>172</v>
      </c>
      <c r="J531">
        <v>220</v>
      </c>
      <c r="K531">
        <v>130</v>
      </c>
      <c r="L531">
        <v>122</v>
      </c>
      <c r="M531">
        <v>200</v>
      </c>
      <c r="N531">
        <v>220</v>
      </c>
      <c r="O531">
        <v>172</v>
      </c>
      <c r="P531">
        <v>254</v>
      </c>
      <c r="R531">
        <v>104</v>
      </c>
    </row>
    <row r="532" spans="1:48" x14ac:dyDescent="0.25">
      <c r="A532" t="s">
        <v>577</v>
      </c>
      <c r="D532">
        <v>4</v>
      </c>
      <c r="E532">
        <v>0</v>
      </c>
      <c r="G532">
        <v>1252</v>
      </c>
      <c r="I532">
        <v>176</v>
      </c>
      <c r="J532">
        <v>104</v>
      </c>
      <c r="K532">
        <v>122</v>
      </c>
      <c r="L532">
        <v>100</v>
      </c>
      <c r="M532">
        <v>110</v>
      </c>
      <c r="N532">
        <v>168</v>
      </c>
      <c r="O532">
        <v>172</v>
      </c>
      <c r="P532">
        <v>112</v>
      </c>
      <c r="R532">
        <v>188</v>
      </c>
    </row>
    <row r="533" spans="1:48" x14ac:dyDescent="0.25">
      <c r="A533" t="s">
        <v>506</v>
      </c>
      <c r="H533">
        <v>0</v>
      </c>
      <c r="I533">
        <v>69.599999999999994</v>
      </c>
      <c r="J533">
        <v>72</v>
      </c>
      <c r="K533">
        <v>56</v>
      </c>
      <c r="L533">
        <v>55.5</v>
      </c>
      <c r="M533">
        <v>68.888888888888886</v>
      </c>
      <c r="N533">
        <v>86.222222222222229</v>
      </c>
      <c r="O533">
        <v>86</v>
      </c>
      <c r="P533">
        <v>81.333333333333329</v>
      </c>
      <c r="Q533">
        <v>0</v>
      </c>
      <c r="R533">
        <v>64.888888888888886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24</v>
      </c>
      <c r="AT533">
        <v>31.111111111111111</v>
      </c>
      <c r="AU533">
        <v>40</v>
      </c>
      <c r="AV533">
        <v>44.444444444444443</v>
      </c>
    </row>
    <row r="534" spans="1:48" x14ac:dyDescent="0.25">
      <c r="A534" t="s">
        <v>507</v>
      </c>
      <c r="AV534">
        <v>0.08</v>
      </c>
    </row>
    <row r="535" spans="1:48" x14ac:dyDescent="0.25">
      <c r="A535" t="s">
        <v>200</v>
      </c>
      <c r="D535" t="s">
        <v>582</v>
      </c>
      <c r="E535">
        <v>0</v>
      </c>
      <c r="G535">
        <v>0</v>
      </c>
    </row>
    <row r="536" spans="1:48" x14ac:dyDescent="0.25">
      <c r="A536" t="s">
        <v>283</v>
      </c>
      <c r="D536">
        <v>20</v>
      </c>
      <c r="E536">
        <v>0</v>
      </c>
      <c r="G536">
        <v>0</v>
      </c>
    </row>
    <row r="537" spans="1:48" x14ac:dyDescent="0.25">
      <c r="A537" t="s">
        <v>164</v>
      </c>
      <c r="D537">
        <v>20</v>
      </c>
      <c r="E537">
        <v>0</v>
      </c>
      <c r="G537">
        <v>1100</v>
      </c>
      <c r="AC537">
        <v>100</v>
      </c>
      <c r="AD537">
        <v>120</v>
      </c>
      <c r="AE537">
        <v>80</v>
      </c>
      <c r="AG537">
        <v>40</v>
      </c>
      <c r="AI537">
        <v>140</v>
      </c>
      <c r="AJ537">
        <v>60</v>
      </c>
      <c r="AK537">
        <v>120</v>
      </c>
      <c r="AL537">
        <v>20</v>
      </c>
      <c r="AP537">
        <v>140</v>
      </c>
      <c r="AQ537">
        <v>140</v>
      </c>
      <c r="AR537">
        <v>140</v>
      </c>
    </row>
    <row r="538" spans="1:48" x14ac:dyDescent="0.25">
      <c r="A538" t="s">
        <v>165</v>
      </c>
      <c r="D538">
        <v>20</v>
      </c>
      <c r="E538">
        <v>0</v>
      </c>
      <c r="G538">
        <v>990</v>
      </c>
      <c r="AE538">
        <v>70</v>
      </c>
      <c r="AG538">
        <v>100</v>
      </c>
      <c r="AI538">
        <v>140</v>
      </c>
      <c r="AJ538">
        <v>80</v>
      </c>
      <c r="AK538">
        <v>120</v>
      </c>
      <c r="AL538">
        <v>40</v>
      </c>
      <c r="AP538">
        <v>160</v>
      </c>
      <c r="AQ538">
        <v>120</v>
      </c>
      <c r="AR538">
        <v>160</v>
      </c>
    </row>
    <row r="539" spans="1:48" x14ac:dyDescent="0.25">
      <c r="A539" t="s">
        <v>219</v>
      </c>
      <c r="D539">
        <v>0</v>
      </c>
      <c r="E539">
        <v>0</v>
      </c>
      <c r="G539">
        <v>0</v>
      </c>
    </row>
    <row r="540" spans="1:48" x14ac:dyDescent="0.25">
      <c r="A540" t="s">
        <v>220</v>
      </c>
      <c r="D540">
        <v>0</v>
      </c>
      <c r="E540">
        <v>0</v>
      </c>
      <c r="G540">
        <v>0</v>
      </c>
    </row>
    <row r="541" spans="1:48" x14ac:dyDescent="0.25">
      <c r="A541" t="s">
        <v>221</v>
      </c>
      <c r="D541">
        <v>0</v>
      </c>
      <c r="E541">
        <v>0</v>
      </c>
      <c r="G541">
        <v>22320</v>
      </c>
      <c r="I541">
        <v>200</v>
      </c>
      <c r="J541">
        <v>100</v>
      </c>
      <c r="K541">
        <v>160</v>
      </c>
      <c r="L541">
        <v>240</v>
      </c>
      <c r="M541">
        <v>240</v>
      </c>
      <c r="N541">
        <v>300</v>
      </c>
      <c r="O541">
        <v>300</v>
      </c>
      <c r="P541">
        <v>300</v>
      </c>
      <c r="Q541">
        <v>280</v>
      </c>
      <c r="R541">
        <v>280</v>
      </c>
      <c r="S541">
        <v>280</v>
      </c>
      <c r="T541">
        <v>300</v>
      </c>
      <c r="U541">
        <v>240</v>
      </c>
      <c r="V541">
        <v>200</v>
      </c>
      <c r="AU541">
        <v>300</v>
      </c>
      <c r="AV541">
        <v>300</v>
      </c>
    </row>
    <row r="542" spans="1:48" x14ac:dyDescent="0.25">
      <c r="A542" t="s">
        <v>254</v>
      </c>
      <c r="D542">
        <v>20</v>
      </c>
      <c r="E542">
        <v>0</v>
      </c>
      <c r="G542">
        <v>1600</v>
      </c>
      <c r="I542">
        <v>200</v>
      </c>
      <c r="S542">
        <v>0</v>
      </c>
      <c r="T542">
        <v>0</v>
      </c>
      <c r="W542">
        <v>200</v>
      </c>
      <c r="Y542">
        <v>200</v>
      </c>
      <c r="Z542">
        <v>180</v>
      </c>
      <c r="AA542">
        <v>160</v>
      </c>
      <c r="AB542">
        <v>180</v>
      </c>
      <c r="AS542">
        <v>240</v>
      </c>
      <c r="AT542">
        <v>240</v>
      </c>
    </row>
    <row r="543" spans="1:48" x14ac:dyDescent="0.25">
      <c r="A543" t="s">
        <v>255</v>
      </c>
      <c r="D543">
        <v>20</v>
      </c>
      <c r="E543">
        <v>0</v>
      </c>
      <c r="G543">
        <v>0</v>
      </c>
    </row>
    <row r="544" spans="1:48" x14ac:dyDescent="0.25">
      <c r="A544" t="s">
        <v>256</v>
      </c>
      <c r="D544">
        <v>20</v>
      </c>
      <c r="E544">
        <v>0</v>
      </c>
      <c r="G544">
        <v>0</v>
      </c>
    </row>
    <row r="545" spans="1:48" x14ac:dyDescent="0.25">
      <c r="A545" t="s">
        <v>517</v>
      </c>
      <c r="D545">
        <v>0</v>
      </c>
      <c r="E545">
        <v>0</v>
      </c>
      <c r="G545">
        <v>600</v>
      </c>
    </row>
    <row r="546" spans="1:48" x14ac:dyDescent="0.25">
      <c r="A546" t="s">
        <v>506</v>
      </c>
      <c r="H546">
        <v>0</v>
      </c>
      <c r="I546">
        <v>80</v>
      </c>
      <c r="J546">
        <v>22.222222222222221</v>
      </c>
      <c r="K546">
        <v>35.555555555555557</v>
      </c>
      <c r="L546">
        <v>60</v>
      </c>
      <c r="M546">
        <v>53.333333333333336</v>
      </c>
      <c r="N546">
        <v>66.666666666666671</v>
      </c>
      <c r="O546">
        <v>75</v>
      </c>
      <c r="P546">
        <v>66.666666666666671</v>
      </c>
      <c r="Q546">
        <v>70</v>
      </c>
      <c r="R546">
        <v>62.222222222222221</v>
      </c>
      <c r="S546">
        <v>70</v>
      </c>
      <c r="T546">
        <v>66.666666666666671</v>
      </c>
      <c r="U546">
        <v>60</v>
      </c>
      <c r="V546">
        <v>57.142857142857146</v>
      </c>
      <c r="W546">
        <v>44.444444444444443</v>
      </c>
      <c r="X546">
        <v>0</v>
      </c>
      <c r="Y546">
        <v>50</v>
      </c>
      <c r="Z546">
        <v>45</v>
      </c>
      <c r="AA546">
        <v>53.333333333333336</v>
      </c>
      <c r="AB546">
        <v>40</v>
      </c>
      <c r="AC546">
        <v>28.571428571428573</v>
      </c>
      <c r="AD546">
        <v>26.666666666666668</v>
      </c>
      <c r="AE546">
        <v>37.5</v>
      </c>
      <c r="AF546">
        <v>0</v>
      </c>
      <c r="AG546">
        <v>31.111111111111111</v>
      </c>
      <c r="AH546">
        <v>0</v>
      </c>
      <c r="AI546">
        <v>62.222222222222221</v>
      </c>
      <c r="AJ546">
        <v>56</v>
      </c>
      <c r="AK546">
        <v>53.333333333333336</v>
      </c>
      <c r="AL546">
        <v>13.333333333333334</v>
      </c>
      <c r="AM546">
        <v>0</v>
      </c>
      <c r="AN546">
        <v>0</v>
      </c>
      <c r="AO546">
        <v>0</v>
      </c>
      <c r="AP546">
        <v>66.666666666666671</v>
      </c>
      <c r="AQ546">
        <v>53.737623762376238</v>
      </c>
      <c r="AR546">
        <v>66.666666666666671</v>
      </c>
      <c r="AS546">
        <v>48</v>
      </c>
      <c r="AT546">
        <v>53.333333333333336</v>
      </c>
      <c r="AU546">
        <v>60</v>
      </c>
      <c r="AV546">
        <v>66.666666666666671</v>
      </c>
    </row>
    <row r="547" spans="1:48" x14ac:dyDescent="0.25">
      <c r="A547" t="s">
        <v>507</v>
      </c>
      <c r="AV547">
        <v>0.08</v>
      </c>
    </row>
    <row r="548" spans="1:48" x14ac:dyDescent="0.25">
      <c r="A548" t="s">
        <v>200</v>
      </c>
      <c r="D548" t="s">
        <v>582</v>
      </c>
      <c r="E548">
        <v>0</v>
      </c>
      <c r="G548">
        <v>0</v>
      </c>
    </row>
    <row r="549" spans="1:48" x14ac:dyDescent="0.25">
      <c r="A549" t="s">
        <v>32</v>
      </c>
      <c r="D549">
        <v>3</v>
      </c>
      <c r="E549">
        <v>0</v>
      </c>
      <c r="G549">
        <v>369</v>
      </c>
      <c r="Q549">
        <v>30</v>
      </c>
      <c r="R549">
        <v>39</v>
      </c>
      <c r="U549">
        <v>60</v>
      </c>
      <c r="V549">
        <v>36</v>
      </c>
      <c r="W549">
        <v>60</v>
      </c>
      <c r="Y549">
        <v>84</v>
      </c>
    </row>
    <row r="550" spans="1:48" x14ac:dyDescent="0.25">
      <c r="A550" t="s">
        <v>127</v>
      </c>
      <c r="D550">
        <v>20</v>
      </c>
      <c r="E550">
        <v>0</v>
      </c>
      <c r="G550">
        <v>38300</v>
      </c>
      <c r="I550">
        <v>460</v>
      </c>
      <c r="J550">
        <v>500</v>
      </c>
      <c r="K550">
        <v>460</v>
      </c>
      <c r="L550">
        <v>460</v>
      </c>
      <c r="M550">
        <v>400</v>
      </c>
      <c r="N550">
        <v>440</v>
      </c>
      <c r="O550">
        <v>240</v>
      </c>
      <c r="P550">
        <v>340</v>
      </c>
      <c r="Q550">
        <v>200</v>
      </c>
      <c r="R550">
        <v>200</v>
      </c>
      <c r="T550">
        <v>220</v>
      </c>
      <c r="U550">
        <v>200</v>
      </c>
      <c r="V550">
        <v>260</v>
      </c>
      <c r="W550">
        <v>540</v>
      </c>
      <c r="Y550">
        <v>140</v>
      </c>
      <c r="Z550">
        <v>80</v>
      </c>
      <c r="AB550">
        <v>160</v>
      </c>
      <c r="AC550">
        <v>120</v>
      </c>
      <c r="AD550">
        <v>260</v>
      </c>
      <c r="AE550">
        <v>100</v>
      </c>
      <c r="AF550">
        <v>100</v>
      </c>
      <c r="AG550">
        <v>400</v>
      </c>
      <c r="AH550">
        <v>200</v>
      </c>
      <c r="AI550">
        <v>180</v>
      </c>
      <c r="AJ550">
        <v>100</v>
      </c>
      <c r="AK550">
        <v>180</v>
      </c>
      <c r="AL550">
        <v>220</v>
      </c>
      <c r="AP550">
        <v>400</v>
      </c>
      <c r="AQ550">
        <v>360</v>
      </c>
      <c r="AR550">
        <v>360</v>
      </c>
      <c r="AS550">
        <v>420</v>
      </c>
      <c r="AT550">
        <v>440</v>
      </c>
      <c r="AU550">
        <v>460</v>
      </c>
      <c r="AV550">
        <v>400</v>
      </c>
    </row>
    <row r="551" spans="1:48" x14ac:dyDescent="0.25">
      <c r="A551" t="s">
        <v>41</v>
      </c>
      <c r="D551">
        <v>3</v>
      </c>
      <c r="E551">
        <v>0</v>
      </c>
      <c r="G551">
        <v>6306</v>
      </c>
      <c r="R551">
        <v>39</v>
      </c>
      <c r="S551">
        <v>24</v>
      </c>
      <c r="T551">
        <v>72</v>
      </c>
      <c r="U551">
        <v>36</v>
      </c>
      <c r="V551">
        <v>24</v>
      </c>
      <c r="W551">
        <v>60</v>
      </c>
      <c r="Y551">
        <v>48</v>
      </c>
      <c r="Z551">
        <v>60</v>
      </c>
      <c r="AB551">
        <v>105</v>
      </c>
      <c r="AC551">
        <v>45</v>
      </c>
      <c r="AD551">
        <v>105</v>
      </c>
      <c r="AE551">
        <v>75</v>
      </c>
      <c r="AF551">
        <v>90</v>
      </c>
      <c r="AG551">
        <v>45</v>
      </c>
      <c r="AH551">
        <v>45</v>
      </c>
      <c r="AI551">
        <v>75</v>
      </c>
      <c r="AJ551">
        <v>45</v>
      </c>
      <c r="AK551">
        <v>45</v>
      </c>
      <c r="AP551">
        <v>48</v>
      </c>
      <c r="AQ551">
        <v>0</v>
      </c>
      <c r="AR551">
        <v>120</v>
      </c>
      <c r="AS551">
        <v>120</v>
      </c>
      <c r="AT551">
        <v>60</v>
      </c>
      <c r="AU551">
        <v>150</v>
      </c>
      <c r="AV551">
        <v>90</v>
      </c>
    </row>
    <row r="552" spans="1:48" x14ac:dyDescent="0.25">
      <c r="A552" t="s">
        <v>127</v>
      </c>
      <c r="D552">
        <v>20</v>
      </c>
      <c r="E552">
        <v>0</v>
      </c>
      <c r="G552">
        <v>2380</v>
      </c>
      <c r="AP552">
        <v>240</v>
      </c>
      <c r="AQ552">
        <v>200</v>
      </c>
      <c r="AR552">
        <v>100</v>
      </c>
      <c r="AS552">
        <v>160</v>
      </c>
      <c r="AT552">
        <v>240</v>
      </c>
      <c r="AU552">
        <v>240</v>
      </c>
      <c r="AV552">
        <v>240</v>
      </c>
    </row>
    <row r="553" spans="1:48" x14ac:dyDescent="0.25">
      <c r="A553" t="s">
        <v>80</v>
      </c>
      <c r="D553">
        <v>3</v>
      </c>
      <c r="E553">
        <v>0</v>
      </c>
      <c r="G553">
        <v>0</v>
      </c>
    </row>
    <row r="554" spans="1:48" x14ac:dyDescent="0.25">
      <c r="A554" t="s">
        <v>48</v>
      </c>
      <c r="D554">
        <v>3</v>
      </c>
      <c r="E554">
        <v>0</v>
      </c>
      <c r="G554">
        <v>276</v>
      </c>
      <c r="Z554">
        <v>72</v>
      </c>
      <c r="AA554">
        <v>90</v>
      </c>
      <c r="AC554">
        <v>45</v>
      </c>
      <c r="AD554">
        <v>45</v>
      </c>
      <c r="AE554">
        <v>24</v>
      </c>
    </row>
    <row r="555" spans="1:48" x14ac:dyDescent="0.25">
      <c r="A555" t="s">
        <v>49</v>
      </c>
      <c r="D555">
        <v>3</v>
      </c>
      <c r="E555">
        <v>0</v>
      </c>
      <c r="G555">
        <v>0</v>
      </c>
    </row>
    <row r="556" spans="1:48" x14ac:dyDescent="0.25">
      <c r="A556" t="s">
        <v>506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8.8888888888888893</v>
      </c>
      <c r="Q556">
        <v>12.5</v>
      </c>
      <c r="R556">
        <v>17.333333333333332</v>
      </c>
      <c r="S556">
        <v>6</v>
      </c>
      <c r="T556">
        <v>16</v>
      </c>
      <c r="U556">
        <v>24</v>
      </c>
      <c r="V556">
        <v>17.142857142857142</v>
      </c>
      <c r="W556">
        <v>26.666666666666668</v>
      </c>
      <c r="X556">
        <v>0</v>
      </c>
      <c r="Y556">
        <v>33</v>
      </c>
      <c r="Z556">
        <v>33</v>
      </c>
      <c r="AA556">
        <v>30</v>
      </c>
      <c r="AB556">
        <v>23.333333333333332</v>
      </c>
      <c r="AC556">
        <v>25.714285714285715</v>
      </c>
      <c r="AD556">
        <v>33.333333333333336</v>
      </c>
      <c r="AE556">
        <v>32.25</v>
      </c>
      <c r="AF556">
        <v>26.666666666666668</v>
      </c>
      <c r="AG556">
        <v>26.666666666666668</v>
      </c>
      <c r="AH556">
        <v>26.666666666666668</v>
      </c>
      <c r="AI556">
        <v>30</v>
      </c>
      <c r="AJ556">
        <v>30</v>
      </c>
      <c r="AK556">
        <v>33.333333333333336</v>
      </c>
      <c r="AL556">
        <v>15.555555555555555</v>
      </c>
      <c r="AM556">
        <v>0</v>
      </c>
      <c r="AN556">
        <v>0</v>
      </c>
      <c r="AO556">
        <v>0</v>
      </c>
      <c r="AP556">
        <v>34</v>
      </c>
      <c r="AQ556">
        <v>14.467821782178218</v>
      </c>
      <c r="AR556">
        <v>36.666666666666664</v>
      </c>
      <c r="AS556">
        <v>33</v>
      </c>
      <c r="AT556">
        <v>33.333333333333336</v>
      </c>
      <c r="AU556">
        <v>39</v>
      </c>
      <c r="AV556">
        <v>43.333333333333336</v>
      </c>
    </row>
    <row r="557" spans="1:48" x14ac:dyDescent="0.25">
      <c r="A557" t="s">
        <v>507</v>
      </c>
      <c r="AV557">
        <v>0.08</v>
      </c>
    </row>
    <row r="558" spans="1:48" x14ac:dyDescent="0.25">
      <c r="A558" t="s">
        <v>200</v>
      </c>
      <c r="D558" t="s">
        <v>582</v>
      </c>
      <c r="E558">
        <v>0</v>
      </c>
      <c r="G558">
        <v>0</v>
      </c>
    </row>
    <row r="559" spans="1:48" x14ac:dyDescent="0.25">
      <c r="A559" t="s">
        <v>127</v>
      </c>
      <c r="D559">
        <v>20</v>
      </c>
      <c r="E559">
        <v>0</v>
      </c>
      <c r="G559">
        <v>2200</v>
      </c>
      <c r="W559">
        <v>0</v>
      </c>
      <c r="Z559">
        <v>0</v>
      </c>
      <c r="AQ559">
        <v>100</v>
      </c>
      <c r="AR559">
        <v>60</v>
      </c>
      <c r="AS559">
        <v>240</v>
      </c>
      <c r="AT559">
        <v>120</v>
      </c>
      <c r="AV559">
        <v>0</v>
      </c>
    </row>
    <row r="560" spans="1:48" x14ac:dyDescent="0.25">
      <c r="A560" t="s">
        <v>61</v>
      </c>
      <c r="D560">
        <v>1</v>
      </c>
      <c r="E560">
        <v>0</v>
      </c>
      <c r="G560">
        <v>3222</v>
      </c>
      <c r="AK560">
        <v>72</v>
      </c>
      <c r="AQ560">
        <v>90</v>
      </c>
      <c r="AS560">
        <v>54</v>
      </c>
      <c r="AT560">
        <v>54</v>
      </c>
    </row>
    <row r="561" spans="1:48" x14ac:dyDescent="0.25">
      <c r="A561" t="s">
        <v>62</v>
      </c>
      <c r="D561">
        <v>1</v>
      </c>
      <c r="E561">
        <v>0</v>
      </c>
      <c r="G561">
        <v>4571</v>
      </c>
      <c r="I561">
        <v>177</v>
      </c>
      <c r="J561">
        <v>157</v>
      </c>
      <c r="K561">
        <v>174</v>
      </c>
      <c r="L561">
        <v>154</v>
      </c>
      <c r="M561">
        <v>130</v>
      </c>
      <c r="N561">
        <v>156</v>
      </c>
      <c r="O561">
        <v>172</v>
      </c>
      <c r="P561">
        <v>70</v>
      </c>
      <c r="Q561">
        <v>49</v>
      </c>
      <c r="R561">
        <v>84</v>
      </c>
      <c r="S561">
        <v>80</v>
      </c>
      <c r="T561">
        <v>120</v>
      </c>
      <c r="U561">
        <v>96</v>
      </c>
      <c r="V561">
        <v>168</v>
      </c>
      <c r="W561">
        <v>204</v>
      </c>
      <c r="Y561">
        <v>192</v>
      </c>
      <c r="Z561">
        <v>192</v>
      </c>
      <c r="AA561">
        <v>84</v>
      </c>
      <c r="AB561">
        <v>204</v>
      </c>
      <c r="AC561">
        <v>168</v>
      </c>
      <c r="AF561">
        <v>48</v>
      </c>
      <c r="AG561">
        <v>84</v>
      </c>
      <c r="AH561">
        <v>108</v>
      </c>
      <c r="AI561">
        <v>108</v>
      </c>
      <c r="AP561">
        <v>60</v>
      </c>
    </row>
    <row r="562" spans="1:48" x14ac:dyDescent="0.25">
      <c r="A562" t="s">
        <v>63</v>
      </c>
      <c r="D562">
        <v>1</v>
      </c>
      <c r="E562">
        <v>0</v>
      </c>
      <c r="G562">
        <v>1682</v>
      </c>
      <c r="P562">
        <v>40</v>
      </c>
      <c r="Q562">
        <v>48</v>
      </c>
      <c r="S562">
        <v>70</v>
      </c>
      <c r="T562">
        <v>84</v>
      </c>
      <c r="U562">
        <v>96</v>
      </c>
      <c r="AC562">
        <v>72</v>
      </c>
      <c r="AD562">
        <v>168</v>
      </c>
      <c r="AE562">
        <v>120</v>
      </c>
      <c r="AG562">
        <v>72</v>
      </c>
      <c r="AH562">
        <v>84</v>
      </c>
      <c r="AL562">
        <v>36</v>
      </c>
    </row>
    <row r="563" spans="1:48" x14ac:dyDescent="0.25">
      <c r="A563" t="s">
        <v>64</v>
      </c>
      <c r="D563">
        <v>1</v>
      </c>
      <c r="E563">
        <v>0</v>
      </c>
      <c r="G563">
        <v>594</v>
      </c>
      <c r="AR563">
        <v>36</v>
      </c>
      <c r="AT563">
        <v>36</v>
      </c>
      <c r="AU563">
        <v>108</v>
      </c>
      <c r="AV563">
        <v>90</v>
      </c>
    </row>
    <row r="564" spans="1:48" x14ac:dyDescent="0.25">
      <c r="A564" t="s">
        <v>65</v>
      </c>
      <c r="D564">
        <v>1</v>
      </c>
      <c r="E564">
        <v>0</v>
      </c>
      <c r="G564">
        <v>510</v>
      </c>
      <c r="P564">
        <v>50</v>
      </c>
      <c r="Q564">
        <v>30</v>
      </c>
      <c r="R564">
        <v>100</v>
      </c>
      <c r="S564">
        <v>30</v>
      </c>
      <c r="AJ564">
        <v>72</v>
      </c>
      <c r="AK564">
        <v>84</v>
      </c>
      <c r="AP564">
        <v>72</v>
      </c>
    </row>
    <row r="565" spans="1:48" x14ac:dyDescent="0.25">
      <c r="A565" t="s">
        <v>66</v>
      </c>
      <c r="D565">
        <v>1</v>
      </c>
      <c r="E565">
        <v>0</v>
      </c>
      <c r="G565">
        <v>420</v>
      </c>
      <c r="AH565">
        <v>60</v>
      </c>
      <c r="AI565">
        <v>120</v>
      </c>
      <c r="AJ565">
        <v>72</v>
      </c>
      <c r="AK565">
        <v>60</v>
      </c>
    </row>
    <row r="566" spans="1:48" x14ac:dyDescent="0.25">
      <c r="A566" t="s">
        <v>67</v>
      </c>
      <c r="D566">
        <v>1</v>
      </c>
      <c r="E566">
        <v>0</v>
      </c>
      <c r="G566">
        <v>342</v>
      </c>
      <c r="AV566">
        <v>54</v>
      </c>
    </row>
    <row r="567" spans="1:48" x14ac:dyDescent="0.25">
      <c r="A567" t="s">
        <v>68</v>
      </c>
      <c r="D567">
        <v>1</v>
      </c>
      <c r="E567">
        <v>0</v>
      </c>
      <c r="G567">
        <v>306</v>
      </c>
      <c r="AK567">
        <v>36</v>
      </c>
      <c r="AQ567">
        <v>36</v>
      </c>
      <c r="AT567">
        <v>72</v>
      </c>
      <c r="AV567">
        <v>36</v>
      </c>
    </row>
    <row r="568" spans="1:48" x14ac:dyDescent="0.25">
      <c r="A568" t="s">
        <v>78</v>
      </c>
      <c r="D568">
        <v>1</v>
      </c>
      <c r="E568">
        <v>0</v>
      </c>
      <c r="G568">
        <v>144</v>
      </c>
      <c r="AP568">
        <v>36</v>
      </c>
      <c r="AR568">
        <v>36</v>
      </c>
      <c r="AU568">
        <v>36</v>
      </c>
    </row>
    <row r="569" spans="1:48" x14ac:dyDescent="0.25">
      <c r="A569" t="s">
        <v>563</v>
      </c>
      <c r="D569">
        <v>1</v>
      </c>
      <c r="E569">
        <v>0</v>
      </c>
      <c r="G569">
        <v>602</v>
      </c>
      <c r="AT569">
        <v>36</v>
      </c>
      <c r="AV569">
        <v>54</v>
      </c>
    </row>
    <row r="570" spans="1:48" x14ac:dyDescent="0.25">
      <c r="A570" t="s">
        <v>506</v>
      </c>
      <c r="H570">
        <v>0</v>
      </c>
      <c r="I570">
        <v>35.4</v>
      </c>
      <c r="J570">
        <v>34.888888888888886</v>
      </c>
      <c r="K570">
        <v>38.666666666666664</v>
      </c>
      <c r="L570">
        <v>38.5</v>
      </c>
      <c r="M570">
        <v>28.888888888888889</v>
      </c>
      <c r="N570">
        <v>34.666666666666664</v>
      </c>
      <c r="O570">
        <v>43</v>
      </c>
      <c r="P570">
        <v>35.555555555555557</v>
      </c>
      <c r="Q570">
        <v>31.75</v>
      </c>
      <c r="R570">
        <v>40.888888888888886</v>
      </c>
      <c r="S570">
        <v>45</v>
      </c>
      <c r="T570">
        <v>45.333333333333336</v>
      </c>
      <c r="U570">
        <v>48</v>
      </c>
      <c r="V570">
        <v>48</v>
      </c>
      <c r="W570">
        <v>45.333333333333336</v>
      </c>
      <c r="X570">
        <v>0</v>
      </c>
      <c r="Y570">
        <v>48</v>
      </c>
      <c r="Z570">
        <v>48</v>
      </c>
      <c r="AA570">
        <v>28</v>
      </c>
      <c r="AB570">
        <v>45.333333333333336</v>
      </c>
      <c r="AC570">
        <v>68.571428571428569</v>
      </c>
      <c r="AD570">
        <v>37.333333333333336</v>
      </c>
      <c r="AE570">
        <v>30</v>
      </c>
      <c r="AF570">
        <v>10.666666666666666</v>
      </c>
      <c r="AG570">
        <v>34.666666666666664</v>
      </c>
      <c r="AH570">
        <v>56</v>
      </c>
      <c r="AI570">
        <v>50.666666666666664</v>
      </c>
      <c r="AJ570">
        <v>57.6</v>
      </c>
      <c r="AK570">
        <v>56</v>
      </c>
      <c r="AL570">
        <v>48</v>
      </c>
      <c r="AM570">
        <v>0</v>
      </c>
      <c r="AN570">
        <v>0</v>
      </c>
      <c r="AO570">
        <v>0</v>
      </c>
      <c r="AP570">
        <v>53.333333333333336</v>
      </c>
      <c r="AQ570">
        <v>48.363861386138616</v>
      </c>
      <c r="AR570">
        <v>32</v>
      </c>
      <c r="AS570">
        <v>10.8</v>
      </c>
      <c r="AT570">
        <v>44</v>
      </c>
      <c r="AU570">
        <v>39.6</v>
      </c>
      <c r="AV570">
        <v>52</v>
      </c>
    </row>
    <row r="571" spans="1:48" x14ac:dyDescent="0.25">
      <c r="A571" t="s">
        <v>507</v>
      </c>
      <c r="AV571">
        <v>0.08</v>
      </c>
    </row>
    <row r="572" spans="1:48" x14ac:dyDescent="0.25">
      <c r="A572" t="s">
        <v>276</v>
      </c>
      <c r="D572">
        <v>1</v>
      </c>
      <c r="E572">
        <v>0</v>
      </c>
      <c r="G572">
        <v>832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AV572">
        <v>13</v>
      </c>
    </row>
    <row r="573" spans="1:48" x14ac:dyDescent="0.25">
      <c r="A573" t="s">
        <v>166</v>
      </c>
      <c r="D573">
        <v>0</v>
      </c>
      <c r="E573">
        <v>0</v>
      </c>
      <c r="G573">
        <v>850</v>
      </c>
      <c r="AF573">
        <v>30</v>
      </c>
      <c r="AG573">
        <v>60</v>
      </c>
      <c r="AH573">
        <v>80</v>
      </c>
      <c r="AI573">
        <v>80</v>
      </c>
      <c r="AJ573">
        <v>60</v>
      </c>
      <c r="AK573">
        <v>40</v>
      </c>
      <c r="AL573">
        <v>60</v>
      </c>
      <c r="AP573">
        <v>60</v>
      </c>
      <c r="AQ573">
        <v>60</v>
      </c>
      <c r="AR573">
        <v>40</v>
      </c>
      <c r="AS573">
        <v>60</v>
      </c>
    </row>
    <row r="574" spans="1:48" x14ac:dyDescent="0.25">
      <c r="A574" t="s">
        <v>167</v>
      </c>
      <c r="D574">
        <v>0</v>
      </c>
      <c r="E574">
        <v>0</v>
      </c>
      <c r="G574">
        <v>2170</v>
      </c>
      <c r="AF574">
        <v>30</v>
      </c>
      <c r="AG574">
        <v>40</v>
      </c>
      <c r="AH574">
        <v>100</v>
      </c>
      <c r="AI574">
        <v>60</v>
      </c>
      <c r="AJ574">
        <v>60</v>
      </c>
      <c r="AK574">
        <v>180</v>
      </c>
      <c r="AP574">
        <v>160</v>
      </c>
      <c r="AQ574">
        <v>60</v>
      </c>
      <c r="AR574">
        <v>140</v>
      </c>
      <c r="AS574">
        <v>160</v>
      </c>
      <c r="AT574">
        <v>220</v>
      </c>
      <c r="AU574">
        <v>160</v>
      </c>
      <c r="AV574">
        <v>220</v>
      </c>
    </row>
    <row r="575" spans="1:48" x14ac:dyDescent="0.25">
      <c r="A575" t="s">
        <v>557</v>
      </c>
      <c r="D575">
        <v>20</v>
      </c>
      <c r="E575">
        <v>0</v>
      </c>
      <c r="G575">
        <v>18740</v>
      </c>
      <c r="I575">
        <v>100</v>
      </c>
      <c r="J575">
        <v>200</v>
      </c>
      <c r="K575">
        <v>200</v>
      </c>
      <c r="L575">
        <v>220</v>
      </c>
      <c r="M575">
        <v>180</v>
      </c>
      <c r="N575">
        <v>220</v>
      </c>
      <c r="O575">
        <v>220</v>
      </c>
      <c r="P575">
        <v>200</v>
      </c>
      <c r="Q575">
        <v>220</v>
      </c>
      <c r="R575">
        <v>220</v>
      </c>
      <c r="S575">
        <v>140</v>
      </c>
      <c r="T575">
        <v>220</v>
      </c>
      <c r="U575">
        <v>180</v>
      </c>
      <c r="V575">
        <v>400</v>
      </c>
      <c r="W575">
        <v>260</v>
      </c>
      <c r="Y575">
        <v>200</v>
      </c>
      <c r="Z575">
        <v>200</v>
      </c>
      <c r="AA575">
        <v>100</v>
      </c>
      <c r="AB575">
        <v>180</v>
      </c>
      <c r="AC575">
        <v>180</v>
      </c>
      <c r="AD575">
        <v>200</v>
      </c>
      <c r="AE575">
        <v>220</v>
      </c>
    </row>
    <row r="576" spans="1:48" x14ac:dyDescent="0.25">
      <c r="A576" t="s">
        <v>506</v>
      </c>
      <c r="H576">
        <v>0</v>
      </c>
      <c r="I576">
        <v>20</v>
      </c>
      <c r="J576">
        <v>44.444444444444443</v>
      </c>
      <c r="K576">
        <v>44.444444444444443</v>
      </c>
      <c r="L576">
        <v>55</v>
      </c>
      <c r="M576">
        <v>40</v>
      </c>
      <c r="N576">
        <v>48.888888888888886</v>
      </c>
      <c r="O576">
        <v>55</v>
      </c>
      <c r="P576">
        <v>44.444444444444443</v>
      </c>
      <c r="Q576">
        <v>55</v>
      </c>
      <c r="R576">
        <v>48.888888888888886</v>
      </c>
      <c r="S576">
        <v>35</v>
      </c>
      <c r="T576">
        <v>48.888888888888886</v>
      </c>
      <c r="U576">
        <v>45</v>
      </c>
      <c r="V576">
        <v>114.28571428571429</v>
      </c>
      <c r="W576">
        <v>57.777777777777779</v>
      </c>
      <c r="X576">
        <v>0</v>
      </c>
      <c r="Y576">
        <v>50</v>
      </c>
      <c r="Z576">
        <v>50</v>
      </c>
      <c r="AA576">
        <v>33.333333333333336</v>
      </c>
      <c r="AB576">
        <v>40</v>
      </c>
      <c r="AC576">
        <v>51.428571428571431</v>
      </c>
      <c r="AD576">
        <v>44.444444444444443</v>
      </c>
      <c r="AE576">
        <v>55</v>
      </c>
      <c r="AF576">
        <v>13.333333333333334</v>
      </c>
      <c r="AG576">
        <v>22.222222222222221</v>
      </c>
      <c r="AH576">
        <v>40</v>
      </c>
      <c r="AI576">
        <v>31.111111111111111</v>
      </c>
      <c r="AJ576">
        <v>48</v>
      </c>
      <c r="AK576">
        <v>48.888888888888886</v>
      </c>
      <c r="AL576">
        <v>13.333333333333334</v>
      </c>
      <c r="AM576">
        <v>0</v>
      </c>
      <c r="AN576">
        <v>0</v>
      </c>
      <c r="AO576">
        <v>0</v>
      </c>
      <c r="AP576">
        <v>48.888888888888886</v>
      </c>
      <c r="AQ576">
        <v>24.801980198019802</v>
      </c>
      <c r="AR576">
        <v>40</v>
      </c>
      <c r="AS576">
        <v>44</v>
      </c>
      <c r="AT576">
        <v>48.888888888888886</v>
      </c>
      <c r="AU576">
        <v>32</v>
      </c>
      <c r="AV576">
        <v>51.777777777777779</v>
      </c>
    </row>
    <row r="577" spans="1:48" x14ac:dyDescent="0.25">
      <c r="A577" t="s">
        <v>507</v>
      </c>
      <c r="AV577">
        <v>0.08</v>
      </c>
    </row>
    <row r="578" spans="1:48" x14ac:dyDescent="0.25">
      <c r="A578" t="s">
        <v>242</v>
      </c>
      <c r="D578">
        <v>20</v>
      </c>
      <c r="E578">
        <v>0</v>
      </c>
      <c r="G578">
        <v>660</v>
      </c>
      <c r="I578">
        <v>100</v>
      </c>
      <c r="J578">
        <v>100</v>
      </c>
      <c r="M578">
        <v>100</v>
      </c>
      <c r="N578">
        <v>100</v>
      </c>
      <c r="P578">
        <v>60</v>
      </c>
      <c r="R578">
        <v>100</v>
      </c>
      <c r="S578">
        <v>100</v>
      </c>
    </row>
    <row r="579" spans="1:48" x14ac:dyDescent="0.25">
      <c r="A579" t="s">
        <v>245</v>
      </c>
      <c r="D579">
        <v>20</v>
      </c>
      <c r="E579">
        <v>0</v>
      </c>
      <c r="G579">
        <v>2240</v>
      </c>
      <c r="J579">
        <v>40</v>
      </c>
      <c r="K579">
        <v>60</v>
      </c>
      <c r="L579">
        <v>60</v>
      </c>
      <c r="M579">
        <v>60</v>
      </c>
      <c r="N579">
        <v>60</v>
      </c>
      <c r="O579">
        <v>80</v>
      </c>
      <c r="P579">
        <v>60</v>
      </c>
      <c r="Q579">
        <v>60</v>
      </c>
      <c r="R579">
        <v>60</v>
      </c>
      <c r="S579">
        <v>60</v>
      </c>
      <c r="U579">
        <v>60</v>
      </c>
      <c r="W579">
        <v>60</v>
      </c>
      <c r="Y579">
        <v>80</v>
      </c>
      <c r="Z579">
        <v>0</v>
      </c>
      <c r="AB579">
        <v>40</v>
      </c>
      <c r="AC579">
        <v>100</v>
      </c>
      <c r="AD579">
        <v>80</v>
      </c>
      <c r="AE579">
        <v>100</v>
      </c>
      <c r="AF579">
        <v>80</v>
      </c>
      <c r="AG579">
        <v>80</v>
      </c>
      <c r="AI579">
        <v>120</v>
      </c>
      <c r="AK579">
        <v>80</v>
      </c>
      <c r="AP579">
        <v>120</v>
      </c>
      <c r="AV579">
        <v>200</v>
      </c>
    </row>
    <row r="580" spans="1:48" x14ac:dyDescent="0.25">
      <c r="A580" t="s">
        <v>246</v>
      </c>
      <c r="D580">
        <v>20</v>
      </c>
      <c r="E580">
        <v>0</v>
      </c>
      <c r="G580">
        <v>0</v>
      </c>
    </row>
    <row r="581" spans="1:48" x14ac:dyDescent="0.25">
      <c r="A581" t="s">
        <v>247</v>
      </c>
      <c r="D581">
        <v>20</v>
      </c>
      <c r="E581">
        <v>0</v>
      </c>
      <c r="G581">
        <v>11500</v>
      </c>
      <c r="I581">
        <v>100</v>
      </c>
      <c r="J581">
        <v>100</v>
      </c>
      <c r="K581">
        <v>100</v>
      </c>
      <c r="L581">
        <v>100</v>
      </c>
      <c r="M581">
        <v>100</v>
      </c>
      <c r="N581">
        <v>100</v>
      </c>
      <c r="O581">
        <v>100</v>
      </c>
      <c r="P581">
        <v>100</v>
      </c>
      <c r="Q581">
        <v>100</v>
      </c>
      <c r="R581">
        <v>100</v>
      </c>
      <c r="S581">
        <v>100</v>
      </c>
      <c r="U581">
        <v>200</v>
      </c>
      <c r="V581">
        <v>160</v>
      </c>
      <c r="W581">
        <v>140</v>
      </c>
      <c r="Y581">
        <v>80</v>
      </c>
      <c r="Z581">
        <v>120</v>
      </c>
      <c r="AA581">
        <v>60</v>
      </c>
      <c r="AB581">
        <v>100</v>
      </c>
      <c r="AC581">
        <v>100</v>
      </c>
      <c r="AD581">
        <v>80</v>
      </c>
      <c r="AE581">
        <v>100</v>
      </c>
      <c r="AF581">
        <v>100</v>
      </c>
      <c r="AG581">
        <v>60</v>
      </c>
      <c r="AH581">
        <v>180</v>
      </c>
      <c r="AJ581">
        <v>80</v>
      </c>
      <c r="AK581">
        <v>100</v>
      </c>
      <c r="AS581">
        <v>140</v>
      </c>
      <c r="AT581">
        <v>140</v>
      </c>
      <c r="AU581">
        <v>140</v>
      </c>
    </row>
    <row r="582" spans="1:48" x14ac:dyDescent="0.25">
      <c r="A582" t="s">
        <v>258</v>
      </c>
      <c r="D582">
        <v>0</v>
      </c>
      <c r="E582">
        <v>0</v>
      </c>
      <c r="G582">
        <v>11320</v>
      </c>
      <c r="AI582">
        <v>80</v>
      </c>
      <c r="AJ582">
        <v>0</v>
      </c>
      <c r="AK582">
        <v>0</v>
      </c>
      <c r="AP582">
        <v>100</v>
      </c>
      <c r="AQ582">
        <v>140</v>
      </c>
      <c r="AR582">
        <v>300</v>
      </c>
      <c r="AS582">
        <v>140</v>
      </c>
      <c r="AT582">
        <v>160</v>
      </c>
      <c r="AU582">
        <v>160</v>
      </c>
      <c r="AV582">
        <v>100</v>
      </c>
    </row>
    <row r="583" spans="1:48" x14ac:dyDescent="0.25">
      <c r="A583" t="s">
        <v>225</v>
      </c>
      <c r="D583">
        <v>20</v>
      </c>
      <c r="E583">
        <v>0</v>
      </c>
      <c r="G583">
        <v>0</v>
      </c>
    </row>
    <row r="584" spans="1:48" x14ac:dyDescent="0.25">
      <c r="A584" t="s">
        <v>506</v>
      </c>
      <c r="H584">
        <v>0</v>
      </c>
      <c r="I584">
        <v>40</v>
      </c>
      <c r="J584">
        <v>53.333333333333336</v>
      </c>
      <c r="K584">
        <v>35.555555555555557</v>
      </c>
      <c r="L584">
        <v>40</v>
      </c>
      <c r="M584">
        <v>57.777777777777779</v>
      </c>
      <c r="N584">
        <v>57.777777777777779</v>
      </c>
      <c r="O584">
        <v>45</v>
      </c>
      <c r="P584">
        <v>48.888888888888886</v>
      </c>
      <c r="Q584">
        <v>40</v>
      </c>
      <c r="R584">
        <v>57.777777777777779</v>
      </c>
      <c r="S584">
        <v>65</v>
      </c>
      <c r="T584">
        <v>0</v>
      </c>
      <c r="U584">
        <v>65</v>
      </c>
      <c r="V584">
        <v>45.714285714285715</v>
      </c>
      <c r="W584">
        <v>44.444444444444443</v>
      </c>
      <c r="X584">
        <v>0</v>
      </c>
      <c r="Y584">
        <v>40</v>
      </c>
      <c r="Z584">
        <v>30</v>
      </c>
      <c r="AA584">
        <v>20</v>
      </c>
      <c r="AB584">
        <v>31.111111111111111</v>
      </c>
      <c r="AC584">
        <v>57.142857142857146</v>
      </c>
      <c r="AD584">
        <v>35.555555555555557</v>
      </c>
      <c r="AE584">
        <v>50</v>
      </c>
      <c r="AF584">
        <v>40</v>
      </c>
      <c r="AG584">
        <v>31.111111111111111</v>
      </c>
      <c r="AH584">
        <v>40</v>
      </c>
      <c r="AI584">
        <v>44.444444444444443</v>
      </c>
      <c r="AJ584">
        <v>32</v>
      </c>
      <c r="AK584">
        <v>40</v>
      </c>
      <c r="AL584">
        <v>0</v>
      </c>
      <c r="AM584">
        <v>0</v>
      </c>
      <c r="AN584">
        <v>0</v>
      </c>
      <c r="AO584">
        <v>0</v>
      </c>
      <c r="AP584">
        <v>48.888888888888886</v>
      </c>
      <c r="AQ584">
        <v>28.935643564356436</v>
      </c>
      <c r="AR584">
        <v>66.666666666666671</v>
      </c>
      <c r="AS584">
        <v>56</v>
      </c>
      <c r="AT584">
        <v>66.666666666666671</v>
      </c>
      <c r="AU584">
        <v>60</v>
      </c>
      <c r="AV584">
        <v>66.666666666666671</v>
      </c>
    </row>
    <row r="585" spans="1:48" x14ac:dyDescent="0.25">
      <c r="A585" t="s">
        <v>507</v>
      </c>
      <c r="AV585">
        <v>0.08</v>
      </c>
    </row>
    <row r="586" spans="1:48" x14ac:dyDescent="0.25">
      <c r="A586" t="s">
        <v>16</v>
      </c>
      <c r="D586">
        <v>20</v>
      </c>
      <c r="E586">
        <v>0</v>
      </c>
      <c r="G586">
        <v>0</v>
      </c>
    </row>
    <row r="587" spans="1:48" x14ac:dyDescent="0.25">
      <c r="A587" t="s">
        <v>17</v>
      </c>
      <c r="D587">
        <v>20</v>
      </c>
      <c r="E587">
        <v>0</v>
      </c>
      <c r="G587">
        <v>0</v>
      </c>
    </row>
    <row r="588" spans="1:48" x14ac:dyDescent="0.25">
      <c r="A588" t="s">
        <v>211</v>
      </c>
      <c r="D588">
        <v>20</v>
      </c>
      <c r="E588">
        <v>0</v>
      </c>
      <c r="G588">
        <v>25760</v>
      </c>
      <c r="Z588">
        <v>180</v>
      </c>
      <c r="AA588">
        <v>0</v>
      </c>
      <c r="AB588">
        <v>100</v>
      </c>
      <c r="AC588">
        <v>100</v>
      </c>
      <c r="AD588">
        <v>260</v>
      </c>
      <c r="AE588">
        <v>100</v>
      </c>
      <c r="AF588">
        <v>80</v>
      </c>
      <c r="AG588">
        <v>280</v>
      </c>
      <c r="AH588">
        <v>300</v>
      </c>
      <c r="AI588">
        <v>360</v>
      </c>
      <c r="AJ588">
        <v>260</v>
      </c>
      <c r="AK588">
        <v>360</v>
      </c>
      <c r="AL588">
        <v>60</v>
      </c>
      <c r="AP588">
        <v>260</v>
      </c>
      <c r="AQ588">
        <v>300</v>
      </c>
      <c r="AR588">
        <v>340</v>
      </c>
      <c r="AS588">
        <v>360</v>
      </c>
      <c r="AT588">
        <v>300</v>
      </c>
      <c r="AU588">
        <v>140</v>
      </c>
      <c r="AV588">
        <v>160</v>
      </c>
    </row>
    <row r="589" spans="1:48" x14ac:dyDescent="0.25">
      <c r="A589" t="s">
        <v>219</v>
      </c>
      <c r="D589">
        <v>0</v>
      </c>
      <c r="E589">
        <v>0</v>
      </c>
      <c r="G589">
        <v>0</v>
      </c>
    </row>
    <row r="590" spans="1:48" x14ac:dyDescent="0.25">
      <c r="A590" t="s">
        <v>220</v>
      </c>
      <c r="D590">
        <v>0</v>
      </c>
      <c r="E590">
        <v>0</v>
      </c>
      <c r="G590">
        <v>0</v>
      </c>
    </row>
    <row r="591" spans="1:48" x14ac:dyDescent="0.25">
      <c r="A591" t="s">
        <v>221</v>
      </c>
      <c r="D591">
        <v>0</v>
      </c>
      <c r="E591">
        <v>0</v>
      </c>
      <c r="G591">
        <v>980</v>
      </c>
      <c r="W591">
        <v>300</v>
      </c>
      <c r="X591">
        <v>0</v>
      </c>
      <c r="Y591">
        <v>140</v>
      </c>
      <c r="Z591">
        <v>60</v>
      </c>
      <c r="AA591">
        <v>100</v>
      </c>
      <c r="AU591">
        <v>200</v>
      </c>
      <c r="AV591">
        <v>180</v>
      </c>
    </row>
    <row r="592" spans="1:48" x14ac:dyDescent="0.25">
      <c r="A592" t="s">
        <v>254</v>
      </c>
      <c r="D592">
        <v>20</v>
      </c>
      <c r="E592">
        <v>0</v>
      </c>
      <c r="G592">
        <v>4860</v>
      </c>
      <c r="I592">
        <v>380</v>
      </c>
      <c r="J592">
        <v>300</v>
      </c>
      <c r="K592">
        <v>260</v>
      </c>
      <c r="L592">
        <v>320</v>
      </c>
      <c r="M592">
        <v>200</v>
      </c>
      <c r="N592">
        <v>360</v>
      </c>
      <c r="O592">
        <v>360</v>
      </c>
      <c r="P592">
        <v>420</v>
      </c>
      <c r="Q592">
        <v>380</v>
      </c>
      <c r="R592">
        <v>380</v>
      </c>
      <c r="S592">
        <v>380</v>
      </c>
      <c r="T592">
        <v>380</v>
      </c>
      <c r="U592">
        <v>400</v>
      </c>
      <c r="V592">
        <v>140</v>
      </c>
      <c r="AB592">
        <v>0</v>
      </c>
      <c r="AE592">
        <v>100</v>
      </c>
      <c r="AF592">
        <v>100</v>
      </c>
    </row>
    <row r="593" spans="1:48" x14ac:dyDescent="0.25">
      <c r="A593" t="s">
        <v>256</v>
      </c>
      <c r="D593">
        <v>20</v>
      </c>
      <c r="E593">
        <v>0</v>
      </c>
      <c r="G593">
        <v>100</v>
      </c>
      <c r="T593">
        <v>100</v>
      </c>
    </row>
    <row r="594" spans="1:48" x14ac:dyDescent="0.25">
      <c r="A594" t="s">
        <v>212</v>
      </c>
      <c r="D594">
        <v>0</v>
      </c>
      <c r="E594">
        <v>0</v>
      </c>
      <c r="G594">
        <v>1060</v>
      </c>
    </row>
    <row r="595" spans="1:48" x14ac:dyDescent="0.25">
      <c r="A595" t="s">
        <v>506</v>
      </c>
      <c r="H595">
        <v>0</v>
      </c>
      <c r="I595">
        <v>40</v>
      </c>
      <c r="J595">
        <v>53.333333333333336</v>
      </c>
      <c r="K595">
        <v>35.555555555555557</v>
      </c>
      <c r="L595">
        <v>40</v>
      </c>
      <c r="M595">
        <v>57.777777777777779</v>
      </c>
      <c r="N595">
        <v>57.777777777777779</v>
      </c>
      <c r="O595">
        <v>45</v>
      </c>
      <c r="P595">
        <v>48.888888888888886</v>
      </c>
      <c r="Q595">
        <v>40</v>
      </c>
      <c r="R595">
        <v>57.777777777777779</v>
      </c>
      <c r="S595">
        <v>65</v>
      </c>
      <c r="T595">
        <v>0</v>
      </c>
      <c r="U595">
        <v>65</v>
      </c>
      <c r="V595">
        <v>45.714285714285715</v>
      </c>
      <c r="W595">
        <v>44.444444444444443</v>
      </c>
      <c r="X595">
        <v>0</v>
      </c>
      <c r="Y595">
        <v>40</v>
      </c>
      <c r="Z595">
        <v>30</v>
      </c>
      <c r="AA595">
        <v>20</v>
      </c>
      <c r="AB595">
        <v>31.111111111111111</v>
      </c>
      <c r="AC595">
        <v>57.142857142857146</v>
      </c>
      <c r="AD595">
        <v>35.555555555555557</v>
      </c>
      <c r="AE595">
        <v>50</v>
      </c>
      <c r="AF595">
        <v>40</v>
      </c>
      <c r="AG595">
        <v>31.111111111111111</v>
      </c>
      <c r="AH595">
        <v>40</v>
      </c>
      <c r="AI595">
        <v>44.444444444444443</v>
      </c>
      <c r="AJ595">
        <v>32</v>
      </c>
      <c r="AK595">
        <v>40</v>
      </c>
      <c r="AL595">
        <v>0</v>
      </c>
      <c r="AM595">
        <v>0</v>
      </c>
      <c r="AN595">
        <v>0</v>
      </c>
      <c r="AO595">
        <v>0</v>
      </c>
      <c r="AP595">
        <v>48.888888888888886</v>
      </c>
      <c r="AQ595">
        <v>28.935643564356436</v>
      </c>
      <c r="AR595">
        <v>66.666666666666671</v>
      </c>
      <c r="AS595">
        <v>56</v>
      </c>
      <c r="AT595">
        <v>66.666666666666671</v>
      </c>
      <c r="AU595">
        <v>60</v>
      </c>
      <c r="AV595">
        <v>66.666666666666671</v>
      </c>
    </row>
    <row r="596" spans="1:48" x14ac:dyDescent="0.25">
      <c r="A596" t="s">
        <v>507</v>
      </c>
      <c r="AV596">
        <v>0.08</v>
      </c>
    </row>
    <row r="597" spans="1:48" x14ac:dyDescent="0.25">
      <c r="A597" t="s">
        <v>16</v>
      </c>
      <c r="D597">
        <v>20</v>
      </c>
      <c r="E597">
        <v>0</v>
      </c>
      <c r="G597">
        <v>0</v>
      </c>
    </row>
    <row r="598" spans="1:48" x14ac:dyDescent="0.25">
      <c r="A598" t="s">
        <v>17</v>
      </c>
      <c r="D598">
        <v>20</v>
      </c>
      <c r="E598">
        <v>0</v>
      </c>
      <c r="G598">
        <v>0</v>
      </c>
    </row>
    <row r="599" spans="1:48" x14ac:dyDescent="0.25">
      <c r="A599" t="s">
        <v>211</v>
      </c>
      <c r="D599">
        <v>20</v>
      </c>
      <c r="E599">
        <v>0</v>
      </c>
      <c r="G599">
        <v>0</v>
      </c>
    </row>
    <row r="600" spans="1:48" x14ac:dyDescent="0.25">
      <c r="A600" t="s">
        <v>219</v>
      </c>
      <c r="D600">
        <v>0</v>
      </c>
      <c r="E600">
        <v>0</v>
      </c>
      <c r="G600">
        <v>0</v>
      </c>
    </row>
    <row r="601" spans="1:48" x14ac:dyDescent="0.25">
      <c r="A601" t="s">
        <v>220</v>
      </c>
      <c r="D601">
        <v>0</v>
      </c>
      <c r="E601">
        <v>0</v>
      </c>
      <c r="G601">
        <v>0</v>
      </c>
    </row>
    <row r="602" spans="1:48" x14ac:dyDescent="0.25">
      <c r="A602" t="s">
        <v>221</v>
      </c>
      <c r="D602">
        <v>0</v>
      </c>
      <c r="E602">
        <v>0</v>
      </c>
      <c r="G602">
        <v>0</v>
      </c>
    </row>
    <row r="603" spans="1:48" x14ac:dyDescent="0.25">
      <c r="A603" t="s">
        <v>254</v>
      </c>
      <c r="D603">
        <v>20</v>
      </c>
      <c r="E603">
        <v>0</v>
      </c>
      <c r="G603">
        <v>15760</v>
      </c>
      <c r="AS603">
        <v>120</v>
      </c>
      <c r="AT603">
        <v>140</v>
      </c>
      <c r="AU603">
        <v>200</v>
      </c>
      <c r="AV603">
        <v>200</v>
      </c>
    </row>
    <row r="604" spans="1:48" x14ac:dyDescent="0.25">
      <c r="A604" t="s">
        <v>256</v>
      </c>
      <c r="D604">
        <v>20</v>
      </c>
      <c r="E604">
        <v>0</v>
      </c>
      <c r="G604">
        <v>0</v>
      </c>
    </row>
    <row r="605" spans="1:48" x14ac:dyDescent="0.25">
      <c r="A605" t="s">
        <v>212</v>
      </c>
      <c r="D605">
        <v>0</v>
      </c>
      <c r="E605">
        <v>0</v>
      </c>
      <c r="G605">
        <v>0</v>
      </c>
    </row>
    <row r="606" spans="1:48" x14ac:dyDescent="0.25">
      <c r="A606" t="s">
        <v>506</v>
      </c>
      <c r="H606">
        <v>0</v>
      </c>
      <c r="I606">
        <v>69.599999999999994</v>
      </c>
      <c r="J606">
        <v>72</v>
      </c>
      <c r="K606">
        <v>56</v>
      </c>
      <c r="L606">
        <v>55.5</v>
      </c>
      <c r="M606">
        <v>68.888888888888886</v>
      </c>
      <c r="N606">
        <v>86.222222222222229</v>
      </c>
      <c r="O606">
        <v>86</v>
      </c>
      <c r="P606">
        <v>81.333333333333329</v>
      </c>
      <c r="Q606">
        <v>0</v>
      </c>
      <c r="R606">
        <v>64.888888888888886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24</v>
      </c>
      <c r="AT606">
        <v>31.111111111111111</v>
      </c>
      <c r="AU606">
        <v>40</v>
      </c>
      <c r="AV606">
        <v>44.444444444444443</v>
      </c>
    </row>
    <row r="607" spans="1:48" x14ac:dyDescent="0.25">
      <c r="A607" t="s">
        <v>507</v>
      </c>
      <c r="AV607">
        <v>0.08</v>
      </c>
    </row>
    <row r="608" spans="1:48" x14ac:dyDescent="0.25">
      <c r="A608" t="s">
        <v>132</v>
      </c>
      <c r="D608">
        <v>2</v>
      </c>
      <c r="E608">
        <v>0</v>
      </c>
      <c r="G608">
        <v>31960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200</v>
      </c>
      <c r="Q608">
        <v>240</v>
      </c>
      <c r="R608">
        <v>300</v>
      </c>
      <c r="S608">
        <v>140</v>
      </c>
      <c r="T608">
        <v>0</v>
      </c>
      <c r="U608">
        <v>100</v>
      </c>
      <c r="V608">
        <v>140</v>
      </c>
      <c r="W608">
        <v>380</v>
      </c>
      <c r="Y608">
        <v>280</v>
      </c>
      <c r="Z608">
        <v>300</v>
      </c>
      <c r="AA608">
        <v>220</v>
      </c>
      <c r="AB608">
        <v>400</v>
      </c>
      <c r="AC608">
        <v>300</v>
      </c>
      <c r="AD608">
        <v>400</v>
      </c>
      <c r="AE608">
        <v>320</v>
      </c>
      <c r="AF608">
        <v>380</v>
      </c>
      <c r="AG608">
        <v>380</v>
      </c>
      <c r="AH608">
        <v>380</v>
      </c>
      <c r="AI608">
        <v>360</v>
      </c>
      <c r="AJ608">
        <v>200</v>
      </c>
      <c r="AK608">
        <v>360</v>
      </c>
      <c r="AP608">
        <v>400</v>
      </c>
      <c r="AQ608">
        <v>400</v>
      </c>
      <c r="AR608">
        <v>340</v>
      </c>
      <c r="AS608">
        <v>420</v>
      </c>
      <c r="AT608">
        <v>380</v>
      </c>
      <c r="AU608">
        <v>400</v>
      </c>
      <c r="AV608">
        <v>400</v>
      </c>
    </row>
    <row r="609" spans="1:48" x14ac:dyDescent="0.25">
      <c r="A609" t="s">
        <v>178</v>
      </c>
      <c r="D609">
        <v>20</v>
      </c>
      <c r="E609">
        <v>0</v>
      </c>
      <c r="G609">
        <v>1800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</row>
    <row r="610" spans="1:48" x14ac:dyDescent="0.25">
      <c r="A610" t="s">
        <v>200</v>
      </c>
      <c r="D610" t="s">
        <v>582</v>
      </c>
      <c r="E610">
        <v>0</v>
      </c>
      <c r="G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</row>
    <row r="611" spans="1:48" x14ac:dyDescent="0.25">
      <c r="A611" t="s">
        <v>506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44.444444444444443</v>
      </c>
      <c r="Q611">
        <v>60</v>
      </c>
      <c r="R611">
        <v>66.666666666666671</v>
      </c>
      <c r="S611">
        <v>35</v>
      </c>
      <c r="T611">
        <v>0</v>
      </c>
      <c r="U611">
        <v>25</v>
      </c>
      <c r="V611">
        <v>40</v>
      </c>
      <c r="W611">
        <v>84.444444444444443</v>
      </c>
      <c r="X611">
        <v>0</v>
      </c>
      <c r="Y611">
        <v>70</v>
      </c>
      <c r="Z611">
        <v>75</v>
      </c>
      <c r="AA611">
        <v>73.333333333333329</v>
      </c>
      <c r="AB611">
        <v>88.888888888888886</v>
      </c>
      <c r="AC611">
        <v>85.714285714285708</v>
      </c>
      <c r="AD611">
        <v>88.888888888888886</v>
      </c>
      <c r="AE611">
        <v>80</v>
      </c>
      <c r="AF611">
        <v>84.444444444444443</v>
      </c>
      <c r="AG611">
        <v>84.444444444444443</v>
      </c>
      <c r="AH611">
        <v>84.444444444444443</v>
      </c>
      <c r="AI611">
        <v>80</v>
      </c>
      <c r="AJ611">
        <v>80</v>
      </c>
      <c r="AK611">
        <v>80</v>
      </c>
      <c r="AL611">
        <v>0</v>
      </c>
      <c r="AM611">
        <v>0</v>
      </c>
      <c r="AN611">
        <v>0</v>
      </c>
      <c r="AO611">
        <v>0</v>
      </c>
      <c r="AP611">
        <v>88.888888888888886</v>
      </c>
      <c r="AQ611">
        <v>82.67326732673267</v>
      </c>
      <c r="AR611">
        <v>75.555555555555557</v>
      </c>
      <c r="AS611">
        <v>84</v>
      </c>
      <c r="AT611">
        <v>84.444444444444443</v>
      </c>
      <c r="AU611">
        <v>80</v>
      </c>
      <c r="AV611">
        <v>88.888888888888886</v>
      </c>
    </row>
    <row r="612" spans="1:48" x14ac:dyDescent="0.25">
      <c r="A612" t="s">
        <v>507</v>
      </c>
      <c r="AV612">
        <v>0.08</v>
      </c>
    </row>
    <row r="613" spans="1:48" x14ac:dyDescent="0.25">
      <c r="A613" t="s">
        <v>200</v>
      </c>
      <c r="D613" t="s">
        <v>582</v>
      </c>
      <c r="E613">
        <v>0</v>
      </c>
      <c r="G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</row>
    <row r="614" spans="1:48" x14ac:dyDescent="0.25">
      <c r="A614" t="s">
        <v>240</v>
      </c>
      <c r="D614">
        <v>20</v>
      </c>
      <c r="E614">
        <v>0</v>
      </c>
      <c r="G614">
        <v>6920</v>
      </c>
      <c r="I614">
        <v>120</v>
      </c>
      <c r="J614">
        <v>100</v>
      </c>
      <c r="K614">
        <v>100</v>
      </c>
      <c r="L614">
        <v>100</v>
      </c>
      <c r="AI614">
        <v>80</v>
      </c>
      <c r="AJ614">
        <v>100</v>
      </c>
      <c r="AK614">
        <v>100</v>
      </c>
      <c r="AP614">
        <v>100</v>
      </c>
      <c r="AQ614">
        <v>100</v>
      </c>
      <c r="AR614">
        <v>100</v>
      </c>
      <c r="AS614">
        <v>120</v>
      </c>
    </row>
    <row r="615" spans="1:48" x14ac:dyDescent="0.25">
      <c r="A615" t="s">
        <v>248</v>
      </c>
      <c r="D615">
        <v>20</v>
      </c>
      <c r="E615">
        <v>0</v>
      </c>
      <c r="G615">
        <v>0</v>
      </c>
    </row>
    <row r="616" spans="1:48" x14ac:dyDescent="0.25">
      <c r="A616" t="s">
        <v>249</v>
      </c>
      <c r="D616">
        <v>20</v>
      </c>
      <c r="E616">
        <v>0</v>
      </c>
      <c r="G616">
        <v>600</v>
      </c>
      <c r="I616">
        <v>120</v>
      </c>
      <c r="J616">
        <v>80</v>
      </c>
      <c r="K616">
        <v>80</v>
      </c>
      <c r="L616">
        <v>80</v>
      </c>
      <c r="M616">
        <v>140</v>
      </c>
      <c r="N616">
        <v>100</v>
      </c>
    </row>
    <row r="617" spans="1:48" x14ac:dyDescent="0.25">
      <c r="A617" t="s">
        <v>250</v>
      </c>
      <c r="D617">
        <v>20</v>
      </c>
      <c r="E617">
        <v>0</v>
      </c>
      <c r="G617">
        <v>9660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F617">
        <v>0</v>
      </c>
      <c r="AH617">
        <v>100</v>
      </c>
      <c r="AI617">
        <v>80</v>
      </c>
      <c r="AJ617">
        <v>140</v>
      </c>
      <c r="AK617">
        <v>120</v>
      </c>
      <c r="AL617">
        <v>0</v>
      </c>
      <c r="AM617">
        <v>0</v>
      </c>
      <c r="AN617">
        <v>0</v>
      </c>
      <c r="AO617">
        <v>0</v>
      </c>
      <c r="AP617">
        <v>120</v>
      </c>
      <c r="AQ617">
        <v>100</v>
      </c>
      <c r="AR617">
        <v>120</v>
      </c>
      <c r="AS617">
        <v>120</v>
      </c>
      <c r="AT617">
        <v>220</v>
      </c>
      <c r="AU617">
        <v>240</v>
      </c>
      <c r="AV617">
        <v>220</v>
      </c>
    </row>
    <row r="618" spans="1:48" x14ac:dyDescent="0.25">
      <c r="A618" t="s">
        <v>506</v>
      </c>
      <c r="H618">
        <v>0</v>
      </c>
      <c r="I618">
        <v>48</v>
      </c>
      <c r="J618">
        <v>40</v>
      </c>
      <c r="K618">
        <v>40</v>
      </c>
      <c r="L618">
        <v>45</v>
      </c>
      <c r="M618">
        <v>31.111111111111111</v>
      </c>
      <c r="N618">
        <v>22.222222222222221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22.222222222222221</v>
      </c>
      <c r="AI618">
        <v>35.555555555555557</v>
      </c>
      <c r="AJ618">
        <v>96</v>
      </c>
      <c r="AK618">
        <v>48.888888888888886</v>
      </c>
      <c r="AL618">
        <v>0</v>
      </c>
      <c r="AM618">
        <v>0</v>
      </c>
      <c r="AN618">
        <v>0</v>
      </c>
      <c r="AO618">
        <v>0</v>
      </c>
      <c r="AP618">
        <v>48.888888888888886</v>
      </c>
      <c r="AQ618">
        <v>41.336633663366335</v>
      </c>
      <c r="AR618">
        <v>48.888888888888886</v>
      </c>
      <c r="AS618">
        <v>48</v>
      </c>
      <c r="AT618">
        <v>48.888888888888886</v>
      </c>
      <c r="AU618">
        <v>48</v>
      </c>
      <c r="AV618">
        <v>48.888888888888886</v>
      </c>
    </row>
    <row r="619" spans="1:48" x14ac:dyDescent="0.25">
      <c r="A619" t="s">
        <v>507</v>
      </c>
      <c r="AV619">
        <v>0.08</v>
      </c>
    </row>
    <row r="620" spans="1:48" x14ac:dyDescent="0.25">
      <c r="A620" t="s">
        <v>242</v>
      </c>
      <c r="D620">
        <v>20</v>
      </c>
      <c r="E620">
        <v>0</v>
      </c>
      <c r="G620">
        <v>760</v>
      </c>
      <c r="I620">
        <v>140</v>
      </c>
      <c r="J620">
        <v>140</v>
      </c>
      <c r="K620">
        <v>240</v>
      </c>
      <c r="L620">
        <v>100</v>
      </c>
      <c r="M620">
        <v>140</v>
      </c>
    </row>
    <row r="621" spans="1:48" x14ac:dyDescent="0.25">
      <c r="A621" t="s">
        <v>245</v>
      </c>
      <c r="D621">
        <v>20</v>
      </c>
      <c r="E621">
        <v>0</v>
      </c>
      <c r="G621">
        <v>0</v>
      </c>
      <c r="AA621">
        <v>0</v>
      </c>
      <c r="AB621">
        <v>0</v>
      </c>
      <c r="AC621">
        <v>0</v>
      </c>
      <c r="AD621">
        <v>0</v>
      </c>
      <c r="AF621">
        <v>0</v>
      </c>
      <c r="AG621">
        <v>0</v>
      </c>
      <c r="AH621">
        <v>0</v>
      </c>
    </row>
    <row r="622" spans="1:48" x14ac:dyDescent="0.25">
      <c r="A622" t="s">
        <v>246</v>
      </c>
      <c r="D622">
        <v>20</v>
      </c>
      <c r="E622">
        <v>0</v>
      </c>
      <c r="G622">
        <v>740</v>
      </c>
      <c r="I622">
        <v>100</v>
      </c>
      <c r="J622">
        <v>200</v>
      </c>
      <c r="K622">
        <v>100</v>
      </c>
      <c r="L622">
        <v>140</v>
      </c>
      <c r="M622">
        <v>100</v>
      </c>
      <c r="N622">
        <v>100</v>
      </c>
    </row>
    <row r="623" spans="1:48" x14ac:dyDescent="0.25">
      <c r="A623" t="s">
        <v>132</v>
      </c>
      <c r="D623">
        <v>2</v>
      </c>
      <c r="E623">
        <v>0</v>
      </c>
      <c r="G623">
        <v>3160</v>
      </c>
      <c r="O623">
        <v>120</v>
      </c>
      <c r="P623">
        <v>60</v>
      </c>
      <c r="Q623">
        <v>220</v>
      </c>
      <c r="R623">
        <v>300</v>
      </c>
      <c r="S623">
        <v>140</v>
      </c>
      <c r="T623">
        <v>120</v>
      </c>
      <c r="U623">
        <v>180</v>
      </c>
      <c r="V623">
        <v>260</v>
      </c>
      <c r="W623">
        <v>360</v>
      </c>
      <c r="Y623">
        <v>380</v>
      </c>
      <c r="Z623">
        <v>320</v>
      </c>
      <c r="AA623">
        <v>300</v>
      </c>
      <c r="AB623">
        <v>200</v>
      </c>
      <c r="AC623">
        <v>200</v>
      </c>
    </row>
    <row r="624" spans="1:48" x14ac:dyDescent="0.25">
      <c r="A624" t="s">
        <v>200</v>
      </c>
      <c r="D624" t="s">
        <v>582</v>
      </c>
      <c r="E624">
        <v>0</v>
      </c>
      <c r="G624">
        <v>0</v>
      </c>
    </row>
    <row r="625" spans="1:48" x14ac:dyDescent="0.25">
      <c r="A625" t="s">
        <v>578</v>
      </c>
      <c r="D625">
        <v>20</v>
      </c>
      <c r="E625">
        <v>0</v>
      </c>
      <c r="G625">
        <v>0</v>
      </c>
    </row>
    <row r="626" spans="1:48" x14ac:dyDescent="0.25">
      <c r="A626" t="s">
        <v>157</v>
      </c>
      <c r="D626">
        <v>20</v>
      </c>
      <c r="E626">
        <v>0</v>
      </c>
      <c r="G626">
        <v>5900</v>
      </c>
      <c r="AD626">
        <v>0</v>
      </c>
      <c r="AE626">
        <v>80</v>
      </c>
      <c r="AG626">
        <v>80</v>
      </c>
      <c r="AI626">
        <v>60</v>
      </c>
      <c r="AJ626">
        <v>60</v>
      </c>
      <c r="AK626">
        <v>100</v>
      </c>
      <c r="AL626">
        <v>60</v>
      </c>
      <c r="AP626">
        <v>80</v>
      </c>
      <c r="AR626">
        <v>40</v>
      </c>
      <c r="AS626">
        <v>60</v>
      </c>
      <c r="AT626">
        <v>80</v>
      </c>
      <c r="AU626">
        <v>80</v>
      </c>
      <c r="AV626">
        <v>80</v>
      </c>
    </row>
    <row r="627" spans="1:48" x14ac:dyDescent="0.25">
      <c r="A627" t="s">
        <v>159</v>
      </c>
      <c r="D627">
        <v>20</v>
      </c>
      <c r="E627">
        <v>0</v>
      </c>
      <c r="G627">
        <v>6010</v>
      </c>
      <c r="Z627">
        <v>0</v>
      </c>
      <c r="AC627">
        <v>30</v>
      </c>
      <c r="AD627">
        <v>140</v>
      </c>
      <c r="AE627">
        <v>80</v>
      </c>
      <c r="AG627">
        <v>60</v>
      </c>
      <c r="AI627">
        <v>60</v>
      </c>
      <c r="AJ627">
        <v>60</v>
      </c>
      <c r="AK627">
        <v>100</v>
      </c>
      <c r="AL627">
        <v>60</v>
      </c>
      <c r="AP627">
        <v>80</v>
      </c>
      <c r="AR627">
        <v>0</v>
      </c>
      <c r="AS627">
        <v>60</v>
      </c>
      <c r="AT627">
        <v>80</v>
      </c>
      <c r="AU627">
        <v>80</v>
      </c>
      <c r="AV627">
        <v>80</v>
      </c>
    </row>
    <row r="628" spans="1:48" x14ac:dyDescent="0.25">
      <c r="A628" t="s">
        <v>506</v>
      </c>
      <c r="H628">
        <v>0</v>
      </c>
      <c r="I628">
        <v>48</v>
      </c>
      <c r="J628">
        <v>75.555555555555557</v>
      </c>
      <c r="K628">
        <v>75.555555555555557</v>
      </c>
      <c r="L628">
        <v>60</v>
      </c>
      <c r="M628">
        <v>53.333333333333336</v>
      </c>
      <c r="N628">
        <v>22.222222222222221</v>
      </c>
      <c r="O628">
        <v>30</v>
      </c>
      <c r="P628">
        <v>13.333333333333334</v>
      </c>
      <c r="Q628">
        <v>55</v>
      </c>
      <c r="R628">
        <v>66.666666666666671</v>
      </c>
      <c r="S628">
        <v>35</v>
      </c>
      <c r="T628">
        <v>26.666666666666668</v>
      </c>
      <c r="U628">
        <v>45</v>
      </c>
      <c r="V628">
        <v>74.285714285714292</v>
      </c>
      <c r="W628">
        <v>80</v>
      </c>
      <c r="X628">
        <v>0</v>
      </c>
      <c r="Y628">
        <v>95</v>
      </c>
      <c r="Z628">
        <v>80</v>
      </c>
      <c r="AA628">
        <v>100</v>
      </c>
      <c r="AB628">
        <v>44.444444444444443</v>
      </c>
      <c r="AC628">
        <v>65.714285714285708</v>
      </c>
      <c r="AD628">
        <v>31.111111111111111</v>
      </c>
      <c r="AE628">
        <v>40</v>
      </c>
      <c r="AF628">
        <v>0</v>
      </c>
      <c r="AG628">
        <v>31.111111111111111</v>
      </c>
      <c r="AH628">
        <v>0</v>
      </c>
      <c r="AI628">
        <v>26.666666666666668</v>
      </c>
      <c r="AJ628">
        <v>48</v>
      </c>
      <c r="AK628">
        <v>44.444444444444443</v>
      </c>
      <c r="AL628">
        <v>26.666666666666668</v>
      </c>
      <c r="AM628">
        <v>0</v>
      </c>
      <c r="AN628">
        <v>0</v>
      </c>
      <c r="AO628">
        <v>0</v>
      </c>
      <c r="AP628">
        <v>35.555555555555557</v>
      </c>
      <c r="AQ628">
        <v>0</v>
      </c>
      <c r="AR628">
        <v>8.8888888888888893</v>
      </c>
      <c r="AS628">
        <v>24</v>
      </c>
      <c r="AT628">
        <v>35.555555555555557</v>
      </c>
      <c r="AU628">
        <v>32</v>
      </c>
      <c r="AV628">
        <v>35.555555555555557</v>
      </c>
    </row>
    <row r="629" spans="1:48" x14ac:dyDescent="0.25">
      <c r="A629" t="s">
        <v>507</v>
      </c>
      <c r="AV629">
        <v>0.08</v>
      </c>
    </row>
    <row r="630" spans="1:48" x14ac:dyDescent="0.25">
      <c r="A630" t="s">
        <v>200</v>
      </c>
      <c r="D630" t="s">
        <v>582</v>
      </c>
      <c r="E630">
        <v>0</v>
      </c>
      <c r="G630">
        <v>0</v>
      </c>
    </row>
    <row r="631" spans="1:48" x14ac:dyDescent="0.25">
      <c r="A631" t="s">
        <v>200</v>
      </c>
      <c r="D631" t="s">
        <v>582</v>
      </c>
      <c r="E631">
        <v>0</v>
      </c>
      <c r="G631">
        <v>0</v>
      </c>
    </row>
    <row r="632" spans="1:48" x14ac:dyDescent="0.25">
      <c r="A632" t="s">
        <v>200</v>
      </c>
      <c r="D632" t="s">
        <v>582</v>
      </c>
      <c r="E632">
        <v>0</v>
      </c>
      <c r="G632">
        <v>0</v>
      </c>
    </row>
    <row r="633" spans="1:48" x14ac:dyDescent="0.25">
      <c r="A633" t="s">
        <v>105</v>
      </c>
      <c r="D633">
        <v>20</v>
      </c>
      <c r="E633">
        <v>0</v>
      </c>
      <c r="G633">
        <v>0</v>
      </c>
    </row>
    <row r="634" spans="1:48" x14ac:dyDescent="0.25">
      <c r="A634" t="s">
        <v>106</v>
      </c>
      <c r="D634">
        <v>20</v>
      </c>
      <c r="E634">
        <v>0</v>
      </c>
      <c r="G634">
        <v>9500</v>
      </c>
      <c r="I634">
        <v>100</v>
      </c>
      <c r="J634">
        <v>100</v>
      </c>
      <c r="L634">
        <v>100</v>
      </c>
      <c r="M634">
        <v>100</v>
      </c>
      <c r="N634">
        <v>200</v>
      </c>
      <c r="P634">
        <v>240</v>
      </c>
      <c r="R634">
        <v>240</v>
      </c>
      <c r="U634">
        <v>240</v>
      </c>
      <c r="W634">
        <v>140</v>
      </c>
      <c r="Y634">
        <v>120</v>
      </c>
      <c r="Z634">
        <v>120</v>
      </c>
      <c r="AA634">
        <v>60</v>
      </c>
      <c r="AB634">
        <v>120</v>
      </c>
      <c r="AD634">
        <v>40</v>
      </c>
      <c r="AE634">
        <v>100</v>
      </c>
      <c r="AF634">
        <v>80</v>
      </c>
      <c r="AG634">
        <v>100</v>
      </c>
      <c r="AH634">
        <v>100</v>
      </c>
      <c r="AI634">
        <v>100</v>
      </c>
      <c r="AJ634">
        <v>100</v>
      </c>
      <c r="AK634">
        <v>100</v>
      </c>
      <c r="AP634">
        <v>100</v>
      </c>
      <c r="AQ634">
        <v>60</v>
      </c>
      <c r="AR634">
        <v>100</v>
      </c>
      <c r="AS634">
        <v>100</v>
      </c>
      <c r="AT634">
        <v>80</v>
      </c>
      <c r="AU634">
        <v>60</v>
      </c>
      <c r="AV634">
        <v>100</v>
      </c>
    </row>
    <row r="635" spans="1:48" x14ac:dyDescent="0.25">
      <c r="A635" t="s">
        <v>107</v>
      </c>
      <c r="D635">
        <v>20</v>
      </c>
      <c r="E635">
        <v>0</v>
      </c>
      <c r="G635">
        <v>8640</v>
      </c>
      <c r="J635">
        <v>0</v>
      </c>
      <c r="K635">
        <v>80</v>
      </c>
      <c r="M635">
        <v>140</v>
      </c>
      <c r="N635">
        <v>80</v>
      </c>
      <c r="O635">
        <v>220</v>
      </c>
      <c r="Q635">
        <v>280</v>
      </c>
      <c r="R635">
        <v>0</v>
      </c>
      <c r="S635">
        <v>240</v>
      </c>
      <c r="T635">
        <v>120</v>
      </c>
      <c r="V635">
        <v>200</v>
      </c>
      <c r="W635">
        <v>120</v>
      </c>
      <c r="Y635">
        <v>120</v>
      </c>
      <c r="Z635">
        <v>140</v>
      </c>
      <c r="AB635">
        <v>120</v>
      </c>
      <c r="AF635">
        <v>40</v>
      </c>
      <c r="AI635">
        <v>80</v>
      </c>
      <c r="AP635">
        <v>60</v>
      </c>
      <c r="AQ635">
        <v>100</v>
      </c>
      <c r="AT635">
        <v>40</v>
      </c>
      <c r="AU635">
        <v>60</v>
      </c>
      <c r="AV635">
        <v>100</v>
      </c>
    </row>
    <row r="636" spans="1:48" x14ac:dyDescent="0.25">
      <c r="A636" t="s">
        <v>506</v>
      </c>
      <c r="H636">
        <v>0</v>
      </c>
      <c r="I636">
        <v>20</v>
      </c>
      <c r="J636">
        <v>22.222222222222221</v>
      </c>
      <c r="K636">
        <v>17.777777777777779</v>
      </c>
      <c r="L636">
        <v>25</v>
      </c>
      <c r="M636">
        <v>53.333333333333336</v>
      </c>
      <c r="N636">
        <v>62.222222222222221</v>
      </c>
      <c r="O636">
        <v>55</v>
      </c>
      <c r="P636">
        <v>53.333333333333336</v>
      </c>
      <c r="Q636">
        <v>70</v>
      </c>
      <c r="R636">
        <v>53.333333333333336</v>
      </c>
      <c r="S636">
        <v>60</v>
      </c>
      <c r="T636">
        <v>26.666666666666668</v>
      </c>
      <c r="U636">
        <v>60</v>
      </c>
      <c r="V636">
        <v>57.142857142857146</v>
      </c>
      <c r="W636">
        <v>57.777777777777779</v>
      </c>
      <c r="X636">
        <v>0</v>
      </c>
      <c r="Y636">
        <v>60</v>
      </c>
      <c r="Z636">
        <v>65</v>
      </c>
      <c r="AA636">
        <v>20</v>
      </c>
      <c r="AB636">
        <v>53.333333333333336</v>
      </c>
      <c r="AC636">
        <v>0</v>
      </c>
      <c r="AD636">
        <v>8.8888888888888893</v>
      </c>
      <c r="AE636">
        <v>25</v>
      </c>
      <c r="AF636">
        <v>26.666666666666668</v>
      </c>
      <c r="AG636">
        <v>22.222222222222221</v>
      </c>
      <c r="AH636">
        <v>22.222222222222221</v>
      </c>
      <c r="AI636">
        <v>40</v>
      </c>
      <c r="AJ636">
        <v>40</v>
      </c>
      <c r="AK636">
        <v>22.222222222222221</v>
      </c>
      <c r="AL636">
        <v>0</v>
      </c>
      <c r="AM636">
        <v>0</v>
      </c>
      <c r="AN636">
        <v>0</v>
      </c>
      <c r="AO636">
        <v>0</v>
      </c>
      <c r="AP636">
        <v>35.555555555555557</v>
      </c>
      <c r="AQ636">
        <v>33.069306930693067</v>
      </c>
      <c r="AR636">
        <v>22.222222222222221</v>
      </c>
      <c r="AS636">
        <v>20</v>
      </c>
      <c r="AT636">
        <v>26.666666666666668</v>
      </c>
      <c r="AU636">
        <v>24</v>
      </c>
      <c r="AV636">
        <v>44.444444444444443</v>
      </c>
    </row>
    <row r="637" spans="1:48" x14ac:dyDescent="0.25">
      <c r="A637" t="s">
        <v>507</v>
      </c>
      <c r="AV637">
        <v>0.08</v>
      </c>
    </row>
    <row r="638" spans="1:48" x14ac:dyDescent="0.25">
      <c r="A638" t="s">
        <v>222</v>
      </c>
      <c r="G638">
        <v>130</v>
      </c>
    </row>
    <row r="639" spans="1:48" x14ac:dyDescent="0.25">
      <c r="A639" t="s">
        <v>19</v>
      </c>
      <c r="G639">
        <v>10</v>
      </c>
      <c r="S639">
        <v>10</v>
      </c>
    </row>
    <row r="640" spans="1:48" x14ac:dyDescent="0.25">
      <c r="A640" t="s">
        <v>20</v>
      </c>
      <c r="G640">
        <v>10</v>
      </c>
      <c r="R640">
        <v>10</v>
      </c>
    </row>
    <row r="641" spans="1:48" x14ac:dyDescent="0.25">
      <c r="A641" t="s">
        <v>21</v>
      </c>
      <c r="G641">
        <v>10</v>
      </c>
      <c r="P641">
        <v>0</v>
      </c>
      <c r="Q641">
        <v>10</v>
      </c>
    </row>
    <row r="642" spans="1:48" x14ac:dyDescent="0.25">
      <c r="A642" t="s">
        <v>143</v>
      </c>
      <c r="G642">
        <v>10</v>
      </c>
      <c r="L642">
        <v>0</v>
      </c>
      <c r="O642">
        <v>10</v>
      </c>
    </row>
    <row r="643" spans="1:48" x14ac:dyDescent="0.25">
      <c r="A643" t="s">
        <v>178</v>
      </c>
      <c r="G643">
        <v>130</v>
      </c>
      <c r="AV643">
        <v>30</v>
      </c>
    </row>
    <row r="644" spans="1:48" x14ac:dyDescent="0.25">
      <c r="A644" t="s">
        <v>58</v>
      </c>
      <c r="G644">
        <v>20</v>
      </c>
      <c r="AC644">
        <v>20</v>
      </c>
    </row>
    <row r="645" spans="1:48" x14ac:dyDescent="0.25">
      <c r="A645" t="s">
        <v>209</v>
      </c>
      <c r="G645">
        <v>30</v>
      </c>
      <c r="AV645">
        <v>30</v>
      </c>
    </row>
    <row r="646" spans="1:48" x14ac:dyDescent="0.25">
      <c r="A646" t="s">
        <v>44</v>
      </c>
      <c r="G646">
        <v>20</v>
      </c>
      <c r="U646">
        <v>20</v>
      </c>
    </row>
    <row r="647" spans="1:48" x14ac:dyDescent="0.25">
      <c r="A647" t="s">
        <v>47</v>
      </c>
      <c r="G647">
        <v>20</v>
      </c>
      <c r="L647">
        <v>20</v>
      </c>
    </row>
    <row r="648" spans="1:48" x14ac:dyDescent="0.25">
      <c r="A648" t="s">
        <v>48</v>
      </c>
      <c r="G648">
        <v>20</v>
      </c>
      <c r="M648">
        <v>20</v>
      </c>
    </row>
    <row r="649" spans="1:48" x14ac:dyDescent="0.25">
      <c r="A649" t="s">
        <v>49</v>
      </c>
      <c r="G649">
        <v>20</v>
      </c>
      <c r="U649">
        <v>20</v>
      </c>
    </row>
    <row r="650" spans="1:48" x14ac:dyDescent="0.25">
      <c r="A650" t="s">
        <v>70</v>
      </c>
      <c r="G650">
        <v>20</v>
      </c>
      <c r="J650">
        <v>20</v>
      </c>
    </row>
    <row r="651" spans="1:48" x14ac:dyDescent="0.25">
      <c r="A651" t="s">
        <v>73</v>
      </c>
      <c r="G651">
        <v>20</v>
      </c>
      <c r="AT651">
        <v>20</v>
      </c>
    </row>
    <row r="652" spans="1:48" x14ac:dyDescent="0.25">
      <c r="A652" t="s">
        <v>74</v>
      </c>
      <c r="G652">
        <v>20</v>
      </c>
      <c r="AG652">
        <v>20</v>
      </c>
    </row>
    <row r="653" spans="1:48" x14ac:dyDescent="0.25">
      <c r="A653" t="s">
        <v>75</v>
      </c>
      <c r="G653">
        <v>20</v>
      </c>
      <c r="AF653">
        <v>20</v>
      </c>
    </row>
    <row r="654" spans="1:48" x14ac:dyDescent="0.25">
      <c r="A654" t="s">
        <v>79</v>
      </c>
      <c r="G654">
        <v>20</v>
      </c>
    </row>
    <row r="655" spans="1:48" x14ac:dyDescent="0.25">
      <c r="A655" t="s">
        <v>80</v>
      </c>
      <c r="G655">
        <v>40</v>
      </c>
      <c r="AS655">
        <v>40</v>
      </c>
    </row>
    <row r="656" spans="1:48" x14ac:dyDescent="0.25">
      <c r="A656" t="s">
        <v>86</v>
      </c>
      <c r="G656">
        <v>30</v>
      </c>
    </row>
    <row r="657" spans="1:38" x14ac:dyDescent="0.25">
      <c r="A657" t="s">
        <v>213</v>
      </c>
      <c r="G657">
        <v>130</v>
      </c>
    </row>
    <row r="658" spans="1:38" x14ac:dyDescent="0.25">
      <c r="A658" t="s">
        <v>145</v>
      </c>
      <c r="G658">
        <v>10</v>
      </c>
      <c r="Q658">
        <v>10</v>
      </c>
    </row>
    <row r="659" spans="1:38" x14ac:dyDescent="0.25">
      <c r="A659" t="s">
        <v>146</v>
      </c>
      <c r="G659">
        <v>20</v>
      </c>
      <c r="O659">
        <v>20</v>
      </c>
    </row>
    <row r="660" spans="1:38" x14ac:dyDescent="0.25">
      <c r="A660" t="s">
        <v>147</v>
      </c>
      <c r="G660">
        <v>10</v>
      </c>
      <c r="Q660">
        <v>10</v>
      </c>
    </row>
    <row r="661" spans="1:38" x14ac:dyDescent="0.25">
      <c r="A661" t="s">
        <v>160</v>
      </c>
      <c r="G661">
        <v>10</v>
      </c>
      <c r="W661">
        <v>10</v>
      </c>
    </row>
    <row r="662" spans="1:38" x14ac:dyDescent="0.25">
      <c r="A662" t="s">
        <v>161</v>
      </c>
      <c r="G662">
        <v>20</v>
      </c>
      <c r="W662">
        <v>10</v>
      </c>
      <c r="AL662">
        <v>10</v>
      </c>
    </row>
    <row r="663" spans="1:38" x14ac:dyDescent="0.25">
      <c r="A663" t="s">
        <v>162</v>
      </c>
      <c r="G663">
        <v>20</v>
      </c>
      <c r="W663">
        <v>10</v>
      </c>
      <c r="AL663">
        <v>10</v>
      </c>
    </row>
    <row r="664" spans="1:38" x14ac:dyDescent="0.25">
      <c r="A664" t="s">
        <v>163</v>
      </c>
      <c r="G664">
        <v>10</v>
      </c>
      <c r="W664">
        <v>10</v>
      </c>
    </row>
    <row r="665" spans="1:38" x14ac:dyDescent="0.25">
      <c r="A665" t="s">
        <v>179</v>
      </c>
      <c r="G665">
        <v>0</v>
      </c>
    </row>
    <row r="666" spans="1:38" x14ac:dyDescent="0.25">
      <c r="A666" t="s">
        <v>223</v>
      </c>
      <c r="G666">
        <v>130</v>
      </c>
    </row>
    <row r="667" spans="1:38" x14ac:dyDescent="0.25">
      <c r="A667" t="s">
        <v>224</v>
      </c>
      <c r="G667">
        <v>130</v>
      </c>
    </row>
    <row r="668" spans="1:38" x14ac:dyDescent="0.25">
      <c r="A668" t="s">
        <v>22</v>
      </c>
      <c r="G668">
        <v>10</v>
      </c>
      <c r="R668">
        <v>10</v>
      </c>
    </row>
    <row r="669" spans="1:38" x14ac:dyDescent="0.25">
      <c r="A669" t="s">
        <v>23</v>
      </c>
      <c r="G669">
        <v>10</v>
      </c>
      <c r="R669">
        <v>10</v>
      </c>
    </row>
    <row r="670" spans="1:38" x14ac:dyDescent="0.25">
      <c r="A670" t="s">
        <v>24</v>
      </c>
      <c r="G670">
        <v>20</v>
      </c>
      <c r="Q670">
        <v>20</v>
      </c>
    </row>
    <row r="671" spans="1:38" x14ac:dyDescent="0.25">
      <c r="A671" t="s">
        <v>110</v>
      </c>
      <c r="G671">
        <v>10</v>
      </c>
      <c r="AG671">
        <v>10</v>
      </c>
    </row>
    <row r="672" spans="1:38" x14ac:dyDescent="0.25">
      <c r="A672" t="s">
        <v>111</v>
      </c>
      <c r="G672">
        <v>10</v>
      </c>
      <c r="AG672">
        <v>10</v>
      </c>
    </row>
    <row r="673" spans="1:48" x14ac:dyDescent="0.25">
      <c r="A673" t="s">
        <v>158</v>
      </c>
      <c r="G673">
        <v>20</v>
      </c>
      <c r="V673">
        <v>20</v>
      </c>
    </row>
    <row r="674" spans="1:48" x14ac:dyDescent="0.25">
      <c r="A674" t="s">
        <v>83</v>
      </c>
      <c r="G674">
        <v>20</v>
      </c>
      <c r="S674">
        <v>20</v>
      </c>
    </row>
    <row r="675" spans="1:48" x14ac:dyDescent="0.25">
      <c r="A675" t="s">
        <v>84</v>
      </c>
      <c r="G675">
        <v>20</v>
      </c>
      <c r="S675">
        <v>20</v>
      </c>
    </row>
    <row r="676" spans="1:48" x14ac:dyDescent="0.25">
      <c r="A676" t="s">
        <v>85</v>
      </c>
      <c r="G676">
        <v>20</v>
      </c>
      <c r="Q676">
        <v>20</v>
      </c>
    </row>
    <row r="677" spans="1:48" x14ac:dyDescent="0.25">
      <c r="A677" t="s">
        <v>514</v>
      </c>
      <c r="G677">
        <v>130</v>
      </c>
    </row>
    <row r="678" spans="1:48" x14ac:dyDescent="0.25">
      <c r="A678" t="s">
        <v>515</v>
      </c>
      <c r="G678">
        <v>130</v>
      </c>
    </row>
    <row r="679" spans="1:48" x14ac:dyDescent="0.25">
      <c r="A679" t="s">
        <v>559</v>
      </c>
      <c r="G679">
        <v>30</v>
      </c>
      <c r="AQ679">
        <v>30</v>
      </c>
    </row>
    <row r="680" spans="1:48" x14ac:dyDescent="0.25">
      <c r="A680" t="s">
        <v>67</v>
      </c>
      <c r="G680">
        <v>20</v>
      </c>
      <c r="AT680">
        <v>20</v>
      </c>
    </row>
    <row r="681" spans="1:48" x14ac:dyDescent="0.25">
      <c r="A681" t="s">
        <v>563</v>
      </c>
      <c r="G681">
        <v>20</v>
      </c>
      <c r="AS681">
        <v>20</v>
      </c>
    </row>
    <row r="682" spans="1:48" x14ac:dyDescent="0.25">
      <c r="A682" t="s">
        <v>211</v>
      </c>
      <c r="G682">
        <v>10</v>
      </c>
      <c r="W682">
        <v>10</v>
      </c>
    </row>
    <row r="683" spans="1:48" x14ac:dyDescent="0.25">
      <c r="A683" t="s">
        <v>25</v>
      </c>
      <c r="G683">
        <v>10</v>
      </c>
      <c r="S683">
        <v>10</v>
      </c>
    </row>
    <row r="684" spans="1:48" x14ac:dyDescent="0.25">
      <c r="A684" t="s">
        <v>26</v>
      </c>
      <c r="G684">
        <v>10</v>
      </c>
      <c r="R684">
        <v>10</v>
      </c>
    </row>
    <row r="685" spans="1:48" x14ac:dyDescent="0.25">
      <c r="A685" t="s">
        <v>59</v>
      </c>
      <c r="G685">
        <v>20</v>
      </c>
      <c r="AE685">
        <v>20</v>
      </c>
    </row>
    <row r="686" spans="1:48" x14ac:dyDescent="0.25">
      <c r="A686" t="s">
        <v>38</v>
      </c>
      <c r="G686">
        <v>180</v>
      </c>
      <c r="AE686">
        <v>20</v>
      </c>
      <c r="AV686">
        <v>40</v>
      </c>
    </row>
    <row r="687" spans="1:48" x14ac:dyDescent="0.25">
      <c r="A687" t="s">
        <v>40</v>
      </c>
      <c r="G687">
        <v>220</v>
      </c>
      <c r="AE687">
        <v>20</v>
      </c>
      <c r="AV687">
        <v>80</v>
      </c>
    </row>
    <row r="688" spans="1:48" x14ac:dyDescent="0.25">
      <c r="A688" t="s">
        <v>206</v>
      </c>
      <c r="G688">
        <v>20</v>
      </c>
      <c r="AE688">
        <v>20</v>
      </c>
    </row>
    <row r="689" spans="1:46" x14ac:dyDescent="0.25">
      <c r="A689" t="s">
        <v>208</v>
      </c>
      <c r="G689">
        <v>0</v>
      </c>
    </row>
    <row r="690" spans="1:46" x14ac:dyDescent="0.25">
      <c r="A690" t="s">
        <v>550</v>
      </c>
      <c r="G690">
        <v>10</v>
      </c>
      <c r="L690">
        <v>10</v>
      </c>
    </row>
    <row r="691" spans="1:46" x14ac:dyDescent="0.25">
      <c r="A691" t="s">
        <v>87</v>
      </c>
      <c r="G691">
        <v>30</v>
      </c>
      <c r="AR691">
        <v>30</v>
      </c>
    </row>
    <row r="692" spans="1:46" x14ac:dyDescent="0.25">
      <c r="A692" t="s">
        <v>181</v>
      </c>
      <c r="G692">
        <v>30</v>
      </c>
      <c r="AP692">
        <v>30</v>
      </c>
    </row>
    <row r="693" spans="1:46" x14ac:dyDescent="0.25">
      <c r="A693" t="s">
        <v>182</v>
      </c>
      <c r="G693">
        <v>30</v>
      </c>
      <c r="AR693">
        <v>30</v>
      </c>
    </row>
    <row r="694" spans="1:46" x14ac:dyDescent="0.25">
      <c r="A694" t="s">
        <v>198</v>
      </c>
      <c r="G694">
        <v>20</v>
      </c>
      <c r="N694">
        <v>20</v>
      </c>
    </row>
    <row r="695" spans="1:46" x14ac:dyDescent="0.25">
      <c r="A695" t="s">
        <v>199</v>
      </c>
      <c r="G695">
        <v>20</v>
      </c>
      <c r="N695">
        <v>20</v>
      </c>
    </row>
    <row r="696" spans="1:46" x14ac:dyDescent="0.25">
      <c r="A696" t="s">
        <v>148</v>
      </c>
      <c r="G696">
        <v>10</v>
      </c>
      <c r="L696">
        <v>10</v>
      </c>
    </row>
    <row r="697" spans="1:46" x14ac:dyDescent="0.25">
      <c r="A697" t="s">
        <v>149</v>
      </c>
      <c r="G697">
        <v>10</v>
      </c>
      <c r="L697">
        <v>10</v>
      </c>
    </row>
    <row r="698" spans="1:46" x14ac:dyDescent="0.25">
      <c r="A698" t="s">
        <v>170</v>
      </c>
      <c r="G698">
        <v>30</v>
      </c>
      <c r="AT698">
        <v>30</v>
      </c>
    </row>
    <row r="699" spans="1:46" x14ac:dyDescent="0.25">
      <c r="A699" t="s">
        <v>171</v>
      </c>
      <c r="G699">
        <v>20</v>
      </c>
      <c r="AG699">
        <v>20</v>
      </c>
    </row>
    <row r="700" spans="1:46" x14ac:dyDescent="0.25">
      <c r="A700" t="s">
        <v>172</v>
      </c>
      <c r="G700">
        <v>10</v>
      </c>
      <c r="AF700">
        <v>0</v>
      </c>
      <c r="AG700">
        <v>10</v>
      </c>
      <c r="AH700">
        <v>0</v>
      </c>
    </row>
    <row r="701" spans="1:46" x14ac:dyDescent="0.25">
      <c r="A701" t="s">
        <v>258</v>
      </c>
      <c r="G701">
        <v>10</v>
      </c>
      <c r="AG701">
        <v>10</v>
      </c>
    </row>
    <row r="702" spans="1:46" x14ac:dyDescent="0.25">
      <c r="A702" t="s">
        <v>112</v>
      </c>
      <c r="G702">
        <v>10</v>
      </c>
      <c r="AG702">
        <v>10</v>
      </c>
    </row>
    <row r="703" spans="1:46" x14ac:dyDescent="0.25">
      <c r="A703" t="s">
        <v>113</v>
      </c>
      <c r="G703">
        <v>10</v>
      </c>
      <c r="AJ703">
        <v>10</v>
      </c>
    </row>
    <row r="704" spans="1:46" x14ac:dyDescent="0.25">
      <c r="A704" t="s">
        <v>566</v>
      </c>
      <c r="G704">
        <v>20</v>
      </c>
    </row>
    <row r="705" spans="1:48" x14ac:dyDescent="0.25">
      <c r="A705" t="s">
        <v>567</v>
      </c>
      <c r="G705">
        <v>20</v>
      </c>
    </row>
    <row r="706" spans="1:48" x14ac:dyDescent="0.25">
      <c r="A706" t="s">
        <v>568</v>
      </c>
      <c r="G706">
        <v>50</v>
      </c>
      <c r="AU706">
        <v>20</v>
      </c>
      <c r="AV706">
        <v>30</v>
      </c>
    </row>
    <row r="707" spans="1:48" x14ac:dyDescent="0.25">
      <c r="A707" t="s">
        <v>569</v>
      </c>
      <c r="G707">
        <v>20</v>
      </c>
    </row>
    <row r="708" spans="1:48" x14ac:dyDescent="0.25">
      <c r="A708" t="s">
        <v>175</v>
      </c>
      <c r="G708">
        <v>50</v>
      </c>
      <c r="AE708">
        <v>20</v>
      </c>
      <c r="AH708">
        <v>30</v>
      </c>
    </row>
    <row r="709" spans="1:48" x14ac:dyDescent="0.25">
      <c r="A709" t="s">
        <v>58</v>
      </c>
      <c r="G709">
        <v>420</v>
      </c>
      <c r="AV709">
        <v>204</v>
      </c>
    </row>
    <row r="710" spans="1:48" x14ac:dyDescent="0.25">
      <c r="A710" t="s">
        <v>209</v>
      </c>
      <c r="G710">
        <v>120</v>
      </c>
    </row>
    <row r="711" spans="1:48" x14ac:dyDescent="0.25">
      <c r="A711" t="s">
        <v>156</v>
      </c>
      <c r="G711">
        <v>10</v>
      </c>
      <c r="AA711">
        <v>10</v>
      </c>
    </row>
    <row r="712" spans="1:48" x14ac:dyDescent="0.25">
      <c r="A712" t="s">
        <v>157</v>
      </c>
      <c r="G712">
        <v>10</v>
      </c>
      <c r="AC712">
        <v>10</v>
      </c>
    </row>
    <row r="713" spans="1:48" x14ac:dyDescent="0.25">
      <c r="A713" t="s">
        <v>159</v>
      </c>
      <c r="G713">
        <v>20</v>
      </c>
      <c r="AA713">
        <v>20</v>
      </c>
    </row>
    <row r="714" spans="1:48" x14ac:dyDescent="0.25">
      <c r="A714" t="s">
        <v>164</v>
      </c>
      <c r="G714">
        <v>20</v>
      </c>
      <c r="AA714">
        <v>20</v>
      </c>
    </row>
    <row r="715" spans="1:48" x14ac:dyDescent="0.25">
      <c r="A715" t="s">
        <v>165</v>
      </c>
      <c r="G715">
        <v>10</v>
      </c>
      <c r="AC715">
        <v>10</v>
      </c>
    </row>
    <row r="716" spans="1:48" x14ac:dyDescent="0.25">
      <c r="A716" t="s">
        <v>127</v>
      </c>
      <c r="D716">
        <v>20</v>
      </c>
      <c r="E716">
        <v>0</v>
      </c>
      <c r="G716">
        <v>5120</v>
      </c>
      <c r="S716">
        <v>200</v>
      </c>
      <c r="T716">
        <v>200</v>
      </c>
      <c r="U716">
        <v>200</v>
      </c>
      <c r="V716">
        <v>180</v>
      </c>
      <c r="W716">
        <v>400</v>
      </c>
      <c r="X716">
        <v>200</v>
      </c>
      <c r="Y716">
        <v>380</v>
      </c>
      <c r="Z716">
        <v>380</v>
      </c>
      <c r="AA716">
        <v>240</v>
      </c>
      <c r="AB716">
        <v>440</v>
      </c>
      <c r="AC716">
        <v>260</v>
      </c>
      <c r="AD716">
        <v>340</v>
      </c>
    </row>
    <row r="717" spans="1:48" x14ac:dyDescent="0.25">
      <c r="A717" t="s">
        <v>259</v>
      </c>
      <c r="G717">
        <v>10</v>
      </c>
      <c r="AG717">
        <v>10</v>
      </c>
    </row>
    <row r="718" spans="1:48" x14ac:dyDescent="0.25">
      <c r="A718" t="s">
        <v>42</v>
      </c>
      <c r="G718">
        <v>0</v>
      </c>
    </row>
    <row r="719" spans="1:48" x14ac:dyDescent="0.25">
      <c r="A719" t="s">
        <v>85</v>
      </c>
      <c r="G719">
        <v>120</v>
      </c>
      <c r="AV719">
        <v>60</v>
      </c>
    </row>
    <row r="720" spans="1:48" x14ac:dyDescent="0.25">
      <c r="A720" t="s">
        <v>174</v>
      </c>
      <c r="G720">
        <v>50</v>
      </c>
      <c r="AF720">
        <v>20</v>
      </c>
      <c r="AG720">
        <v>30</v>
      </c>
    </row>
    <row r="721" spans="1:48" x14ac:dyDescent="0.25">
      <c r="A721" t="s">
        <v>66</v>
      </c>
      <c r="G721">
        <v>20</v>
      </c>
      <c r="T721">
        <v>20</v>
      </c>
    </row>
    <row r="722" spans="1:48" x14ac:dyDescent="0.25">
      <c r="A722" t="s">
        <v>68</v>
      </c>
      <c r="G722">
        <v>20</v>
      </c>
      <c r="AG722">
        <v>20</v>
      </c>
    </row>
    <row r="723" spans="1:48" x14ac:dyDescent="0.25">
      <c r="A723" t="s">
        <v>76</v>
      </c>
      <c r="G723">
        <v>20</v>
      </c>
      <c r="AF723">
        <v>20</v>
      </c>
    </row>
    <row r="724" spans="1:48" x14ac:dyDescent="0.25">
      <c r="A724" t="s">
        <v>77</v>
      </c>
      <c r="G724">
        <v>20</v>
      </c>
      <c r="AF724">
        <v>20</v>
      </c>
    </row>
    <row r="725" spans="1:48" x14ac:dyDescent="0.25">
      <c r="A725" t="s">
        <v>78</v>
      </c>
      <c r="G725">
        <v>20</v>
      </c>
      <c r="AE725">
        <v>20</v>
      </c>
    </row>
    <row r="726" spans="1:48" x14ac:dyDescent="0.25">
      <c r="A726" t="s">
        <v>192</v>
      </c>
      <c r="G726">
        <v>56</v>
      </c>
      <c r="AS726">
        <v>20</v>
      </c>
    </row>
    <row r="727" spans="1:48" x14ac:dyDescent="0.25">
      <c r="A727" t="s">
        <v>193</v>
      </c>
      <c r="G727">
        <v>56</v>
      </c>
      <c r="AV727">
        <v>20</v>
      </c>
    </row>
    <row r="728" spans="1:48" x14ac:dyDescent="0.25">
      <c r="A728" t="s">
        <v>194</v>
      </c>
      <c r="G728">
        <v>20</v>
      </c>
      <c r="AV728">
        <v>20</v>
      </c>
    </row>
    <row r="729" spans="1:48" x14ac:dyDescent="0.25">
      <c r="A729" t="s">
        <v>195</v>
      </c>
      <c r="G729">
        <v>20</v>
      </c>
      <c r="AV729">
        <v>20</v>
      </c>
    </row>
    <row r="730" spans="1:48" x14ac:dyDescent="0.25">
      <c r="A730" t="s">
        <v>166</v>
      </c>
      <c r="G730">
        <v>50</v>
      </c>
      <c r="AC730">
        <v>20</v>
      </c>
      <c r="AE730">
        <v>30</v>
      </c>
    </row>
    <row r="731" spans="1:48" x14ac:dyDescent="0.25">
      <c r="A731" t="s">
        <v>167</v>
      </c>
      <c r="G731">
        <v>10</v>
      </c>
      <c r="AE731">
        <v>10</v>
      </c>
    </row>
    <row r="732" spans="1:48" x14ac:dyDescent="0.25">
      <c r="A732" t="s">
        <v>212</v>
      </c>
      <c r="G732">
        <v>20</v>
      </c>
      <c r="AJ732">
        <v>20</v>
      </c>
    </row>
    <row r="733" spans="1:48" x14ac:dyDescent="0.25">
      <c r="A733" t="s">
        <v>168</v>
      </c>
      <c r="G733">
        <v>10</v>
      </c>
      <c r="AF733">
        <v>10</v>
      </c>
    </row>
    <row r="734" spans="1:48" x14ac:dyDescent="0.25">
      <c r="A734" t="s">
        <v>169</v>
      </c>
      <c r="G734">
        <v>50</v>
      </c>
      <c r="AD734">
        <v>20</v>
      </c>
      <c r="AF734">
        <v>30</v>
      </c>
    </row>
    <row r="735" spans="1:48" x14ac:dyDescent="0.25">
      <c r="A735" t="s">
        <v>516</v>
      </c>
      <c r="G735">
        <v>150</v>
      </c>
      <c r="AJ735">
        <v>20</v>
      </c>
    </row>
    <row r="736" spans="1:48" x14ac:dyDescent="0.25">
      <c r="A736" t="s">
        <v>542</v>
      </c>
      <c r="G736">
        <v>140</v>
      </c>
      <c r="AF736">
        <v>10</v>
      </c>
    </row>
    <row r="737" spans="1:32" x14ac:dyDescent="0.25">
      <c r="A737" t="s">
        <v>517</v>
      </c>
      <c r="G737">
        <v>180</v>
      </c>
      <c r="AD737">
        <v>20</v>
      </c>
      <c r="AF737">
        <v>30</v>
      </c>
    </row>
    <row r="738" spans="1:32" x14ac:dyDescent="0.25">
      <c r="A738" t="s">
        <v>144</v>
      </c>
      <c r="G738">
        <v>1130</v>
      </c>
      <c r="AD738">
        <v>20</v>
      </c>
      <c r="AF738">
        <v>30</v>
      </c>
    </row>
  </sheetData>
  <autoFilter ref="A1:AV738">
    <sortState ref="A11:AV716">
      <sortCondition ref="A1:A738"/>
    </sortState>
  </autoFilter>
  <mergeCells count="1">
    <mergeCell ref="B5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FF00"/>
  </sheetPr>
  <dimension ref="A1:AA258"/>
  <sheetViews>
    <sheetView tabSelected="1" zoomScale="60" zoomScaleNormal="60" zoomScalePageLayoutView="80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O1" sqref="O1"/>
    </sheetView>
  </sheetViews>
  <sheetFormatPr baseColWidth="10" defaultRowHeight="15" x14ac:dyDescent="0.25"/>
  <cols>
    <col min="1" max="1" width="15.5703125" bestFit="1" customWidth="1"/>
    <col min="2" max="2" width="36.42578125" bestFit="1" customWidth="1"/>
    <col min="3" max="3" width="10.85546875" bestFit="1" customWidth="1"/>
    <col min="4" max="4" width="7.140625" bestFit="1" customWidth="1"/>
    <col min="5" max="5" width="13.42578125" customWidth="1"/>
    <col min="6" max="6" width="30.85546875" customWidth="1"/>
    <col min="7" max="7" width="8.28515625" style="2" customWidth="1"/>
    <col min="8" max="8" width="8.7109375" bestFit="1" customWidth="1"/>
    <col min="9" max="9" width="14.5703125" customWidth="1"/>
    <col min="10" max="10" width="15.42578125" customWidth="1"/>
    <col min="11" max="11" width="12" customWidth="1"/>
    <col min="12" max="12" width="12.85546875" bestFit="1" customWidth="1"/>
    <col min="13" max="13" width="3.85546875" customWidth="1"/>
    <col min="14" max="14" width="9.28515625" style="1" bestFit="1" customWidth="1"/>
    <col min="15" max="15" width="14.140625" style="15" bestFit="1" customWidth="1"/>
    <col min="16" max="16" width="9.42578125" style="15" customWidth="1"/>
    <col min="17" max="17" width="12.140625" style="15" customWidth="1"/>
    <col min="18" max="18" width="12.85546875" style="15" customWidth="1"/>
    <col min="19" max="19" width="8.7109375" style="15" bestFit="1" customWidth="1"/>
    <col min="20" max="20" width="10" style="15" bestFit="1" customWidth="1"/>
    <col min="21" max="21" width="13.140625" style="15" bestFit="1" customWidth="1"/>
    <col min="22" max="22" width="18.5703125" style="15" bestFit="1" customWidth="1"/>
    <col min="23" max="23" width="7.140625" style="15" hidden="1" customWidth="1"/>
    <col min="25" max="25" width="10" bestFit="1" customWidth="1"/>
    <col min="26" max="26" width="8" bestFit="1" customWidth="1"/>
    <col min="27" max="27" width="12.28515625" bestFit="1" customWidth="1"/>
  </cols>
  <sheetData>
    <row r="1" spans="1:26" ht="33.75" thickBot="1" x14ac:dyDescent="0.3">
      <c r="A1" s="42" t="s">
        <v>437</v>
      </c>
      <c r="B1" s="25" t="s">
        <v>442</v>
      </c>
      <c r="C1" s="25" t="s">
        <v>452</v>
      </c>
      <c r="D1" s="25" t="s">
        <v>433</v>
      </c>
      <c r="E1" s="25" t="s">
        <v>583</v>
      </c>
      <c r="F1" s="25" t="s">
        <v>504</v>
      </c>
      <c r="G1" s="25" t="s">
        <v>584</v>
      </c>
      <c r="H1" s="43" t="s">
        <v>438</v>
      </c>
      <c r="I1" s="43" t="str">
        <f ca="1">"SS Matière"&amp;" "&amp;"S"&amp;X1</f>
        <v>SS Matière S39</v>
      </c>
      <c r="J1" s="43" t="str">
        <f ca="1">"SS Compo"&amp;" "&amp;"S"&amp;X1</f>
        <v>SS Compo S39</v>
      </c>
      <c r="K1" s="43" t="s">
        <v>451</v>
      </c>
      <c r="L1" s="92" t="s">
        <v>441</v>
      </c>
      <c r="N1" s="24" t="s">
        <v>437</v>
      </c>
      <c r="O1" s="100" t="s">
        <v>454</v>
      </c>
      <c r="P1" s="25" t="s">
        <v>450</v>
      </c>
      <c r="Q1" s="25" t="str">
        <f ca="1">"SS"&amp;" "&amp;"S"&amp;X1</f>
        <v>SS S39</v>
      </c>
      <c r="R1" s="26" t="s">
        <v>453</v>
      </c>
      <c r="S1" s="25" t="s">
        <v>443</v>
      </c>
      <c r="T1" s="27" t="s">
        <v>455</v>
      </c>
      <c r="U1" s="27" t="s">
        <v>580</v>
      </c>
      <c r="V1" s="28" t="s">
        <v>581</v>
      </c>
      <c r="W1" s="21" t="s">
        <v>433</v>
      </c>
      <c r="X1" s="91">
        <f ca="1">WEEKNUM(TODAY(),2)</f>
        <v>39</v>
      </c>
    </row>
    <row r="2" spans="1:26" ht="17.25" thickBot="1" x14ac:dyDescent="0.35">
      <c r="A2" s="29" t="s">
        <v>419</v>
      </c>
      <c r="B2" s="44" t="e">
        <f>VLOOKUP(A2,#REF!,2,FALSE)</f>
        <v>#REF!</v>
      </c>
      <c r="C2" s="44"/>
      <c r="D2" s="44"/>
      <c r="E2" s="45" t="s">
        <v>33</v>
      </c>
      <c r="F2" s="45"/>
      <c r="G2" s="46">
        <v>0.47</v>
      </c>
      <c r="H2" s="47"/>
      <c r="I2" s="48"/>
      <c r="J2" s="49"/>
      <c r="K2" s="50">
        <f>IF(E2='Mode Op'!$B$18,G2*'Mode Op'!$E$18,IF(E2='Mode Op'!$B$19,G2*'Mode Op'!$E$19,IF(E2='Mode Op'!$B$20,G2*'Mode Op'!$E$20,IF(E2='Mode Op'!$B$21,G2*'Mode Op'!$E$21,IF(E2='Mode Op'!$B$22,G2*'Mode Op'!$E$22,IF(E2='Mode Op'!$B$23,G2*'Mode Op'!$E$23))))))</f>
        <v>141</v>
      </c>
      <c r="L2" s="93"/>
      <c r="N2" s="29"/>
      <c r="O2" s="90"/>
      <c r="P2" s="30"/>
      <c r="Q2" s="31"/>
      <c r="R2" s="32" t="str">
        <f>IF(N2="","",SUMIF(A:A,N2,K:K))</f>
        <v/>
      </c>
      <c r="S2" s="31" t="str">
        <f>IF(N2="","",SUMIF(A:A,N2,H:H)/COUNTIF(A:A,N2))</f>
        <v/>
      </c>
      <c r="T2" s="31"/>
      <c r="U2" s="33"/>
      <c r="V2" s="34"/>
      <c r="W2" s="16" t="str">
        <f>IF(N2="","",VLOOKUP(N2,A:D,4,FALSE))</f>
        <v/>
      </c>
    </row>
    <row r="3" spans="1:26" ht="17.25" thickBot="1" x14ac:dyDescent="0.35">
      <c r="A3" s="37" t="s">
        <v>422</v>
      </c>
      <c r="B3" s="51" t="e">
        <f>VLOOKUP(A3,#REF!,2,FALSE)</f>
        <v>#REF!</v>
      </c>
      <c r="C3" s="44"/>
      <c r="D3" s="51"/>
      <c r="E3" s="52" t="s">
        <v>33</v>
      </c>
      <c r="F3" s="52"/>
      <c r="G3" s="53">
        <v>0.5</v>
      </c>
      <c r="H3" s="47"/>
      <c r="I3" s="48"/>
      <c r="J3" s="54"/>
      <c r="K3" s="55">
        <f>IF(E3='Mode Op'!$B$18,G3*'Mode Op'!$E$18,IF(E3='Mode Op'!$B$19,G3*'Mode Op'!$E$19,IF(E3='Mode Op'!$B$20,G3*'Mode Op'!$E$20,IF(E3='Mode Op'!$B$21,G3*'Mode Op'!$E$21,IF(E3='Mode Op'!$B$22,G3*'Mode Op'!$E$22,IF(E3='Mode Op'!$B$23,G3*'Mode Op'!$E$23))))))</f>
        <v>150</v>
      </c>
      <c r="L3" s="94"/>
      <c r="N3" s="35"/>
      <c r="O3" s="90"/>
      <c r="P3" s="30"/>
      <c r="Q3" s="31"/>
      <c r="R3" s="32" t="str">
        <f>IF(N3="","",SUMIF(A:A,N3,K:K))</f>
        <v/>
      </c>
      <c r="S3" s="36" t="str">
        <f>IF(N3="","",SUMIF(A:A,N3,H:H)/COUNTIF(A:A,N3))</f>
        <v/>
      </c>
      <c r="T3" s="31"/>
      <c r="U3" s="33"/>
      <c r="V3" s="34"/>
      <c r="W3" s="16" t="str">
        <f>IF(N3="","",VLOOKUP(N3,A:D,4,FALSE))</f>
        <v/>
      </c>
      <c r="Z3" t="s">
        <v>433</v>
      </c>
    </row>
    <row r="4" spans="1:26" ht="17.25" thickBot="1" x14ac:dyDescent="0.35">
      <c r="A4" s="37" t="s">
        <v>391</v>
      </c>
      <c r="B4" s="51" t="e">
        <f>VLOOKUP(A4,#REF!,2,FALSE)</f>
        <v>#REF!</v>
      </c>
      <c r="C4" s="44"/>
      <c r="D4" s="51"/>
      <c r="E4" s="52" t="s">
        <v>33</v>
      </c>
      <c r="F4" s="52"/>
      <c r="G4" s="56">
        <v>2</v>
      </c>
      <c r="H4" s="47"/>
      <c r="I4" s="48"/>
      <c r="J4" s="54"/>
      <c r="K4" s="55">
        <f>IF(E4='Mode Op'!$B$18,G4*'Mode Op'!$E$18,IF(E4='Mode Op'!$B$19,G4*'Mode Op'!$E$19,IF(E4='Mode Op'!$B$20,G4*'Mode Op'!$E$20,IF(E4='Mode Op'!$B$21,G4*'Mode Op'!$E$21,IF(E4='Mode Op'!$B$22,G4*'Mode Op'!$E$22,IF(E4='Mode Op'!$B$23,G4*'Mode Op'!$E$23))))))</f>
        <v>600</v>
      </c>
      <c r="L4" s="94"/>
      <c r="N4" s="35"/>
      <c r="O4" s="90"/>
      <c r="P4" s="30"/>
      <c r="Q4" s="31"/>
      <c r="R4" s="32" t="str">
        <f>IF(N4="","",SUMIF(A:A,N4,K:K))</f>
        <v/>
      </c>
      <c r="S4" s="36" t="str">
        <f>IF(N4="","",SUMIF(A:A,N4,H:H)/COUNTIF(A:A,N4))</f>
        <v/>
      </c>
      <c r="T4" s="31"/>
      <c r="U4" s="33"/>
      <c r="V4" s="34"/>
      <c r="W4" s="16" t="str">
        <f>IF(N4="","",VLOOKUP(N4,A:D,4,FALSE))</f>
        <v/>
      </c>
      <c r="Z4" t="s">
        <v>418</v>
      </c>
    </row>
    <row r="5" spans="1:26" ht="17.25" thickBot="1" x14ac:dyDescent="0.35">
      <c r="A5" s="37" t="s">
        <v>393</v>
      </c>
      <c r="B5" s="51" t="e">
        <f>VLOOKUP(A5,#REF!,2,FALSE)</f>
        <v>#REF!</v>
      </c>
      <c r="C5" s="44"/>
      <c r="D5" s="51"/>
      <c r="E5" s="52" t="s">
        <v>33</v>
      </c>
      <c r="F5" s="52"/>
      <c r="G5" s="56">
        <v>2</v>
      </c>
      <c r="H5" s="47"/>
      <c r="I5" s="48"/>
      <c r="J5" s="54"/>
      <c r="K5" s="55">
        <f>IF(E5='Mode Op'!$B$18,G5*'Mode Op'!$E$18,IF(E5='Mode Op'!$B$19,G5*'Mode Op'!$E$19,IF(E5='Mode Op'!$B$20,G5*'Mode Op'!$E$20,IF(E5='Mode Op'!$B$21,G5*'Mode Op'!$E$21,IF(E5='Mode Op'!$B$22,G5*'Mode Op'!$E$22,IF(E5='Mode Op'!$B$23,G5*'Mode Op'!$E$23))))))</f>
        <v>600</v>
      </c>
      <c r="L5" s="94"/>
      <c r="N5" s="37"/>
      <c r="O5" s="90"/>
      <c r="P5" s="30"/>
      <c r="Q5" s="31"/>
      <c r="R5" s="32" t="str">
        <f>IF(N5="","",SUMIF(A:A,N5,K:K))</f>
        <v/>
      </c>
      <c r="S5" s="36" t="str">
        <f>IF(N5="","",SUMIF(A:A,N5,H:H)/COUNTIF(A:A,N5))</f>
        <v/>
      </c>
      <c r="T5" s="31"/>
      <c r="U5" s="33"/>
      <c r="V5" s="34"/>
      <c r="W5" s="16" t="str">
        <f>IF(N5="","",VLOOKUP(N5,A:D,4,FALSE))</f>
        <v/>
      </c>
      <c r="Z5" t="s">
        <v>417</v>
      </c>
    </row>
    <row r="6" spans="1:26" ht="17.25" thickBot="1" x14ac:dyDescent="0.35">
      <c r="A6" s="37" t="s">
        <v>397</v>
      </c>
      <c r="B6" s="51" t="e">
        <f>VLOOKUP(A6,#REF!,2,FALSE)</f>
        <v>#REF!</v>
      </c>
      <c r="C6" s="44"/>
      <c r="D6" s="51"/>
      <c r="E6" s="52" t="s">
        <v>33</v>
      </c>
      <c r="F6" s="52"/>
      <c r="G6" s="56">
        <v>1</v>
      </c>
      <c r="H6" s="47"/>
      <c r="I6" s="48"/>
      <c r="J6" s="54"/>
      <c r="K6" s="55">
        <f>IF(E6='Mode Op'!$B$18,G6*'Mode Op'!$E$18,IF(E6='Mode Op'!$B$19,G6*'Mode Op'!$E$19,IF(E6='Mode Op'!$B$20,G6*'Mode Op'!$E$20,IF(E6='Mode Op'!$B$21,G6*'Mode Op'!$E$21,IF(E6='Mode Op'!$B$22,G6*'Mode Op'!$E$22,IF(E6='Mode Op'!$B$23,G6*'Mode Op'!$E$23))))))</f>
        <v>300</v>
      </c>
      <c r="L6" s="94"/>
      <c r="N6" s="35"/>
      <c r="O6" s="90"/>
      <c r="P6" s="30"/>
      <c r="Q6" s="31"/>
      <c r="R6" s="32" t="str">
        <f>IF(N6="","",SUMIF(A:A,N6,K:K))</f>
        <v/>
      </c>
      <c r="S6" s="36" t="str">
        <f>IF(N6="","",SUMIF(A:A,N6,H:H)/COUNTIF(A:A,N6))</f>
        <v/>
      </c>
      <c r="T6" s="31"/>
      <c r="U6" s="33"/>
      <c r="V6" s="34"/>
      <c r="W6" s="16" t="str">
        <f>IF(N6="","",VLOOKUP(N6,A:D,4,FALSE))</f>
        <v/>
      </c>
      <c r="Z6" t="s">
        <v>423</v>
      </c>
    </row>
    <row r="7" spans="1:26" ht="17.25" thickBot="1" x14ac:dyDescent="0.35">
      <c r="A7" s="37" t="s">
        <v>402</v>
      </c>
      <c r="B7" s="51" t="e">
        <f>VLOOKUP(A7,#REF!,2,FALSE)</f>
        <v>#REF!</v>
      </c>
      <c r="C7" s="44"/>
      <c r="D7" s="51"/>
      <c r="E7" s="52" t="s">
        <v>33</v>
      </c>
      <c r="F7" s="52"/>
      <c r="G7" s="53">
        <v>2</v>
      </c>
      <c r="H7" s="47"/>
      <c r="I7" s="48"/>
      <c r="J7" s="54"/>
      <c r="K7" s="55">
        <f>IF(E7='Mode Op'!$B$18,G7*'Mode Op'!$E$18,IF(E7='Mode Op'!$B$19,G7*'Mode Op'!$E$19,IF(E7='Mode Op'!$B$20,G7*'Mode Op'!$E$20,IF(E7='Mode Op'!$B$21,G7*'Mode Op'!$E$21,IF(E7='Mode Op'!$B$22,G7*'Mode Op'!$E$22,IF(E7='Mode Op'!$B$23,G7*'Mode Op'!$E$23))))))</f>
        <v>600</v>
      </c>
      <c r="L7" s="94"/>
      <c r="N7" s="35"/>
      <c r="O7" s="90"/>
      <c r="P7" s="30"/>
      <c r="Q7" s="31"/>
      <c r="R7" s="32" t="str">
        <f>IF(N7="","",SUMIF(A:A,N7,K:K))</f>
        <v/>
      </c>
      <c r="S7" s="36" t="str">
        <f>IF(N7="","",SUMIF(A:A,N7,H:H)/COUNTIF(A:A,N7))</f>
        <v/>
      </c>
      <c r="T7" s="31"/>
      <c r="U7" s="33"/>
      <c r="V7" s="34"/>
      <c r="W7" s="16" t="str">
        <f>IF(N7="","",VLOOKUP(N7,A:D,4,FALSE))</f>
        <v/>
      </c>
      <c r="Z7" t="s">
        <v>434</v>
      </c>
    </row>
    <row r="8" spans="1:26" ht="17.25" thickBot="1" x14ac:dyDescent="0.35">
      <c r="A8" s="37" t="s">
        <v>403</v>
      </c>
      <c r="B8" s="51" t="e">
        <f>VLOOKUP(A8,#REF!,2,FALSE)</f>
        <v>#REF!</v>
      </c>
      <c r="C8" s="44"/>
      <c r="D8" s="51"/>
      <c r="E8" s="52" t="s">
        <v>33</v>
      </c>
      <c r="F8" s="52"/>
      <c r="G8" s="56">
        <v>4</v>
      </c>
      <c r="H8" s="47"/>
      <c r="I8" s="48"/>
      <c r="J8" s="54"/>
      <c r="K8" s="55">
        <f>IF(E8='Mode Op'!$B$18,G8*'Mode Op'!$E$18,IF(E8='Mode Op'!$B$19,G8*'Mode Op'!$E$19,IF(E8='Mode Op'!$B$20,G8*'Mode Op'!$E$20,IF(E8='Mode Op'!$B$21,G8*'Mode Op'!$E$21,IF(E8='Mode Op'!$B$22,G8*'Mode Op'!$E$22,IF(E8='Mode Op'!$B$23,G8*'Mode Op'!$E$23))))))</f>
        <v>1200</v>
      </c>
      <c r="L8" s="94"/>
      <c r="N8" s="35"/>
      <c r="O8" s="90"/>
      <c r="P8" s="30"/>
      <c r="Q8" s="31"/>
      <c r="R8" s="32" t="str">
        <f>IF(N8="","",SUMIF(A:A,N8,K:K))</f>
        <v/>
      </c>
      <c r="S8" s="36" t="str">
        <f>IF(N8="","",SUMIF(A:A,N8,H:H)/COUNTIF(A:A,N8))</f>
        <v/>
      </c>
      <c r="T8" s="31"/>
      <c r="U8" s="33"/>
      <c r="V8" s="34"/>
      <c r="W8" s="16" t="str">
        <f>IF(N8="","",VLOOKUP(N8,A:D,4,FALSE))</f>
        <v/>
      </c>
      <c r="Z8" t="s">
        <v>424</v>
      </c>
    </row>
    <row r="9" spans="1:26" ht="17.25" thickBot="1" x14ac:dyDescent="0.35">
      <c r="A9" s="37" t="s">
        <v>405</v>
      </c>
      <c r="B9" s="51" t="e">
        <f>VLOOKUP(A9,#REF!,2,FALSE)</f>
        <v>#REF!</v>
      </c>
      <c r="C9" s="44"/>
      <c r="D9" s="51"/>
      <c r="E9" s="52" t="s">
        <v>33</v>
      </c>
      <c r="F9" s="52"/>
      <c r="G9" s="53">
        <v>1</v>
      </c>
      <c r="H9" s="47"/>
      <c r="I9" s="48"/>
      <c r="J9" s="54"/>
      <c r="K9" s="55">
        <f>IF(E9='Mode Op'!$B$18,G9*'Mode Op'!$E$18,IF(E9='Mode Op'!$B$19,G9*'Mode Op'!$E$19,IF(E9='Mode Op'!$B$20,G9*'Mode Op'!$E$20,IF(E9='Mode Op'!$B$21,G9*'Mode Op'!$E$21,IF(E9='Mode Op'!$B$22,G9*'Mode Op'!$E$22,IF(E9='Mode Op'!$B$23,G9*'Mode Op'!$E$23))))))</f>
        <v>300</v>
      </c>
      <c r="L9" s="94"/>
      <c r="N9" s="37"/>
      <c r="O9" s="90"/>
      <c r="P9" s="30"/>
      <c r="Q9" s="31"/>
      <c r="R9" s="32" t="str">
        <f>IF(N9="","",SUMIF(A:A,N9,K:K))</f>
        <v/>
      </c>
      <c r="S9" s="36" t="str">
        <f>IF(N9="","",SUMIF(A:A,N9,H:H)/COUNTIF(A:A,N9))</f>
        <v/>
      </c>
      <c r="T9" s="31"/>
      <c r="U9" s="33"/>
      <c r="V9" s="34"/>
      <c r="W9" s="16" t="str">
        <f>IF(N9="","",VLOOKUP(N9,A:D,4,FALSE))</f>
        <v/>
      </c>
      <c r="Z9" t="s">
        <v>411</v>
      </c>
    </row>
    <row r="10" spans="1:26" ht="17.25" thickBot="1" x14ac:dyDescent="0.35">
      <c r="A10" s="37" t="s">
        <v>409</v>
      </c>
      <c r="B10" s="51" t="e">
        <f>VLOOKUP(A10,#REF!,2,FALSE)</f>
        <v>#REF!</v>
      </c>
      <c r="C10" s="44"/>
      <c r="D10" s="51"/>
      <c r="E10" s="52" t="s">
        <v>33</v>
      </c>
      <c r="F10" s="52"/>
      <c r="G10" s="56">
        <v>1</v>
      </c>
      <c r="H10" s="47"/>
      <c r="I10" s="48"/>
      <c r="J10" s="54"/>
      <c r="K10" s="55">
        <f>IF(E10='Mode Op'!$B$18,G10*'Mode Op'!$E$18,IF(E10='Mode Op'!$B$19,G10*'Mode Op'!$E$19,IF(E10='Mode Op'!$B$20,G10*'Mode Op'!$E$20,IF(E10='Mode Op'!$B$21,G10*'Mode Op'!$E$21,IF(E10='Mode Op'!$B$22,G10*'Mode Op'!$E$22,IF(E10='Mode Op'!$B$23,G10*'Mode Op'!$E$23))))))</f>
        <v>300</v>
      </c>
      <c r="L10" s="94"/>
      <c r="N10" s="35"/>
      <c r="O10" s="90"/>
      <c r="P10" s="30"/>
      <c r="Q10" s="31"/>
      <c r="R10" s="32" t="str">
        <f>IF(N10="","",SUMIF(A:A,N10,K:K))</f>
        <v/>
      </c>
      <c r="S10" s="36" t="str">
        <f>IF(N10="","",SUMIF(A:A,N10,H:H)/COUNTIF(A:A,N10))</f>
        <v/>
      </c>
      <c r="T10" s="31"/>
      <c r="U10" s="33"/>
      <c r="V10" s="34"/>
      <c r="W10" s="16" t="str">
        <f>IF(N10="","",VLOOKUP(N10,A:D,4,FALSE))</f>
        <v/>
      </c>
    </row>
    <row r="11" spans="1:26" ht="17.25" thickBot="1" x14ac:dyDescent="0.35">
      <c r="A11" s="37" t="s">
        <v>410</v>
      </c>
      <c r="B11" s="51" t="e">
        <f>VLOOKUP(A11,#REF!,2,FALSE)</f>
        <v>#REF!</v>
      </c>
      <c r="C11" s="44"/>
      <c r="D11" s="51"/>
      <c r="E11" s="52" t="s">
        <v>33</v>
      </c>
      <c r="F11" s="52"/>
      <c r="G11" s="56">
        <v>4</v>
      </c>
      <c r="H11" s="47"/>
      <c r="I11" s="48"/>
      <c r="J11" s="54"/>
      <c r="K11" s="55">
        <f>IF(E11='Mode Op'!$B$18,G11*'Mode Op'!$E$18,IF(E11='Mode Op'!$B$19,G11*'Mode Op'!$E$19,IF(E11='Mode Op'!$B$20,G11*'Mode Op'!$E$20,IF(E11='Mode Op'!$B$21,G11*'Mode Op'!$E$21,IF(E11='Mode Op'!$B$22,G11*'Mode Op'!$E$22,IF(E11='Mode Op'!$B$23,G11*'Mode Op'!$E$23))))))</f>
        <v>1200</v>
      </c>
      <c r="L11" s="94"/>
      <c r="N11" s="37"/>
      <c r="O11" s="90"/>
      <c r="P11" s="30"/>
      <c r="Q11" s="31"/>
      <c r="R11" s="32" t="str">
        <f>IF(N11="","",SUMIF(A:A,N11,K:K))</f>
        <v/>
      </c>
      <c r="S11" s="36" t="str">
        <f>IF(N11="","",SUMIF(A:A,N11,H:H)/COUNTIF(A:A,N11))</f>
        <v/>
      </c>
      <c r="T11" s="31"/>
      <c r="U11" s="33"/>
      <c r="V11" s="34"/>
      <c r="W11" s="16" t="str">
        <f>IF(N11="","",VLOOKUP(N11,A:D,4,FALSE))</f>
        <v/>
      </c>
    </row>
    <row r="12" spans="1:26" ht="17.25" thickBot="1" x14ac:dyDescent="0.35">
      <c r="A12" s="37" t="s">
        <v>0</v>
      </c>
      <c r="B12" s="51" t="e">
        <f>VLOOKUP(A12,#REF!,2,FALSE)</f>
        <v>#REF!</v>
      </c>
      <c r="C12" s="44"/>
      <c r="D12" s="51"/>
      <c r="E12" s="52" t="s">
        <v>33</v>
      </c>
      <c r="F12" s="52"/>
      <c r="G12" s="56">
        <v>0</v>
      </c>
      <c r="H12" s="47"/>
      <c r="I12" s="48"/>
      <c r="J12" s="54"/>
      <c r="K12" s="55">
        <f>IF(E12='Mode Op'!$B$18,G12*'Mode Op'!$E$18,IF(E12='Mode Op'!$B$19,G12*'Mode Op'!$E$19,IF(E12='Mode Op'!$B$20,G12*'Mode Op'!$E$20,IF(E12='Mode Op'!$B$21,G12*'Mode Op'!$E$21,IF(E12='Mode Op'!$B$22,G12*'Mode Op'!$E$22,IF(E12='Mode Op'!$B$23,G12*'Mode Op'!$E$23))))))</f>
        <v>0</v>
      </c>
      <c r="L12" s="94"/>
      <c r="N12" s="35"/>
      <c r="O12" s="90"/>
      <c r="P12" s="30"/>
      <c r="Q12" s="31"/>
      <c r="R12" s="32" t="str">
        <f>IF(N12="","",SUMIF(A:A,N12,K:K))</f>
        <v/>
      </c>
      <c r="S12" s="36" t="str">
        <f>IF(N12="","",SUMIF(A:A,N12,H:H)/COUNTIF(A:A,N12))</f>
        <v/>
      </c>
      <c r="T12" s="31"/>
      <c r="U12" s="33"/>
      <c r="V12" s="34"/>
      <c r="W12" s="16" t="str">
        <f>IF(N12="","",VLOOKUP(N12,A:D,4,FALSE))</f>
        <v/>
      </c>
    </row>
    <row r="13" spans="1:26" ht="17.25" thickBot="1" x14ac:dyDescent="0.35">
      <c r="A13" s="37" t="s">
        <v>1</v>
      </c>
      <c r="B13" s="51" t="e">
        <f>VLOOKUP(A13,#REF!,2,FALSE)</f>
        <v>#REF!</v>
      </c>
      <c r="C13" s="44"/>
      <c r="D13" s="51"/>
      <c r="E13" s="52" t="s">
        <v>33</v>
      </c>
      <c r="F13" s="52"/>
      <c r="G13" s="56">
        <v>0</v>
      </c>
      <c r="H13" s="47"/>
      <c r="I13" s="48"/>
      <c r="J13" s="54"/>
      <c r="K13" s="55">
        <f>IF(E13='Mode Op'!$B$18,G13*'Mode Op'!$E$18,IF(E13='Mode Op'!$B$19,G13*'Mode Op'!$E$19,IF(E13='Mode Op'!$B$20,G13*'Mode Op'!$E$20,IF(E13='Mode Op'!$B$21,G13*'Mode Op'!$E$21,IF(E13='Mode Op'!$B$22,G13*'Mode Op'!$E$22,IF(E13='Mode Op'!$B$23,G13*'Mode Op'!$E$23))))))</f>
        <v>0</v>
      </c>
      <c r="L13" s="94"/>
      <c r="N13" s="35"/>
      <c r="O13" s="90"/>
      <c r="P13" s="30"/>
      <c r="Q13" s="31"/>
      <c r="R13" s="32" t="str">
        <f>IF(N13="","",SUMIF(A:A,N13,K:K))</f>
        <v/>
      </c>
      <c r="S13" s="36" t="str">
        <f>IF(N13="","",SUMIF(A:A,N13,H:H)/COUNTIF(A:A,N13))</f>
        <v/>
      </c>
      <c r="T13" s="31"/>
      <c r="U13" s="33"/>
      <c r="V13" s="34"/>
      <c r="W13" s="16" t="str">
        <f>IF(N13="","",VLOOKUP(N13,A:D,4,FALSE))</f>
        <v/>
      </c>
      <c r="Y13" s="5"/>
    </row>
    <row r="14" spans="1:26" ht="17.25" thickBot="1" x14ac:dyDescent="0.35">
      <c r="A14" s="37" t="s">
        <v>2</v>
      </c>
      <c r="B14" s="51" t="e">
        <f>VLOOKUP(A14,#REF!,2,FALSE)</f>
        <v>#REF!</v>
      </c>
      <c r="C14" s="44"/>
      <c r="D14" s="51"/>
      <c r="E14" s="52" t="s">
        <v>33</v>
      </c>
      <c r="F14" s="52"/>
      <c r="G14" s="56">
        <v>0</v>
      </c>
      <c r="H14" s="47"/>
      <c r="I14" s="48"/>
      <c r="J14" s="54"/>
      <c r="K14" s="55">
        <f>IF(E14='Mode Op'!$B$18,G14*'Mode Op'!$E$18,IF(E14='Mode Op'!$B$19,G14*'Mode Op'!$E$19,IF(E14='Mode Op'!$B$20,G14*'Mode Op'!$E$20,IF(E14='Mode Op'!$B$21,G14*'Mode Op'!$E$21,IF(E14='Mode Op'!$B$22,G14*'Mode Op'!$E$22,IF(E14='Mode Op'!$B$23,G14*'Mode Op'!$E$23))))))</f>
        <v>0</v>
      </c>
      <c r="L14" s="94"/>
      <c r="N14" s="35"/>
      <c r="O14" s="90"/>
      <c r="P14" s="30"/>
      <c r="Q14" s="31"/>
      <c r="R14" s="32" t="str">
        <f>IF(N14="","",SUMIF(A:A,N14,K:K))</f>
        <v/>
      </c>
      <c r="S14" s="36" t="str">
        <f>IF(N14="","",SUMIF(A:A,N14,H:H)/COUNTIF(A:A,N14))</f>
        <v/>
      </c>
      <c r="T14" s="31"/>
      <c r="U14" s="33"/>
      <c r="V14" s="34"/>
      <c r="W14" s="16" t="str">
        <f>IF(N14="","",VLOOKUP(N14,A:D,4,FALSE))</f>
        <v/>
      </c>
    </row>
    <row r="15" spans="1:26" ht="17.25" thickBot="1" x14ac:dyDescent="0.35">
      <c r="A15" s="37" t="s">
        <v>414</v>
      </c>
      <c r="B15" s="51" t="e">
        <f>VLOOKUP(A15,#REF!,2,FALSE)</f>
        <v>#REF!</v>
      </c>
      <c r="C15" s="44"/>
      <c r="D15" s="51"/>
      <c r="E15" s="52" t="s">
        <v>33</v>
      </c>
      <c r="F15" s="52"/>
      <c r="G15" s="53">
        <v>0</v>
      </c>
      <c r="H15" s="47"/>
      <c r="I15" s="48"/>
      <c r="J15" s="54"/>
      <c r="K15" s="55">
        <f>IF(E15='Mode Op'!$B$18,G15*'Mode Op'!$E$18,IF(E15='Mode Op'!$B$19,G15*'Mode Op'!$E$19,IF(E15='Mode Op'!$B$20,G15*'Mode Op'!$E$20,IF(E15='Mode Op'!$B$21,G15*'Mode Op'!$E$21,IF(E15='Mode Op'!$B$22,G15*'Mode Op'!$E$22,IF(E15='Mode Op'!$B$23,G15*'Mode Op'!$E$23))))))</f>
        <v>0</v>
      </c>
      <c r="L15" s="94"/>
      <c r="N15" s="37"/>
      <c r="O15" s="90"/>
      <c r="P15" s="30"/>
      <c r="Q15" s="31"/>
      <c r="R15" s="32" t="str">
        <f>IF(N15="","",SUMIF(A:A,N15,K:K))</f>
        <v/>
      </c>
      <c r="S15" s="36" t="str">
        <f>IF(N15="","",SUMIF(A:A,N15,H:H)/COUNTIF(A:A,N15))</f>
        <v/>
      </c>
      <c r="T15" s="31"/>
      <c r="U15" s="33"/>
      <c r="V15" s="34"/>
      <c r="W15" s="16" t="str">
        <f>IF(N15="","",VLOOKUP(N15,A:D,4,FALSE))</f>
        <v/>
      </c>
    </row>
    <row r="16" spans="1:26" ht="17.25" thickBot="1" x14ac:dyDescent="0.35">
      <c r="A16" s="37" t="s">
        <v>357</v>
      </c>
      <c r="B16" s="51" t="e">
        <f>VLOOKUP(A16,#REF!,2,FALSE)</f>
        <v>#REF!</v>
      </c>
      <c r="C16" s="44"/>
      <c r="D16" s="51"/>
      <c r="E16" s="52" t="s">
        <v>33</v>
      </c>
      <c r="F16" s="52"/>
      <c r="G16" s="56">
        <v>0</v>
      </c>
      <c r="H16" s="47"/>
      <c r="I16" s="48"/>
      <c r="J16" s="54"/>
      <c r="K16" s="55">
        <f>IF(E16='Mode Op'!$B$18,G16*'Mode Op'!$E$18,IF(E16='Mode Op'!$B$19,G16*'Mode Op'!$E$19,IF(E16='Mode Op'!$B$20,G16*'Mode Op'!$E$20,IF(E16='Mode Op'!$B$21,G16*'Mode Op'!$E$21,IF(E16='Mode Op'!$B$22,G16*'Mode Op'!$E$22,IF(E16='Mode Op'!$B$23,G16*'Mode Op'!$E$23))))))</f>
        <v>0</v>
      </c>
      <c r="L16" s="94"/>
      <c r="N16" s="35"/>
      <c r="O16" s="90"/>
      <c r="P16" s="30"/>
      <c r="Q16" s="31"/>
      <c r="R16" s="32" t="str">
        <f>IF(N16="","",SUMIF(A:A,N16,K:K))</f>
        <v/>
      </c>
      <c r="S16" s="36" t="str">
        <f>IF(N16="","",SUMIF(A:A,N16,H:H)/COUNTIF(A:A,N16))</f>
        <v/>
      </c>
      <c r="T16" s="31"/>
      <c r="U16" s="33"/>
      <c r="V16" s="34"/>
      <c r="W16" s="16" t="str">
        <f>IF(N16="","",VLOOKUP(N16,A:D,4,FALSE))</f>
        <v/>
      </c>
    </row>
    <row r="17" spans="1:27" ht="17.25" thickBot="1" x14ac:dyDescent="0.35">
      <c r="A17" s="37" t="s">
        <v>3</v>
      </c>
      <c r="B17" s="51" t="e">
        <f>VLOOKUP(A17,#REF!,2,FALSE)</f>
        <v>#REF!</v>
      </c>
      <c r="C17" s="44"/>
      <c r="D17" s="51"/>
      <c r="E17" s="52" t="s">
        <v>33</v>
      </c>
      <c r="F17" s="52"/>
      <c r="G17" s="56">
        <v>0</v>
      </c>
      <c r="H17" s="47"/>
      <c r="I17" s="48"/>
      <c r="J17" s="54"/>
      <c r="K17" s="55">
        <f>IF(E17='Mode Op'!$B$18,G17*'Mode Op'!$E$18,IF(E17='Mode Op'!$B$19,G17*'Mode Op'!$E$19,IF(E17='Mode Op'!$B$20,G17*'Mode Op'!$E$20,IF(E17='Mode Op'!$B$21,G17*'Mode Op'!$E$21,IF(E17='Mode Op'!$B$22,G17*'Mode Op'!$E$22,IF(E17='Mode Op'!$B$23,G17*'Mode Op'!$E$23))))))</f>
        <v>0</v>
      </c>
      <c r="L17" s="94"/>
      <c r="N17" s="35"/>
      <c r="O17" s="90"/>
      <c r="P17" s="30"/>
      <c r="Q17" s="31"/>
      <c r="R17" s="32" t="str">
        <f>IF(N17="","",SUMIF(A:A,N17,K:K))</f>
        <v/>
      </c>
      <c r="S17" s="36" t="str">
        <f>IF(N17="","",SUMIF(A:A,N17,H:H)/COUNTIF(A:A,N17))</f>
        <v/>
      </c>
      <c r="T17" s="31"/>
      <c r="U17" s="33"/>
      <c r="V17" s="34"/>
      <c r="W17" s="16" t="str">
        <f>IF(N17="","",VLOOKUP(N17,A:D,4,FALSE))</f>
        <v/>
      </c>
    </row>
    <row r="18" spans="1:27" ht="17.25" thickBot="1" x14ac:dyDescent="0.35">
      <c r="A18" s="37" t="s">
        <v>362</v>
      </c>
      <c r="B18" s="51" t="e">
        <f>VLOOKUP(A18,#REF!,2,FALSE)</f>
        <v>#REF!</v>
      </c>
      <c r="C18" s="44"/>
      <c r="D18" s="51"/>
      <c r="E18" s="52" t="s">
        <v>33</v>
      </c>
      <c r="F18" s="52"/>
      <c r="G18" s="56">
        <v>0</v>
      </c>
      <c r="H18" s="47"/>
      <c r="I18" s="48"/>
      <c r="J18" s="54"/>
      <c r="K18" s="55">
        <f>IF(E18='Mode Op'!$B$18,G18*'Mode Op'!$E$18,IF(E18='Mode Op'!$B$19,G18*'Mode Op'!$E$19,IF(E18='Mode Op'!$B$20,G18*'Mode Op'!$E$20,IF(E18='Mode Op'!$B$21,G18*'Mode Op'!$E$21,IF(E18='Mode Op'!$B$22,G18*'Mode Op'!$E$22,IF(E18='Mode Op'!$B$23,G18*'Mode Op'!$E$23))))))</f>
        <v>0</v>
      </c>
      <c r="L18" s="94"/>
      <c r="N18" s="35"/>
      <c r="O18" s="90"/>
      <c r="P18" s="30"/>
      <c r="Q18" s="31"/>
      <c r="R18" s="32" t="str">
        <f>IF(N18="","",SUMIF(A:A,N18,K:K))</f>
        <v/>
      </c>
      <c r="S18" s="36" t="str">
        <f>IF(N18="","",SUMIF(A:A,N18,H:H)/COUNTIF(A:A,N18))</f>
        <v/>
      </c>
      <c r="T18" s="31"/>
      <c r="U18" s="33"/>
      <c r="V18" s="34"/>
      <c r="W18" s="16" t="str">
        <f>IF(N18="","",VLOOKUP(N18,A:D,4,FALSE))</f>
        <v/>
      </c>
    </row>
    <row r="19" spans="1:27" ht="17.25" thickBot="1" x14ac:dyDescent="0.35">
      <c r="A19" s="37" t="s">
        <v>363</v>
      </c>
      <c r="B19" s="51" t="e">
        <f>VLOOKUP(A19,#REF!,2,FALSE)</f>
        <v>#REF!</v>
      </c>
      <c r="C19" s="44"/>
      <c r="D19" s="51"/>
      <c r="E19" s="52" t="s">
        <v>33</v>
      </c>
      <c r="F19" s="52"/>
      <c r="G19" s="53">
        <v>1</v>
      </c>
      <c r="H19" s="47"/>
      <c r="I19" s="48"/>
      <c r="J19" s="54"/>
      <c r="K19" s="55">
        <f>IF(E19='Mode Op'!$B$18,G19*'Mode Op'!$E$18,IF(E19='Mode Op'!$B$19,G19*'Mode Op'!$E$19,IF(E19='Mode Op'!$B$20,G19*'Mode Op'!$E$20,IF(E19='Mode Op'!$B$21,G19*'Mode Op'!$E$21,IF(E19='Mode Op'!$B$22,G19*'Mode Op'!$E$22,IF(E19='Mode Op'!$B$23,G19*'Mode Op'!$E$23))))))</f>
        <v>300</v>
      </c>
      <c r="L19" s="94"/>
      <c r="N19" s="35"/>
      <c r="O19" s="90"/>
      <c r="P19" s="30"/>
      <c r="Q19" s="31"/>
      <c r="R19" s="32" t="str">
        <f>IF(N19="","",SUMIF(A:A,N19,K:K))</f>
        <v/>
      </c>
      <c r="S19" s="36" t="str">
        <f>IF(N19="","",SUMIF(A:A,N19,H:H)/COUNTIF(A:A,N19))</f>
        <v/>
      </c>
      <c r="T19" s="31"/>
      <c r="U19" s="33"/>
      <c r="V19" s="34"/>
      <c r="W19" s="16" t="str">
        <f>IF(N19="","",VLOOKUP(N19,A:D,4,FALSE))</f>
        <v/>
      </c>
    </row>
    <row r="20" spans="1:27" ht="17.25" thickBot="1" x14ac:dyDescent="0.35">
      <c r="A20" s="37" t="s">
        <v>365</v>
      </c>
      <c r="B20" s="51" t="e">
        <f>VLOOKUP(A20,#REF!,2,FALSE)</f>
        <v>#REF!</v>
      </c>
      <c r="C20" s="44"/>
      <c r="D20" s="51"/>
      <c r="E20" s="52" t="s">
        <v>33</v>
      </c>
      <c r="F20" s="52"/>
      <c r="G20" s="56">
        <v>0</v>
      </c>
      <c r="H20" s="47"/>
      <c r="I20" s="48"/>
      <c r="J20" s="54"/>
      <c r="K20" s="55">
        <f>IF(E20='Mode Op'!$B$18,G20*'Mode Op'!$E$18,IF(E20='Mode Op'!$B$19,G20*'Mode Op'!$E$19,IF(E20='Mode Op'!$B$20,G20*'Mode Op'!$E$20,IF(E20='Mode Op'!$B$21,G20*'Mode Op'!$E$21,IF(E20='Mode Op'!$B$22,G20*'Mode Op'!$E$22,IF(E20='Mode Op'!$B$23,G20*'Mode Op'!$E$23))))))</f>
        <v>0</v>
      </c>
      <c r="L20" s="94"/>
      <c r="N20" s="37"/>
      <c r="O20" s="90"/>
      <c r="P20" s="30"/>
      <c r="Q20" s="31"/>
      <c r="R20" s="32" t="str">
        <f>IF(N20="","",SUMIF(A:A,N20,K:K))</f>
        <v/>
      </c>
      <c r="S20" s="36" t="str">
        <f>IF(N20="","",SUMIF(A:A,N20,H:H)/COUNTIF(A:A,N20))</f>
        <v/>
      </c>
      <c r="T20" s="31"/>
      <c r="U20" s="33"/>
      <c r="V20" s="34"/>
      <c r="W20" s="16" t="str">
        <f>IF(N20="","",VLOOKUP(N20,A:D,4,FALSE))</f>
        <v/>
      </c>
      <c r="Y20">
        <f ca="1">MATCH("2015_"&amp;$X$1+1,PDP!$H$1:$AV$1,0)</f>
        <v>40</v>
      </c>
      <c r="AA20" t="e">
        <f>INDEX($G$2:$G$257,MATCH(N3,$A$2:$A$257,0))</f>
        <v>#N/A</v>
      </c>
    </row>
    <row r="21" spans="1:27" ht="17.25" thickBot="1" x14ac:dyDescent="0.35">
      <c r="A21" s="37" t="s">
        <v>366</v>
      </c>
      <c r="B21" s="51" t="e">
        <f>VLOOKUP(A21,#REF!,2,FALSE)</f>
        <v>#REF!</v>
      </c>
      <c r="C21" s="44"/>
      <c r="D21" s="51"/>
      <c r="E21" s="52" t="s">
        <v>33</v>
      </c>
      <c r="F21" s="52"/>
      <c r="G21" s="53">
        <v>0</v>
      </c>
      <c r="H21" s="47"/>
      <c r="I21" s="48"/>
      <c r="J21" s="54"/>
      <c r="K21" s="55">
        <f>IF(E21='Mode Op'!$B$18,G21*'Mode Op'!$E$18,IF(E21='Mode Op'!$B$19,G21*'Mode Op'!$E$19,IF(E21='Mode Op'!$B$20,G21*'Mode Op'!$E$20,IF(E21='Mode Op'!$B$21,G21*'Mode Op'!$E$21,IF(E21='Mode Op'!$B$22,G21*'Mode Op'!$E$22,IF(E21='Mode Op'!$B$23,G21*'Mode Op'!$E$23))))))</f>
        <v>0</v>
      </c>
      <c r="L21" s="94"/>
      <c r="N21" s="37"/>
      <c r="O21" s="90"/>
      <c r="P21" s="30"/>
      <c r="Q21" s="31"/>
      <c r="R21" s="32" t="str">
        <f>IF(N21="","",SUMIF(A:A,N21,K:K))</f>
        <v/>
      </c>
      <c r="S21" s="36" t="str">
        <f>IF(N21="","",SUMIF(A:A,N21,H:H)/COUNTIF(A:A,N21))</f>
        <v/>
      </c>
      <c r="T21" s="31"/>
      <c r="U21" s="33"/>
      <c r="V21" s="34"/>
      <c r="W21" s="16" t="str">
        <f>IF(N21="","",VLOOKUP(N21,A:D,4,FALSE))</f>
        <v/>
      </c>
      <c r="AA21" s="13"/>
    </row>
    <row r="22" spans="1:27" ht="17.25" thickBot="1" x14ac:dyDescent="0.35">
      <c r="A22" s="37" t="s">
        <v>367</v>
      </c>
      <c r="B22" s="51" t="e">
        <f>VLOOKUP(A22,#REF!,2,FALSE)</f>
        <v>#REF!</v>
      </c>
      <c r="C22" s="44"/>
      <c r="D22" s="51"/>
      <c r="E22" s="52" t="s">
        <v>33</v>
      </c>
      <c r="F22" s="52"/>
      <c r="G22" s="56">
        <v>0</v>
      </c>
      <c r="H22" s="47"/>
      <c r="I22" s="48"/>
      <c r="J22" s="54"/>
      <c r="K22" s="55">
        <f>IF(E22='Mode Op'!$B$18,G22*'Mode Op'!$E$18,IF(E22='Mode Op'!$B$19,G22*'Mode Op'!$E$19,IF(E22='Mode Op'!$B$20,G22*'Mode Op'!$E$20,IF(E22='Mode Op'!$B$21,G22*'Mode Op'!$E$21,IF(E22='Mode Op'!$B$22,G22*'Mode Op'!$E$22,IF(E22='Mode Op'!$B$23,G22*'Mode Op'!$E$23))))))</f>
        <v>0</v>
      </c>
      <c r="L22" s="94"/>
      <c r="N22" s="35"/>
      <c r="O22" s="90"/>
      <c r="P22" s="30"/>
      <c r="Q22" s="31"/>
      <c r="R22" s="32" t="str">
        <f>IF(N22="","",SUMIF(A:A,N22,K:K))</f>
        <v/>
      </c>
      <c r="S22" s="36" t="str">
        <f>IF(N22="","",SUMIF(A:A,N22,H:H)/COUNTIF(A:A,N22))</f>
        <v/>
      </c>
      <c r="T22" s="31"/>
      <c r="U22" s="33"/>
      <c r="V22" s="34"/>
      <c r="W22" s="16" t="str">
        <f>IF(N22="","",VLOOKUP(N22,A:D,4,FALSE))</f>
        <v/>
      </c>
      <c r="Y22">
        <f ca="1">SUMPRODUCT((PDP!$A$5:$A$738=$E2))*((PDP!$B$1:$AV$1="2015_"&amp;$X$1))</f>
        <v>0</v>
      </c>
      <c r="AA22" s="13"/>
    </row>
    <row r="23" spans="1:27" ht="17.25" thickBot="1" x14ac:dyDescent="0.35">
      <c r="A23" s="37" t="s">
        <v>368</v>
      </c>
      <c r="B23" s="51" t="e">
        <f>VLOOKUP(A23,#REF!,2,FALSE)</f>
        <v>#REF!</v>
      </c>
      <c r="C23" s="44"/>
      <c r="D23" s="51"/>
      <c r="E23" s="52" t="s">
        <v>33</v>
      </c>
      <c r="F23" s="52"/>
      <c r="G23" s="56">
        <v>1</v>
      </c>
      <c r="H23" s="47"/>
      <c r="I23" s="48"/>
      <c r="J23" s="54"/>
      <c r="K23" s="55">
        <f>IF(E23='Mode Op'!$B$18,G23*'Mode Op'!$E$18,IF(E23='Mode Op'!$B$19,G23*'Mode Op'!$E$19,IF(E23='Mode Op'!$B$20,G23*'Mode Op'!$E$20,IF(E23='Mode Op'!$B$21,G23*'Mode Op'!$E$21,IF(E23='Mode Op'!$B$22,G23*'Mode Op'!$E$22,IF(E23='Mode Op'!$B$23,G23*'Mode Op'!$E$23))))))</f>
        <v>300</v>
      </c>
      <c r="L23" s="94"/>
      <c r="N23" s="37"/>
      <c r="O23" s="90"/>
      <c r="P23" s="30"/>
      <c r="Q23" s="31"/>
      <c r="R23" s="32" t="str">
        <f>IF(N23="","",SUMIF(A:A,N23,K:K))</f>
        <v/>
      </c>
      <c r="S23" s="36" t="str">
        <f>IF(N23="","",SUMIF(A:A,N23,H:H)/COUNTIF(A:A,N23))</f>
        <v/>
      </c>
      <c r="T23" s="31"/>
      <c r="U23" s="33"/>
      <c r="V23" s="34"/>
      <c r="W23" s="16" t="str">
        <f>IF(N23="","",VLOOKUP(N23,A:D,4,FALSE))</f>
        <v/>
      </c>
      <c r="AA23" s="13"/>
    </row>
    <row r="24" spans="1:27" ht="17.25" thickBot="1" x14ac:dyDescent="0.35">
      <c r="A24" s="37" t="s">
        <v>371</v>
      </c>
      <c r="B24" s="51" t="e">
        <f>VLOOKUP(A24,#REF!,2,FALSE)</f>
        <v>#REF!</v>
      </c>
      <c r="C24" s="44"/>
      <c r="D24" s="51"/>
      <c r="E24" s="52" t="s">
        <v>33</v>
      </c>
      <c r="F24" s="52"/>
      <c r="G24" s="56">
        <v>1</v>
      </c>
      <c r="H24" s="47"/>
      <c r="I24" s="48"/>
      <c r="J24" s="54"/>
      <c r="K24" s="55">
        <f>IF(E24='Mode Op'!$B$18,G24*'Mode Op'!$E$18,IF(E24='Mode Op'!$B$19,G24*'Mode Op'!$E$19,IF(E24='Mode Op'!$B$20,G24*'Mode Op'!$E$20,IF(E24='Mode Op'!$B$21,G24*'Mode Op'!$E$21,IF(E24='Mode Op'!$B$22,G24*'Mode Op'!$E$22,IF(E24='Mode Op'!$B$23,G24*'Mode Op'!$E$23))))))</f>
        <v>300</v>
      </c>
      <c r="L24" s="94"/>
      <c r="N24" s="35"/>
      <c r="O24" s="90"/>
      <c r="P24" s="30"/>
      <c r="Q24" s="31"/>
      <c r="R24" s="32" t="str">
        <f>IF(N24="","",SUMIF(A:A,N24,K:K))</f>
        <v/>
      </c>
      <c r="S24" s="36" t="str">
        <f>IF(N24="","",SUMIF(A:A,N24,H:H)/COUNTIF(A:A,N24))</f>
        <v/>
      </c>
      <c r="T24" s="31"/>
      <c r="U24" s="33"/>
      <c r="V24" s="34"/>
      <c r="W24" s="16" t="str">
        <f>IF(N24="","",VLOOKUP(N24,A:D,4,FALSE))</f>
        <v/>
      </c>
      <c r="AA24" s="13"/>
    </row>
    <row r="25" spans="1:27" ht="17.25" thickBot="1" x14ac:dyDescent="0.35">
      <c r="A25" s="37" t="s">
        <v>372</v>
      </c>
      <c r="B25" s="51" t="e">
        <f>VLOOKUP(A25,#REF!,2,FALSE)</f>
        <v>#REF!</v>
      </c>
      <c r="C25" s="44"/>
      <c r="D25" s="51"/>
      <c r="E25" s="52" t="s">
        <v>33</v>
      </c>
      <c r="F25" s="52"/>
      <c r="G25" s="57">
        <f>1/3</f>
        <v>0.33333333333333331</v>
      </c>
      <c r="H25" s="47"/>
      <c r="I25" s="48"/>
      <c r="J25" s="54"/>
      <c r="K25" s="55">
        <f>IF(E25='Mode Op'!$B$18,G25*'Mode Op'!$E$18,IF(E25='Mode Op'!$B$19,G25*'Mode Op'!$E$19,IF(E25='Mode Op'!$B$20,G25*'Mode Op'!$E$20,IF(E25='Mode Op'!$B$21,G25*'Mode Op'!$E$21,IF(E25='Mode Op'!$B$22,G25*'Mode Op'!$E$22,IF(E25='Mode Op'!$B$23,G25*'Mode Op'!$E$23))))))</f>
        <v>100</v>
      </c>
      <c r="L25" s="94"/>
      <c r="N25" s="35"/>
      <c r="O25" s="90"/>
      <c r="P25" s="30"/>
      <c r="Q25" s="31"/>
      <c r="R25" s="32" t="str">
        <f>IF(N25="","",SUMIF(A:A,N25,K:K))</f>
        <v/>
      </c>
      <c r="S25" s="36" t="str">
        <f>IF(N25="","",SUMIF(A:A,N25,H:H)/COUNTIF(A:A,N25))</f>
        <v/>
      </c>
      <c r="T25" s="31"/>
      <c r="U25" s="33"/>
      <c r="V25" s="34"/>
      <c r="W25" s="16" t="str">
        <f>IF(N25="","",VLOOKUP(N25,A:D,4,FALSE))</f>
        <v/>
      </c>
      <c r="AA25" s="13"/>
    </row>
    <row r="26" spans="1:27" ht="17.25" thickBot="1" x14ac:dyDescent="0.35">
      <c r="A26" s="37" t="s">
        <v>378</v>
      </c>
      <c r="B26" s="51" t="e">
        <f>VLOOKUP(A26,#REF!,2,FALSE)</f>
        <v>#REF!</v>
      </c>
      <c r="C26" s="44"/>
      <c r="D26" s="51"/>
      <c r="E26" s="52" t="s">
        <v>33</v>
      </c>
      <c r="F26" s="52"/>
      <c r="G26" s="56">
        <v>1</v>
      </c>
      <c r="H26" s="47"/>
      <c r="I26" s="48"/>
      <c r="J26" s="54"/>
      <c r="K26" s="55">
        <f>IF(E26='Mode Op'!$B$18,G26*'Mode Op'!$E$18,IF(E26='Mode Op'!$B$19,G26*'Mode Op'!$E$19,IF(E26='Mode Op'!$B$20,G26*'Mode Op'!$E$20,IF(E26='Mode Op'!$B$21,G26*'Mode Op'!$E$21,IF(E26='Mode Op'!$B$22,G26*'Mode Op'!$E$22,IF(E26='Mode Op'!$B$23,G26*'Mode Op'!$E$23))))))</f>
        <v>300</v>
      </c>
      <c r="L26" s="94"/>
      <c r="N26" s="35"/>
      <c r="O26" s="90"/>
      <c r="P26" s="30"/>
      <c r="Q26" s="31"/>
      <c r="R26" s="32" t="str">
        <f>IF(N26="","",SUMIF(A:A,N26,K:K))</f>
        <v/>
      </c>
      <c r="S26" s="36" t="str">
        <f>IF(N26="","",SUMIF(A:A,N26,H:H)/COUNTIF(A:A,N26))</f>
        <v/>
      </c>
      <c r="T26" s="31"/>
      <c r="U26" s="33"/>
      <c r="V26" s="34"/>
      <c r="W26" s="16" t="str">
        <f>IF(N26="","",VLOOKUP(N26,A:D,4,FALSE))</f>
        <v/>
      </c>
      <c r="AA26" s="13"/>
    </row>
    <row r="27" spans="1:27" ht="17.25" thickBot="1" x14ac:dyDescent="0.35">
      <c r="A27" s="37" t="s">
        <v>382</v>
      </c>
      <c r="B27" s="51" t="e">
        <f>VLOOKUP(A27,#REF!,2,FALSE)</f>
        <v>#REF!</v>
      </c>
      <c r="C27" s="44"/>
      <c r="D27" s="51"/>
      <c r="E27" s="52" t="s">
        <v>33</v>
      </c>
      <c r="F27" s="52"/>
      <c r="G27" s="56">
        <v>1</v>
      </c>
      <c r="H27" s="47"/>
      <c r="I27" s="48"/>
      <c r="J27" s="54"/>
      <c r="K27" s="55">
        <f>IF(E27='Mode Op'!$B$18,G27*'Mode Op'!$E$18,IF(E27='Mode Op'!$B$19,G27*'Mode Op'!$E$19,IF(E27='Mode Op'!$B$20,G27*'Mode Op'!$E$20,IF(E27='Mode Op'!$B$21,G27*'Mode Op'!$E$21,IF(E27='Mode Op'!$B$22,G27*'Mode Op'!$E$22,IF(E27='Mode Op'!$B$23,G27*'Mode Op'!$E$23))))))</f>
        <v>300</v>
      </c>
      <c r="L27" s="94"/>
      <c r="N27" s="37"/>
      <c r="O27" s="90"/>
      <c r="P27" s="30"/>
      <c r="Q27" s="31"/>
      <c r="R27" s="32" t="str">
        <f>IF(N27="","",SUMIF(A:A,N27,K:K))</f>
        <v/>
      </c>
      <c r="S27" s="36" t="str">
        <f>IF(N27="","",SUMIF(A:A,N27,H:H)/COUNTIF(A:A,N27))</f>
        <v/>
      </c>
      <c r="T27" s="31"/>
      <c r="U27" s="33"/>
      <c r="V27" s="34"/>
      <c r="W27" s="16" t="str">
        <f>IF(N27="","",VLOOKUP(N27,A:D,4,FALSE))</f>
        <v/>
      </c>
      <c r="AA27" s="13"/>
    </row>
    <row r="28" spans="1:27" ht="17.25" thickBot="1" x14ac:dyDescent="0.35">
      <c r="A28" s="37" t="s">
        <v>384</v>
      </c>
      <c r="B28" s="51" t="e">
        <f>VLOOKUP(A28,#REF!,2,FALSE)</f>
        <v>#REF!</v>
      </c>
      <c r="C28" s="44"/>
      <c r="D28" s="51"/>
      <c r="E28" s="52" t="s">
        <v>33</v>
      </c>
      <c r="F28" s="52"/>
      <c r="G28" s="56">
        <v>0</v>
      </c>
      <c r="H28" s="47"/>
      <c r="I28" s="48"/>
      <c r="J28" s="54"/>
      <c r="K28" s="55">
        <f>IF(E28='Mode Op'!$B$18,G28*'Mode Op'!$E$18,IF(E28='Mode Op'!$B$19,G28*'Mode Op'!$E$19,IF(E28='Mode Op'!$B$20,G28*'Mode Op'!$E$20,IF(E28='Mode Op'!$B$21,G28*'Mode Op'!$E$21,IF(E28='Mode Op'!$B$22,G28*'Mode Op'!$E$22,IF(E28='Mode Op'!$B$23,G28*'Mode Op'!$E$23))))))</f>
        <v>0</v>
      </c>
      <c r="L28" s="94"/>
      <c r="N28" s="37"/>
      <c r="O28" s="90"/>
      <c r="P28" s="30"/>
      <c r="Q28" s="31"/>
      <c r="R28" s="32" t="str">
        <f>IF(N28="","",SUMIF(A:A,N28,K:K))</f>
        <v/>
      </c>
      <c r="S28" s="36" t="str">
        <f>IF(N28="","",SUMIF(A:A,N28,H:H)/COUNTIF(A:A,N28))</f>
        <v/>
      </c>
      <c r="T28" s="31"/>
      <c r="U28" s="33"/>
      <c r="V28" s="34"/>
      <c r="W28" s="16" t="str">
        <f>IF(N28="","",VLOOKUP(N28,A:D,4,FALSE))</f>
        <v/>
      </c>
      <c r="AA28" s="13"/>
    </row>
    <row r="29" spans="1:27" ht="17.25" thickBot="1" x14ac:dyDescent="0.35">
      <c r="A29" s="37" t="s">
        <v>5</v>
      </c>
      <c r="B29" s="51" t="e">
        <f>VLOOKUP(A29,#REF!,2,FALSE)</f>
        <v>#REF!</v>
      </c>
      <c r="C29" s="44"/>
      <c r="D29" s="51"/>
      <c r="E29" s="52" t="s">
        <v>33</v>
      </c>
      <c r="F29" s="52"/>
      <c r="G29" s="56">
        <v>2</v>
      </c>
      <c r="H29" s="47"/>
      <c r="I29" s="48"/>
      <c r="J29" s="54"/>
      <c r="K29" s="55">
        <f>IF(E29='Mode Op'!$B$18,G29*'Mode Op'!$E$18,IF(E29='Mode Op'!$B$19,G29*'Mode Op'!$E$19,IF(E29='Mode Op'!$B$20,G29*'Mode Op'!$E$20,IF(E29='Mode Op'!$B$21,G29*'Mode Op'!$E$21,IF(E29='Mode Op'!$B$22,G29*'Mode Op'!$E$22,IF(E29='Mode Op'!$B$23,G29*'Mode Op'!$E$23))))))</f>
        <v>600</v>
      </c>
      <c r="L29" s="94"/>
      <c r="N29" s="37"/>
      <c r="O29" s="90"/>
      <c r="P29" s="30"/>
      <c r="Q29" s="31"/>
      <c r="R29" s="32" t="str">
        <f>IF(N29="","",SUMIF(A:A,N29,K:K))</f>
        <v/>
      </c>
      <c r="S29" s="36" t="str">
        <f>IF(N29="","",SUMIF(A:A,N29,H:H)/COUNTIF(A:A,N29))</f>
        <v/>
      </c>
      <c r="T29" s="31"/>
      <c r="U29" s="33"/>
      <c r="V29" s="34"/>
      <c r="W29" s="16" t="str">
        <f>IF(N29="","",VLOOKUP(N29,A:D,4,FALSE))</f>
        <v/>
      </c>
      <c r="AA29" s="13"/>
    </row>
    <row r="30" spans="1:27" ht="17.25" thickBot="1" x14ac:dyDescent="0.35">
      <c r="A30" s="37" t="s">
        <v>6</v>
      </c>
      <c r="B30" s="51" t="e">
        <f>VLOOKUP(A30,#REF!,2,FALSE)</f>
        <v>#REF!</v>
      </c>
      <c r="C30" s="44"/>
      <c r="D30" s="51"/>
      <c r="E30" s="52" t="s">
        <v>33</v>
      </c>
      <c r="F30" s="52"/>
      <c r="G30" s="56">
        <v>1</v>
      </c>
      <c r="H30" s="47"/>
      <c r="I30" s="48"/>
      <c r="J30" s="54"/>
      <c r="K30" s="55">
        <f>IF(E30='Mode Op'!$B$18,G30*'Mode Op'!$E$18,IF(E30='Mode Op'!$B$19,G30*'Mode Op'!$E$19,IF(E30='Mode Op'!$B$20,G30*'Mode Op'!$E$20,IF(E30='Mode Op'!$B$21,G30*'Mode Op'!$E$21,IF(E30='Mode Op'!$B$22,G30*'Mode Op'!$E$22,IF(E30='Mode Op'!$B$23,G30*'Mode Op'!$E$23))))))</f>
        <v>300</v>
      </c>
      <c r="L30" s="94"/>
      <c r="N30" s="37"/>
      <c r="O30" s="90"/>
      <c r="P30" s="30"/>
      <c r="Q30" s="31"/>
      <c r="R30" s="32" t="str">
        <f>IF(N30="","",SUMIF(A:A,N30,K:K))</f>
        <v/>
      </c>
      <c r="S30" s="36" t="str">
        <f>IF(N30="","",SUMIF(A:A,N30,H:H)/COUNTIF(A:A,N30))</f>
        <v/>
      </c>
      <c r="T30" s="31"/>
      <c r="U30" s="33"/>
      <c r="V30" s="34"/>
      <c r="W30" s="16" t="str">
        <f>IF(N30="","",VLOOKUP(N30,A:D,4,FALSE))</f>
        <v/>
      </c>
      <c r="AA30" s="13"/>
    </row>
    <row r="31" spans="1:27" ht="17.25" thickBot="1" x14ac:dyDescent="0.35">
      <c r="A31" s="37" t="s">
        <v>9</v>
      </c>
      <c r="B31" s="51" t="e">
        <f>VLOOKUP(A31,#REF!,2,FALSE)</f>
        <v>#REF!</v>
      </c>
      <c r="C31" s="44"/>
      <c r="D31" s="51"/>
      <c r="E31" s="52" t="s">
        <v>33</v>
      </c>
      <c r="F31" s="52"/>
      <c r="G31" s="53">
        <v>1</v>
      </c>
      <c r="H31" s="47"/>
      <c r="I31" s="48"/>
      <c r="J31" s="54"/>
      <c r="K31" s="55">
        <f>IF(E31='Mode Op'!$B$18,G31*'Mode Op'!$E$18,IF(E31='Mode Op'!$B$19,G31*'Mode Op'!$E$19,IF(E31='Mode Op'!$B$20,G31*'Mode Op'!$E$20,IF(E31='Mode Op'!$B$21,G31*'Mode Op'!$E$21,IF(E31='Mode Op'!$B$22,G31*'Mode Op'!$E$22,IF(E31='Mode Op'!$B$23,G31*'Mode Op'!$E$23))))))</f>
        <v>300</v>
      </c>
      <c r="L31" s="94"/>
      <c r="N31" s="37"/>
      <c r="O31" s="90"/>
      <c r="P31" s="30"/>
      <c r="Q31" s="31"/>
      <c r="R31" s="32" t="str">
        <f>IF(N31="","",SUMIF(A:A,N31,K:K))</f>
        <v/>
      </c>
      <c r="S31" s="36" t="str">
        <f>IF(N31="","",SUMIF(A:A,N31,H:H)/COUNTIF(A:A,N31))</f>
        <v/>
      </c>
      <c r="T31" s="31"/>
      <c r="U31" s="33"/>
      <c r="V31" s="34"/>
      <c r="W31" s="16" t="str">
        <f>IF(N31="","",VLOOKUP(N31,A:D,4,FALSE))</f>
        <v/>
      </c>
      <c r="AA31" s="13"/>
    </row>
    <row r="32" spans="1:27" ht="17.25" thickBot="1" x14ac:dyDescent="0.35">
      <c r="A32" s="37" t="s">
        <v>10</v>
      </c>
      <c r="B32" s="51" t="e">
        <f>VLOOKUP(A32,#REF!,2,FALSE)</f>
        <v>#REF!</v>
      </c>
      <c r="C32" s="44"/>
      <c r="D32" s="51"/>
      <c r="E32" s="52" t="s">
        <v>33</v>
      </c>
      <c r="F32" s="52"/>
      <c r="G32" s="53">
        <v>1</v>
      </c>
      <c r="H32" s="47"/>
      <c r="I32" s="48"/>
      <c r="J32" s="54"/>
      <c r="K32" s="55">
        <f>IF(E32='Mode Op'!$B$18,G32*'Mode Op'!$E$18,IF(E32='Mode Op'!$B$19,G32*'Mode Op'!$E$19,IF(E32='Mode Op'!$B$20,G32*'Mode Op'!$E$20,IF(E32='Mode Op'!$B$21,G32*'Mode Op'!$E$21,IF(E32='Mode Op'!$B$22,G32*'Mode Op'!$E$22,IF(E32='Mode Op'!$B$23,G32*'Mode Op'!$E$23))))))</f>
        <v>300</v>
      </c>
      <c r="L32" s="94"/>
      <c r="N32" s="35"/>
      <c r="O32" s="90"/>
      <c r="P32" s="30"/>
      <c r="Q32" s="31"/>
      <c r="R32" s="32" t="str">
        <f>IF(N32="","",SUMIF(A:A,N32,K:K))</f>
        <v/>
      </c>
      <c r="S32" s="36" t="str">
        <f>IF(N32="","",SUMIF(A:A,N32,H:H)/COUNTIF(A:A,N32))</f>
        <v/>
      </c>
      <c r="T32" s="31"/>
      <c r="U32" s="33"/>
      <c r="V32" s="34"/>
      <c r="W32" s="16" t="str">
        <f>IF(N32="","",VLOOKUP(N32,A:D,4,FALSE))</f>
        <v/>
      </c>
    </row>
    <row r="33" spans="1:26" ht="17.25" thickBot="1" x14ac:dyDescent="0.35">
      <c r="A33" s="37" t="s">
        <v>11</v>
      </c>
      <c r="B33" s="51" t="e">
        <f>VLOOKUP(A33,#REF!,2,FALSE)</f>
        <v>#REF!</v>
      </c>
      <c r="C33" s="44"/>
      <c r="D33" s="51"/>
      <c r="E33" s="52" t="s">
        <v>33</v>
      </c>
      <c r="F33" s="52"/>
      <c r="G33" s="56">
        <v>1</v>
      </c>
      <c r="H33" s="47"/>
      <c r="I33" s="48"/>
      <c r="J33" s="54"/>
      <c r="K33" s="55">
        <f>IF(E33='Mode Op'!$B$18,G33*'Mode Op'!$E$18,IF(E33='Mode Op'!$B$19,G33*'Mode Op'!$E$19,IF(E33='Mode Op'!$B$20,G33*'Mode Op'!$E$20,IF(E33='Mode Op'!$B$21,G33*'Mode Op'!$E$21,IF(E33='Mode Op'!$B$22,G33*'Mode Op'!$E$22,IF(E33='Mode Op'!$B$23,G33*'Mode Op'!$E$23))))))</f>
        <v>300</v>
      </c>
      <c r="L33" s="94"/>
      <c r="N33" s="35"/>
      <c r="O33" s="90"/>
      <c r="P33" s="30"/>
      <c r="Q33" s="31"/>
      <c r="R33" s="32" t="str">
        <f>IF(N33="","",SUMIF(A:A,N33,K:K))</f>
        <v/>
      </c>
      <c r="S33" s="36" t="str">
        <f>IF(N33="","",SUMIF(A:A,N33,H:H)/COUNTIF(A:A,N33))</f>
        <v/>
      </c>
      <c r="T33" s="31"/>
      <c r="U33" s="33"/>
      <c r="V33" s="34"/>
      <c r="W33" s="16" t="str">
        <f>IF(N33="","",VLOOKUP(N33,A:D,4,FALSE))</f>
        <v/>
      </c>
    </row>
    <row r="34" spans="1:26" ht="17.25" thickBot="1" x14ac:dyDescent="0.35">
      <c r="A34" s="37" t="s">
        <v>387</v>
      </c>
      <c r="B34" s="51" t="e">
        <f>VLOOKUP(A34,#REF!,2,FALSE)</f>
        <v>#REF!</v>
      </c>
      <c r="C34" s="44"/>
      <c r="D34" s="51"/>
      <c r="E34" s="52" t="s">
        <v>33</v>
      </c>
      <c r="F34" s="52"/>
      <c r="G34" s="56">
        <v>0</v>
      </c>
      <c r="H34" s="47"/>
      <c r="I34" s="48"/>
      <c r="J34" s="54"/>
      <c r="K34" s="55">
        <f>IF(E34='Mode Op'!$B$18,G34*'Mode Op'!$E$18,IF(E34='Mode Op'!$B$19,G34*'Mode Op'!$E$19,IF(E34='Mode Op'!$B$20,G34*'Mode Op'!$E$20,IF(E34='Mode Op'!$B$21,G34*'Mode Op'!$E$21,IF(E34='Mode Op'!$B$22,G34*'Mode Op'!$E$22,IF(E34='Mode Op'!$B$23,G34*'Mode Op'!$E$23))))))</f>
        <v>0</v>
      </c>
      <c r="L34" s="94"/>
      <c r="N34" s="37"/>
      <c r="O34" s="90"/>
      <c r="P34" s="30"/>
      <c r="Q34" s="31"/>
      <c r="R34" s="32" t="str">
        <f>IF(N34="","",SUMIF(A:A,N34,K:K))</f>
        <v/>
      </c>
      <c r="S34" s="36" t="str">
        <f>IF(N34="","",SUMIF(A:A,N34,H:H)/COUNTIF(A:A,N34))</f>
        <v/>
      </c>
      <c r="T34" s="31"/>
      <c r="U34" s="33"/>
      <c r="V34" s="34"/>
      <c r="W34" s="16" t="str">
        <f>IF(N34="","",VLOOKUP(N34,A:D,4,FALSE))</f>
        <v/>
      </c>
    </row>
    <row r="35" spans="1:26" ht="17.25" thickBot="1" x14ac:dyDescent="0.35">
      <c r="A35" s="37" t="s">
        <v>324</v>
      </c>
      <c r="B35" s="51" t="e">
        <f>VLOOKUP(A35,#REF!,2,FALSE)</f>
        <v>#REF!</v>
      </c>
      <c r="C35" s="44"/>
      <c r="D35" s="51"/>
      <c r="E35" s="52" t="s">
        <v>33</v>
      </c>
      <c r="F35" s="52"/>
      <c r="G35" s="56">
        <v>0</v>
      </c>
      <c r="H35" s="47"/>
      <c r="I35" s="48"/>
      <c r="J35" s="54"/>
      <c r="K35" s="55">
        <f>IF(E35='Mode Op'!$B$18,G35*'Mode Op'!$E$18,IF(E35='Mode Op'!$B$19,G35*'Mode Op'!$E$19,IF(E35='Mode Op'!$B$20,G35*'Mode Op'!$E$20,IF(E35='Mode Op'!$B$21,G35*'Mode Op'!$E$21,IF(E35='Mode Op'!$B$22,G35*'Mode Op'!$E$22,IF(E35='Mode Op'!$B$23,G35*'Mode Op'!$E$23))))))</f>
        <v>0</v>
      </c>
      <c r="L35" s="94"/>
      <c r="N35" s="35"/>
      <c r="O35" s="90"/>
      <c r="P35" s="30"/>
      <c r="Q35" s="31"/>
      <c r="R35" s="32" t="str">
        <f>IF(N35="","",SUMIF(A:A,N35,K:K))</f>
        <v/>
      </c>
      <c r="S35" s="36" t="str">
        <f>IF(N35="","",SUMIF(A:A,N35,H:H)/COUNTIF(A:A,N35))</f>
        <v/>
      </c>
      <c r="T35" s="31"/>
      <c r="U35" s="33"/>
      <c r="V35" s="34"/>
      <c r="W35" s="16" t="str">
        <f>IF(N35="","",VLOOKUP(N35,A:D,4,FALSE))</f>
        <v/>
      </c>
    </row>
    <row r="36" spans="1:26" ht="17.25" thickBot="1" x14ac:dyDescent="0.35">
      <c r="A36" s="37" t="s">
        <v>326</v>
      </c>
      <c r="B36" s="51" t="e">
        <f>VLOOKUP(A36,#REF!,2,FALSE)</f>
        <v>#REF!</v>
      </c>
      <c r="C36" s="44"/>
      <c r="D36" s="51"/>
      <c r="E36" s="52" t="s">
        <v>33</v>
      </c>
      <c r="F36" s="52"/>
      <c r="G36" s="56">
        <v>0</v>
      </c>
      <c r="H36" s="47"/>
      <c r="I36" s="48"/>
      <c r="J36" s="54"/>
      <c r="K36" s="55">
        <f>IF(E36='Mode Op'!$B$18,G36*'Mode Op'!$E$18,IF(E36='Mode Op'!$B$19,G36*'Mode Op'!$E$19,IF(E36='Mode Op'!$B$20,G36*'Mode Op'!$E$20,IF(E36='Mode Op'!$B$21,G36*'Mode Op'!$E$21,IF(E36='Mode Op'!$B$22,G36*'Mode Op'!$E$22,IF(E36='Mode Op'!$B$23,G36*'Mode Op'!$E$23))))))</f>
        <v>0</v>
      </c>
      <c r="L36" s="94"/>
      <c r="N36" s="35"/>
      <c r="O36" s="90"/>
      <c r="P36" s="30"/>
      <c r="Q36" s="31"/>
      <c r="R36" s="32" t="str">
        <f>IF(N36="","",SUMIF(A:A,N36,K:K))</f>
        <v/>
      </c>
      <c r="S36" s="36" t="str">
        <f>IF(N36="","",SUMIF(A:A,N36,H:H)/COUNTIF(A:A,N36))</f>
        <v/>
      </c>
      <c r="T36" s="31"/>
      <c r="U36" s="33"/>
      <c r="V36" s="34"/>
      <c r="W36" s="16" t="str">
        <f>IF(N36="","",VLOOKUP(N36,A:D,4,FALSE))</f>
        <v/>
      </c>
    </row>
    <row r="37" spans="1:26" ht="17.25" thickBot="1" x14ac:dyDescent="0.35">
      <c r="A37" s="37" t="s">
        <v>327</v>
      </c>
      <c r="B37" s="51" t="e">
        <f>VLOOKUP(A37,#REF!,2,FALSE)</f>
        <v>#REF!</v>
      </c>
      <c r="C37" s="44"/>
      <c r="D37" s="51"/>
      <c r="E37" s="52" t="s">
        <v>33</v>
      </c>
      <c r="F37" s="52"/>
      <c r="G37" s="56">
        <v>0</v>
      </c>
      <c r="H37" s="47"/>
      <c r="I37" s="48"/>
      <c r="J37" s="54"/>
      <c r="K37" s="55">
        <f>IF(E37='Mode Op'!$B$18,G37*'Mode Op'!$E$18,IF(E37='Mode Op'!$B$19,G37*'Mode Op'!$E$19,IF(E37='Mode Op'!$B$20,G37*'Mode Op'!$E$20,IF(E37='Mode Op'!$B$21,G37*'Mode Op'!$E$21,IF(E37='Mode Op'!$B$22,G37*'Mode Op'!$E$22,IF(E37='Mode Op'!$B$23,G37*'Mode Op'!$E$23))))))</f>
        <v>0</v>
      </c>
      <c r="L37" s="94"/>
      <c r="N37" s="37"/>
      <c r="O37" s="90"/>
      <c r="P37" s="30"/>
      <c r="Q37" s="31"/>
      <c r="R37" s="32" t="str">
        <f>IF(N37="","",SUMIF(A:A,N37,K:K))</f>
        <v/>
      </c>
      <c r="S37" s="36" t="str">
        <f>IF(N37="","",SUMIF(A:A,N37,H:H)/COUNTIF(A:A,N37))</f>
        <v/>
      </c>
      <c r="T37" s="31"/>
      <c r="U37" s="33"/>
      <c r="V37" s="34"/>
      <c r="W37" s="16" t="str">
        <f>IF(N37="","",VLOOKUP(N37,A:D,4,FALSE))</f>
        <v/>
      </c>
    </row>
    <row r="38" spans="1:26" ht="17.25" thickBot="1" x14ac:dyDescent="0.35">
      <c r="A38" s="35" t="s">
        <v>328</v>
      </c>
      <c r="B38" s="51" t="e">
        <f>VLOOKUP(A38,#REF!,2,FALSE)</f>
        <v>#REF!</v>
      </c>
      <c r="C38" s="44"/>
      <c r="D38" s="51"/>
      <c r="E38" s="52" t="s">
        <v>33</v>
      </c>
      <c r="F38" s="52"/>
      <c r="G38" s="53">
        <v>0</v>
      </c>
      <c r="H38" s="47"/>
      <c r="I38" s="48"/>
      <c r="J38" s="54"/>
      <c r="K38" s="55">
        <f>IF(E38='Mode Op'!$B$18,G38*'Mode Op'!$E$18,IF(E38='Mode Op'!$B$19,G38*'Mode Op'!$E$19,IF(E38='Mode Op'!$B$20,G38*'Mode Op'!$E$20,IF(E38='Mode Op'!$B$21,G38*'Mode Op'!$E$21,IF(E38='Mode Op'!$B$22,G38*'Mode Op'!$E$22,IF(E38='Mode Op'!$B$23,G38*'Mode Op'!$E$23))))))</f>
        <v>0</v>
      </c>
      <c r="L38" s="94"/>
      <c r="N38" s="37"/>
      <c r="O38" s="90"/>
      <c r="P38" s="30"/>
      <c r="Q38" s="31"/>
      <c r="R38" s="32" t="str">
        <f>IF(N38="","",SUMIF(A:A,N38,K:K))</f>
        <v/>
      </c>
      <c r="S38" s="36" t="str">
        <f>IF(N38="","",SUMIF(A:A,N38,H:H)/COUNTIF(A:A,N38))</f>
        <v/>
      </c>
      <c r="T38" s="31"/>
      <c r="U38" s="33"/>
      <c r="V38" s="34"/>
      <c r="W38" s="16" t="str">
        <f>IF(N38="","",VLOOKUP(N38,A:D,4,FALSE))</f>
        <v/>
      </c>
      <c r="Z38" s="23"/>
    </row>
    <row r="39" spans="1:26" ht="17.25" thickBot="1" x14ac:dyDescent="0.35">
      <c r="A39" s="35" t="s">
        <v>439</v>
      </c>
      <c r="B39" s="51" t="e">
        <f>VLOOKUP(A39,#REF!,2,FALSE)</f>
        <v>#REF!</v>
      </c>
      <c r="C39" s="44"/>
      <c r="D39" s="51"/>
      <c r="E39" s="52" t="s">
        <v>33</v>
      </c>
      <c r="F39" s="52"/>
      <c r="G39" s="56">
        <v>0</v>
      </c>
      <c r="H39" s="47"/>
      <c r="I39" s="48"/>
      <c r="J39" s="54"/>
      <c r="K39" s="55">
        <f>IF(E39='Mode Op'!$B$18,G39*'Mode Op'!$E$18,IF(E39='Mode Op'!$B$19,G39*'Mode Op'!$E$19,IF(E39='Mode Op'!$B$20,G39*'Mode Op'!$E$20,IF(E39='Mode Op'!$B$21,G39*'Mode Op'!$E$21,IF(E39='Mode Op'!$B$22,G39*'Mode Op'!$E$22,IF(E39='Mode Op'!$B$23,G39*'Mode Op'!$E$23))))))</f>
        <v>0</v>
      </c>
      <c r="L39" s="94"/>
      <c r="N39" s="35"/>
      <c r="O39" s="90"/>
      <c r="P39" s="30"/>
      <c r="Q39" s="31"/>
      <c r="R39" s="32" t="str">
        <f>IF(N39="","",SUMIF(A:A,N39,K:K))</f>
        <v/>
      </c>
      <c r="S39" s="36" t="str">
        <f>IF(N39="","",SUMIF(A:A,N39,H:H)/COUNTIF(A:A,N39))</f>
        <v/>
      </c>
      <c r="T39" s="31"/>
      <c r="U39" s="33"/>
      <c r="V39" s="34"/>
      <c r="W39" s="16" t="str">
        <f>IF(N39="","",VLOOKUP(N39,A:D,4,FALSE))</f>
        <v/>
      </c>
    </row>
    <row r="40" spans="1:26" ht="17.25" thickBot="1" x14ac:dyDescent="0.35">
      <c r="A40" s="35" t="s">
        <v>335</v>
      </c>
      <c r="B40" s="51" t="e">
        <f>VLOOKUP(A40,#REF!,2,FALSE)</f>
        <v>#REF!</v>
      </c>
      <c r="C40" s="44"/>
      <c r="D40" s="51"/>
      <c r="E40" s="52" t="s">
        <v>33</v>
      </c>
      <c r="F40" s="52"/>
      <c r="G40" s="56">
        <v>2</v>
      </c>
      <c r="H40" s="47"/>
      <c r="I40" s="48"/>
      <c r="J40" s="54"/>
      <c r="K40" s="55">
        <f>IF(E40='Mode Op'!$B$18,G40*'Mode Op'!$E$18,IF(E40='Mode Op'!$B$19,G40*'Mode Op'!$E$19,IF(E40='Mode Op'!$B$20,G40*'Mode Op'!$E$20,IF(E40='Mode Op'!$B$21,G40*'Mode Op'!$E$21,IF(E40='Mode Op'!$B$22,G40*'Mode Op'!$E$22,IF(E40='Mode Op'!$B$23,G40*'Mode Op'!$E$23))))))</f>
        <v>600</v>
      </c>
      <c r="L40" s="94"/>
      <c r="N40" s="35"/>
      <c r="O40" s="90"/>
      <c r="P40" s="30"/>
      <c r="Q40" s="31"/>
      <c r="R40" s="32" t="str">
        <f>IF(N40="","",SUMIF(A:A,N40,K:K))</f>
        <v/>
      </c>
      <c r="S40" s="36" t="str">
        <f>IF(N40="","",SUMIF(A:A,N40,H:H)/COUNTIF(A:A,N40))</f>
        <v/>
      </c>
      <c r="T40" s="31"/>
      <c r="U40" s="33"/>
      <c r="V40" s="34"/>
      <c r="W40" s="16" t="str">
        <f>IF(N40="","",VLOOKUP(N40,A:D,4,FALSE))</f>
        <v/>
      </c>
    </row>
    <row r="41" spans="1:26" ht="17.25" thickBot="1" x14ac:dyDescent="0.35">
      <c r="A41" s="35" t="s">
        <v>337</v>
      </c>
      <c r="B41" s="51" t="e">
        <f>VLOOKUP(A41,#REF!,2,FALSE)</f>
        <v>#REF!</v>
      </c>
      <c r="C41" s="44"/>
      <c r="D41" s="51"/>
      <c r="E41" s="52" t="s">
        <v>33</v>
      </c>
      <c r="F41" s="52"/>
      <c r="G41" s="53">
        <v>0</v>
      </c>
      <c r="H41" s="47"/>
      <c r="I41" s="48"/>
      <c r="J41" s="54"/>
      <c r="K41" s="55">
        <f>IF(E41='Mode Op'!$B$18,G41*'Mode Op'!$E$18,IF(E41='Mode Op'!$B$19,G41*'Mode Op'!$E$19,IF(E41='Mode Op'!$B$20,G41*'Mode Op'!$E$20,IF(E41='Mode Op'!$B$21,G41*'Mode Op'!$E$21,IF(E41='Mode Op'!$B$22,G41*'Mode Op'!$E$22,IF(E41='Mode Op'!$B$23,G41*'Mode Op'!$E$23))))))</f>
        <v>0</v>
      </c>
      <c r="L41" s="94"/>
      <c r="N41" s="35"/>
      <c r="O41" s="90"/>
      <c r="P41" s="30"/>
      <c r="Q41" s="31"/>
      <c r="R41" s="32" t="str">
        <f>IF(N41="","",SUMIF(A:A,N41,K:K))</f>
        <v/>
      </c>
      <c r="S41" s="36" t="str">
        <f>IF(N41="","",SUMIF(A:A,N41,H:H)/COUNTIF(A:A,N41))</f>
        <v/>
      </c>
      <c r="T41" s="31"/>
      <c r="U41" s="33"/>
      <c r="V41" s="34"/>
      <c r="W41" s="16" t="str">
        <f>IF(N41="","",VLOOKUP(N41,A:D,4,FALSE))</f>
        <v/>
      </c>
    </row>
    <row r="42" spans="1:26" ht="17.25" thickBot="1" x14ac:dyDescent="0.35">
      <c r="A42" s="35" t="s">
        <v>338</v>
      </c>
      <c r="B42" s="51" t="e">
        <f>VLOOKUP(A42,#REF!,2,FALSE)</f>
        <v>#REF!</v>
      </c>
      <c r="C42" s="44"/>
      <c r="D42" s="51"/>
      <c r="E42" s="52" t="s">
        <v>33</v>
      </c>
      <c r="F42" s="52"/>
      <c r="G42" s="56">
        <v>0</v>
      </c>
      <c r="H42" s="47"/>
      <c r="I42" s="48"/>
      <c r="J42" s="54"/>
      <c r="K42" s="55">
        <f>IF(E42='Mode Op'!$B$18,G42*'Mode Op'!$E$18,IF(E42='Mode Op'!$B$19,G42*'Mode Op'!$E$19,IF(E42='Mode Op'!$B$20,G42*'Mode Op'!$E$20,IF(E42='Mode Op'!$B$21,G42*'Mode Op'!$E$21,IF(E42='Mode Op'!$B$22,G42*'Mode Op'!$E$22,IF(E42='Mode Op'!$B$23,G42*'Mode Op'!$E$23))))))</f>
        <v>0</v>
      </c>
      <c r="L42" s="94"/>
      <c r="N42" s="35"/>
      <c r="O42" s="90"/>
      <c r="P42" s="30"/>
      <c r="Q42" s="31"/>
      <c r="R42" s="32" t="str">
        <f>IF(N42="","",SUMIF(A:A,N42,K:K))</f>
        <v/>
      </c>
      <c r="S42" s="36" t="str">
        <f>IF(N42="","",SUMIF(A:A,N42,H:H)/COUNTIF(A:A,N42))</f>
        <v/>
      </c>
      <c r="T42" s="31"/>
      <c r="U42" s="33"/>
      <c r="V42" s="34"/>
      <c r="W42" s="16" t="str">
        <f>IF(N42="","",VLOOKUP(N42,A:D,4,FALSE))</f>
        <v/>
      </c>
    </row>
    <row r="43" spans="1:26" ht="17.25" thickBot="1" x14ac:dyDescent="0.35">
      <c r="A43" s="35" t="s">
        <v>292</v>
      </c>
      <c r="B43" s="51" t="e">
        <f>VLOOKUP(A43,#REF!,2,FALSE)</f>
        <v>#REF!</v>
      </c>
      <c r="C43" s="44"/>
      <c r="D43" s="51"/>
      <c r="E43" s="52" t="s">
        <v>33</v>
      </c>
      <c r="F43" s="52"/>
      <c r="G43" s="53">
        <v>2</v>
      </c>
      <c r="H43" s="47"/>
      <c r="I43" s="48"/>
      <c r="J43" s="54"/>
      <c r="K43" s="55">
        <f>IF(E43='Mode Op'!$B$18,G43*'Mode Op'!$E$18,IF(E43='Mode Op'!$B$19,G43*'Mode Op'!$E$19,IF(E43='Mode Op'!$B$20,G43*'Mode Op'!$E$20,IF(E43='Mode Op'!$B$21,G43*'Mode Op'!$E$21,IF(E43='Mode Op'!$B$22,G43*'Mode Op'!$E$22,IF(E43='Mode Op'!$B$23,G43*'Mode Op'!$E$23))))))</f>
        <v>600</v>
      </c>
      <c r="L43" s="94"/>
      <c r="N43" s="37"/>
      <c r="O43" s="90"/>
      <c r="P43" s="30"/>
      <c r="Q43" s="31"/>
      <c r="R43" s="32" t="str">
        <f>IF(N43="","",SUMIF(A:A,N43,K:K))</f>
        <v/>
      </c>
      <c r="S43" s="36" t="str">
        <f>IF(N43="","",SUMIF(A:A,N43,H:H)/COUNTIF(A:A,N43))</f>
        <v/>
      </c>
      <c r="T43" s="31"/>
      <c r="U43" s="33"/>
      <c r="V43" s="34"/>
      <c r="W43" s="16" t="str">
        <f>IF(N43="","",VLOOKUP(N43,A:D,4,FALSE))</f>
        <v/>
      </c>
    </row>
    <row r="44" spans="1:26" ht="17.25" thickBot="1" x14ac:dyDescent="0.35">
      <c r="A44" s="35" t="s">
        <v>293</v>
      </c>
      <c r="B44" s="51" t="e">
        <f>VLOOKUP(A44,#REF!,2,FALSE)</f>
        <v>#REF!</v>
      </c>
      <c r="C44" s="44"/>
      <c r="D44" s="51"/>
      <c r="E44" s="52" t="s">
        <v>33</v>
      </c>
      <c r="F44" s="52"/>
      <c r="G44" s="56">
        <v>2</v>
      </c>
      <c r="H44" s="47"/>
      <c r="I44" s="48"/>
      <c r="J44" s="54"/>
      <c r="K44" s="55">
        <f>IF(E44='Mode Op'!$B$18,G44*'Mode Op'!$E$18,IF(E44='Mode Op'!$B$19,G44*'Mode Op'!$E$19,IF(E44='Mode Op'!$B$20,G44*'Mode Op'!$E$20,IF(E44='Mode Op'!$B$21,G44*'Mode Op'!$E$21,IF(E44='Mode Op'!$B$22,G44*'Mode Op'!$E$22,IF(E44='Mode Op'!$B$23,G44*'Mode Op'!$E$23))))))</f>
        <v>600</v>
      </c>
      <c r="L44" s="94"/>
      <c r="N44" s="37"/>
      <c r="O44" s="90"/>
      <c r="P44" s="30"/>
      <c r="Q44" s="31"/>
      <c r="R44" s="32" t="str">
        <f>IF(N44="","",SUMIF(A:A,N44,K:K))</f>
        <v/>
      </c>
      <c r="S44" s="36" t="str">
        <f>IF(N44="","",SUMIF(A:A,N44,H:H)/COUNTIF(A:A,N44))</f>
        <v/>
      </c>
      <c r="T44" s="31"/>
      <c r="U44" s="33"/>
      <c r="V44" s="34"/>
      <c r="W44" s="16" t="str">
        <f>IF(N44="","",VLOOKUP(N44,A:D,4,FALSE))</f>
        <v/>
      </c>
    </row>
    <row r="45" spans="1:26" ht="17.25" thickBot="1" x14ac:dyDescent="0.35">
      <c r="A45" s="35" t="s">
        <v>294</v>
      </c>
      <c r="B45" s="51" t="e">
        <f>VLOOKUP(A45,#REF!,2,FALSE)</f>
        <v>#REF!</v>
      </c>
      <c r="C45" s="44"/>
      <c r="D45" s="51"/>
      <c r="E45" s="52" t="s">
        <v>33</v>
      </c>
      <c r="F45" s="52"/>
      <c r="G45" s="56">
        <v>2</v>
      </c>
      <c r="H45" s="47"/>
      <c r="I45" s="48"/>
      <c r="J45" s="54"/>
      <c r="K45" s="55">
        <f>IF(E45='Mode Op'!$B$18,G45*'Mode Op'!$E$18,IF(E45='Mode Op'!$B$19,G45*'Mode Op'!$E$19,IF(E45='Mode Op'!$B$20,G45*'Mode Op'!$E$20,IF(E45='Mode Op'!$B$21,G45*'Mode Op'!$E$21,IF(E45='Mode Op'!$B$22,G45*'Mode Op'!$E$22,IF(E45='Mode Op'!$B$23,G45*'Mode Op'!$E$23))))))</f>
        <v>600</v>
      </c>
      <c r="L45" s="94"/>
      <c r="N45" s="35"/>
      <c r="O45" s="90"/>
      <c r="P45" s="30"/>
      <c r="Q45" s="31"/>
      <c r="R45" s="32" t="str">
        <f>IF(N45="","",SUMIF(A:A,N45,K:K))</f>
        <v/>
      </c>
      <c r="S45" s="36" t="str">
        <f>IF(N45="","",SUMIF(A:A,N45,H:H)/COUNTIF(A:A,N45))</f>
        <v/>
      </c>
      <c r="T45" s="31"/>
      <c r="U45" s="33"/>
      <c r="V45" s="34"/>
      <c r="W45" s="16" t="str">
        <f>IF(N45="","",VLOOKUP(N45,A:D,4,FALSE))</f>
        <v/>
      </c>
    </row>
    <row r="46" spans="1:26" ht="17.25" thickBot="1" x14ac:dyDescent="0.35">
      <c r="A46" s="35" t="s">
        <v>295</v>
      </c>
      <c r="B46" s="51" t="e">
        <f>VLOOKUP(A46,#REF!,2,FALSE)</f>
        <v>#REF!</v>
      </c>
      <c r="C46" s="44"/>
      <c r="D46" s="51"/>
      <c r="E46" s="52" t="s">
        <v>33</v>
      </c>
      <c r="F46" s="52"/>
      <c r="G46" s="56">
        <v>2</v>
      </c>
      <c r="H46" s="47"/>
      <c r="I46" s="48"/>
      <c r="J46" s="54"/>
      <c r="K46" s="55">
        <f>IF(E46='Mode Op'!$B$18,G46*'Mode Op'!$E$18,IF(E46='Mode Op'!$B$19,G46*'Mode Op'!$E$19,IF(E46='Mode Op'!$B$20,G46*'Mode Op'!$E$20,IF(E46='Mode Op'!$B$21,G46*'Mode Op'!$E$21,IF(E46='Mode Op'!$B$22,G46*'Mode Op'!$E$22,IF(E46='Mode Op'!$B$23,G46*'Mode Op'!$E$23))))))</f>
        <v>600</v>
      </c>
      <c r="L46" s="94"/>
      <c r="N46" s="37"/>
      <c r="O46" s="90"/>
      <c r="P46" s="30"/>
      <c r="Q46" s="31"/>
      <c r="R46" s="32" t="str">
        <f>IF(N46="","",SUMIF(A:A,N46,K:K))</f>
        <v/>
      </c>
      <c r="S46" s="36" t="str">
        <f>IF(N46="","",SUMIF(A:A,N46,H:H)/COUNTIF(A:A,N46))</f>
        <v/>
      </c>
      <c r="T46" s="31"/>
      <c r="U46" s="33"/>
      <c r="V46" s="34"/>
      <c r="W46" s="16" t="str">
        <f>IF(N46="","",VLOOKUP(N46,A:D,4,FALSE))</f>
        <v/>
      </c>
    </row>
    <row r="47" spans="1:26" ht="17.25" thickBot="1" x14ac:dyDescent="0.35">
      <c r="A47" s="35" t="s">
        <v>296</v>
      </c>
      <c r="B47" s="51" t="e">
        <f>VLOOKUP(A47,#REF!,2,FALSE)</f>
        <v>#REF!</v>
      </c>
      <c r="C47" s="44"/>
      <c r="D47" s="51"/>
      <c r="E47" s="52" t="s">
        <v>33</v>
      </c>
      <c r="F47" s="52"/>
      <c r="G47" s="53">
        <v>1</v>
      </c>
      <c r="H47" s="47"/>
      <c r="I47" s="48"/>
      <c r="J47" s="54"/>
      <c r="K47" s="55">
        <f>IF(E47='Mode Op'!$B$18,G47*'Mode Op'!$E$18,IF(E47='Mode Op'!$B$19,G47*'Mode Op'!$E$19,IF(E47='Mode Op'!$B$20,G47*'Mode Op'!$E$20,IF(E47='Mode Op'!$B$21,G47*'Mode Op'!$E$21,IF(E47='Mode Op'!$B$22,G47*'Mode Op'!$E$22,IF(E47='Mode Op'!$B$23,G47*'Mode Op'!$E$23))))))</f>
        <v>300</v>
      </c>
      <c r="L47" s="94"/>
      <c r="N47" s="37"/>
      <c r="O47" s="90"/>
      <c r="P47" s="30"/>
      <c r="Q47" s="31"/>
      <c r="R47" s="32" t="str">
        <f>IF(N47="","",SUMIF(A:A,N47,K:K))</f>
        <v/>
      </c>
      <c r="S47" s="36" t="str">
        <f>IF(N47="","",SUMIF(A:A,N47,H:H)/COUNTIF(A:A,N47))</f>
        <v/>
      </c>
      <c r="T47" s="31"/>
      <c r="U47" s="33"/>
      <c r="V47" s="34"/>
      <c r="W47" s="16" t="str">
        <f>IF(N47="","",VLOOKUP(N47,A:D,4,FALSE))</f>
        <v/>
      </c>
    </row>
    <row r="48" spans="1:26" ht="17.25" thickBot="1" x14ac:dyDescent="0.35">
      <c r="A48" s="35" t="s">
        <v>297</v>
      </c>
      <c r="B48" s="51" t="e">
        <f>VLOOKUP(A48,#REF!,2,FALSE)</f>
        <v>#REF!</v>
      </c>
      <c r="C48" s="44"/>
      <c r="D48" s="51"/>
      <c r="E48" s="52" t="s">
        <v>33</v>
      </c>
      <c r="F48" s="52"/>
      <c r="G48" s="53">
        <v>1</v>
      </c>
      <c r="H48" s="47"/>
      <c r="I48" s="48"/>
      <c r="J48" s="54"/>
      <c r="K48" s="55">
        <f>IF(E48='Mode Op'!$B$18,G48*'Mode Op'!$E$18,IF(E48='Mode Op'!$B$19,G48*'Mode Op'!$E$19,IF(E48='Mode Op'!$B$20,G48*'Mode Op'!$E$20,IF(E48='Mode Op'!$B$21,G48*'Mode Op'!$E$21,IF(E48='Mode Op'!$B$22,G48*'Mode Op'!$E$22,IF(E48='Mode Op'!$B$23,G48*'Mode Op'!$E$23))))))</f>
        <v>300</v>
      </c>
      <c r="L48" s="94"/>
      <c r="N48" s="37"/>
      <c r="O48" s="90"/>
      <c r="P48" s="30"/>
      <c r="Q48" s="31"/>
      <c r="R48" s="32" t="str">
        <f>IF(N48="","",SUMIF(A:A,N48,K:K))</f>
        <v/>
      </c>
      <c r="S48" s="36" t="str">
        <f>IF(N48="","",SUMIF(A:A,N48,H:H)/COUNTIF(A:A,N48))</f>
        <v/>
      </c>
      <c r="T48" s="31"/>
      <c r="U48" s="33"/>
      <c r="V48" s="34"/>
      <c r="W48" s="16" t="str">
        <f>IF(N48="","",VLOOKUP(N48,A:D,4,FALSE))</f>
        <v/>
      </c>
    </row>
    <row r="49" spans="1:23" ht="17.25" thickBot="1" x14ac:dyDescent="0.35">
      <c r="A49" s="35" t="s">
        <v>298</v>
      </c>
      <c r="B49" s="51" t="e">
        <f>VLOOKUP(A49,#REF!,2,FALSE)</f>
        <v>#REF!</v>
      </c>
      <c r="C49" s="44"/>
      <c r="D49" s="51"/>
      <c r="E49" s="52" t="s">
        <v>33</v>
      </c>
      <c r="F49" s="52"/>
      <c r="G49" s="56">
        <v>1</v>
      </c>
      <c r="H49" s="47"/>
      <c r="I49" s="48"/>
      <c r="J49" s="54"/>
      <c r="K49" s="55">
        <f>IF(E49='Mode Op'!$B$18,G49*'Mode Op'!$E$18,IF(E49='Mode Op'!$B$19,G49*'Mode Op'!$E$19,IF(E49='Mode Op'!$B$20,G49*'Mode Op'!$E$20,IF(E49='Mode Op'!$B$21,G49*'Mode Op'!$E$21,IF(E49='Mode Op'!$B$22,G49*'Mode Op'!$E$22,IF(E49='Mode Op'!$B$23,G49*'Mode Op'!$E$23))))))</f>
        <v>300</v>
      </c>
      <c r="L49" s="94"/>
      <c r="N49" s="37"/>
      <c r="O49" s="90"/>
      <c r="P49" s="30"/>
      <c r="Q49" s="31"/>
      <c r="R49" s="32" t="str">
        <f>IF(N49="","",SUMIF(A:A,N49,K:K))</f>
        <v/>
      </c>
      <c r="S49" s="36" t="str">
        <f>IF(N49="","",SUMIF(A:A,N49,H:H)/COUNTIF(A:A,N49))</f>
        <v/>
      </c>
      <c r="T49" s="31"/>
      <c r="U49" s="33"/>
      <c r="V49" s="34"/>
      <c r="W49" s="16" t="str">
        <f>IF(N49="","",VLOOKUP(N49,A:D,4,FALSE))</f>
        <v/>
      </c>
    </row>
    <row r="50" spans="1:23" ht="17.25" thickBot="1" x14ac:dyDescent="0.35">
      <c r="A50" s="35" t="s">
        <v>299</v>
      </c>
      <c r="B50" s="51" t="e">
        <f>VLOOKUP(A50,#REF!,2,FALSE)</f>
        <v>#REF!</v>
      </c>
      <c r="C50" s="44"/>
      <c r="D50" s="51"/>
      <c r="E50" s="52" t="s">
        <v>33</v>
      </c>
      <c r="F50" s="52"/>
      <c r="G50" s="56">
        <v>2</v>
      </c>
      <c r="H50" s="47"/>
      <c r="I50" s="48"/>
      <c r="J50" s="54"/>
      <c r="K50" s="55">
        <f>IF(E50='Mode Op'!$B$18,G50*'Mode Op'!$E$18,IF(E50='Mode Op'!$B$19,G50*'Mode Op'!$E$19,IF(E50='Mode Op'!$B$20,G50*'Mode Op'!$E$20,IF(E50='Mode Op'!$B$21,G50*'Mode Op'!$E$21,IF(E50='Mode Op'!$B$22,G50*'Mode Op'!$E$22,IF(E50='Mode Op'!$B$23,G50*'Mode Op'!$E$23))))))</f>
        <v>600</v>
      </c>
      <c r="L50" s="94"/>
      <c r="N50" s="37"/>
      <c r="O50" s="90"/>
      <c r="P50" s="30"/>
      <c r="Q50" s="31"/>
      <c r="R50" s="32" t="str">
        <f>IF(N50="","",SUMIF(A:A,N50,K:K))</f>
        <v/>
      </c>
      <c r="S50" s="36" t="str">
        <f>IF(N50="","",SUMIF(A:A,N50,H:H)/COUNTIF(A:A,N50))</f>
        <v/>
      </c>
      <c r="T50" s="31"/>
      <c r="U50" s="33"/>
      <c r="V50" s="34"/>
      <c r="W50" s="16" t="str">
        <f>IF(N50="","",VLOOKUP(N50,A:D,4,FALSE))</f>
        <v/>
      </c>
    </row>
    <row r="51" spans="1:23" ht="17.25" thickBot="1" x14ac:dyDescent="0.35">
      <c r="A51" s="58" t="s">
        <v>285</v>
      </c>
      <c r="B51" s="59" t="e">
        <f>VLOOKUP(A51,#REF!,2,FALSE)</f>
        <v>#REF!</v>
      </c>
      <c r="C51" s="44"/>
      <c r="D51" s="59"/>
      <c r="E51" s="60" t="s">
        <v>33</v>
      </c>
      <c r="F51" s="60"/>
      <c r="G51" s="61">
        <v>1</v>
      </c>
      <c r="H51" s="47"/>
      <c r="I51" s="62"/>
      <c r="J51" s="63"/>
      <c r="K51" s="64">
        <f>IF(E51='Mode Op'!$B$18,G51*'Mode Op'!$E$18,IF(E51='Mode Op'!$B$19,G51*'Mode Op'!$E$19,IF(E51='Mode Op'!$B$20,G51*'Mode Op'!$E$20,IF(E51='Mode Op'!$B$21,G51*'Mode Op'!$E$21,IF(E51='Mode Op'!$B$22,G51*'Mode Op'!$E$22,IF(E51='Mode Op'!$B$23,G51*'Mode Op'!$E$23))))))</f>
        <v>300</v>
      </c>
      <c r="L51" s="95"/>
      <c r="N51" s="37"/>
      <c r="O51" s="90"/>
      <c r="P51" s="30"/>
      <c r="Q51" s="31"/>
      <c r="R51" s="32" t="str">
        <f>IF(N51="","",SUMIF(A:A,N51,K:K))</f>
        <v/>
      </c>
      <c r="S51" s="36" t="str">
        <f>IF(N51="","",SUMIF(A:A,N51,H:H)/COUNTIF(A:A,N51))</f>
        <v/>
      </c>
      <c r="T51" s="31"/>
      <c r="U51" s="33"/>
      <c r="V51" s="34"/>
      <c r="W51" s="16" t="str">
        <f>IF(N51="","",VLOOKUP(N51,A:D,4,FALSE))</f>
        <v/>
      </c>
    </row>
    <row r="52" spans="1:23" ht="17.25" thickBot="1" x14ac:dyDescent="0.35">
      <c r="A52" s="65" t="s">
        <v>419</v>
      </c>
      <c r="B52" s="66" t="e">
        <f>VLOOKUP(A52,#REF!,2,FALSE)</f>
        <v>#REF!</v>
      </c>
      <c r="C52" s="44"/>
      <c r="D52" s="66"/>
      <c r="E52" s="67" t="s">
        <v>34</v>
      </c>
      <c r="F52" s="67"/>
      <c r="G52" s="68">
        <v>0.34</v>
      </c>
      <c r="H52" s="47"/>
      <c r="I52" s="69"/>
      <c r="J52" s="70"/>
      <c r="K52" s="71">
        <f>IF(E52='Mode Op'!$B$18,G52*'Mode Op'!$E$18,IF(E52='Mode Op'!$B$19,G52*'Mode Op'!$E$19,IF(E52='Mode Op'!$B$20,G52*'Mode Op'!$E$20,IF(E52='Mode Op'!$B$21,G52*'Mode Op'!$E$21,IF(E52='Mode Op'!$B$22,G52*'Mode Op'!$E$22,IF(E52='Mode Op'!$B$23,G52*'Mode Op'!$E$23))))))</f>
        <v>68</v>
      </c>
      <c r="L52" s="96"/>
      <c r="N52" s="37"/>
      <c r="O52" s="90"/>
      <c r="P52" s="30"/>
      <c r="Q52" s="31"/>
      <c r="R52" s="32" t="str">
        <f>IF(N52="","",SUMIF(A:A,N52,K:K))</f>
        <v/>
      </c>
      <c r="S52" s="36" t="str">
        <f>IF(N52="","",SUMIF(A:A,N52,H:H)/COUNTIF(A:A,N52))</f>
        <v/>
      </c>
      <c r="T52" s="31"/>
      <c r="U52" s="33"/>
      <c r="V52" s="34"/>
      <c r="W52" s="16" t="str">
        <f>IF(N52="","",VLOOKUP(N52,A:D,4,FALSE))</f>
        <v/>
      </c>
    </row>
    <row r="53" spans="1:23" ht="17.25" thickBot="1" x14ac:dyDescent="0.35">
      <c r="A53" s="37" t="s">
        <v>422</v>
      </c>
      <c r="B53" s="51" t="e">
        <f>VLOOKUP(A53,#REF!,2,FALSE)</f>
        <v>#REF!</v>
      </c>
      <c r="C53" s="44"/>
      <c r="D53" s="51"/>
      <c r="E53" s="52" t="s">
        <v>34</v>
      </c>
      <c r="F53" s="52"/>
      <c r="G53" s="56">
        <v>0.4</v>
      </c>
      <c r="H53" s="47"/>
      <c r="I53" s="48"/>
      <c r="J53" s="54"/>
      <c r="K53" s="55">
        <f>IF(E53='Mode Op'!$B$18,G53*'Mode Op'!$E$18,IF(E53='Mode Op'!$B$19,G53*'Mode Op'!$E$19,IF(E53='Mode Op'!$B$20,G53*'Mode Op'!$E$20,IF(E53='Mode Op'!$B$21,G53*'Mode Op'!$E$21,IF(E53='Mode Op'!$B$22,G53*'Mode Op'!$E$22,IF(E53='Mode Op'!$B$23,G53*'Mode Op'!$E$23))))))</f>
        <v>80</v>
      </c>
      <c r="L53" s="94"/>
      <c r="N53" s="37"/>
      <c r="O53" s="90"/>
      <c r="P53" s="30"/>
      <c r="Q53" s="31"/>
      <c r="R53" s="32" t="str">
        <f>IF(N53="","",SUMIF(A:A,N53,K:K))</f>
        <v/>
      </c>
      <c r="S53" s="36" t="str">
        <f>IF(N53="","",SUMIF(A:A,N53,H:H)/COUNTIF(A:A,N53))</f>
        <v/>
      </c>
      <c r="T53" s="31"/>
      <c r="U53" s="33"/>
      <c r="V53" s="34"/>
      <c r="W53" s="16" t="str">
        <f>IF(N53="","",VLOOKUP(N53,A:D,4,FALSE))</f>
        <v/>
      </c>
    </row>
    <row r="54" spans="1:23" ht="17.25" thickBot="1" x14ac:dyDescent="0.35">
      <c r="A54" s="37" t="s">
        <v>391</v>
      </c>
      <c r="B54" s="51" t="e">
        <f>VLOOKUP(A54,#REF!,2,FALSE)</f>
        <v>#REF!</v>
      </c>
      <c r="C54" s="44"/>
      <c r="D54" s="51"/>
      <c r="E54" s="52" t="s">
        <v>34</v>
      </c>
      <c r="F54" s="52"/>
      <c r="G54" s="56">
        <v>2</v>
      </c>
      <c r="H54" s="47"/>
      <c r="I54" s="48"/>
      <c r="J54" s="54"/>
      <c r="K54" s="55">
        <f>IF(E54='Mode Op'!$B$18,G54*'Mode Op'!$E$18,IF(E54='Mode Op'!$B$19,G54*'Mode Op'!$E$19,IF(E54='Mode Op'!$B$20,G54*'Mode Op'!$E$20,IF(E54='Mode Op'!$B$21,G54*'Mode Op'!$E$21,IF(E54='Mode Op'!$B$22,G54*'Mode Op'!$E$22,IF(E54='Mode Op'!$B$23,G54*'Mode Op'!$E$23))))))</f>
        <v>400</v>
      </c>
      <c r="L54" s="94"/>
      <c r="N54" s="35"/>
      <c r="O54" s="90"/>
      <c r="P54" s="30"/>
      <c r="Q54" s="31"/>
      <c r="R54" s="32" t="str">
        <f>IF(N54="","",SUMIF(A:A,N54,K:K))</f>
        <v/>
      </c>
      <c r="S54" s="36" t="str">
        <f>IF(N54="","",SUMIF(A:A,N54,H:H)/COUNTIF(A:A,N54))</f>
        <v/>
      </c>
      <c r="T54" s="31"/>
      <c r="U54" s="33"/>
      <c r="V54" s="34"/>
      <c r="W54" s="16" t="str">
        <f>IF(N54="","",VLOOKUP(N54,A:D,4,FALSE))</f>
        <v/>
      </c>
    </row>
    <row r="55" spans="1:23" ht="17.25" thickBot="1" x14ac:dyDescent="0.35">
      <c r="A55" s="37" t="s">
        <v>393</v>
      </c>
      <c r="B55" s="51" t="e">
        <f>VLOOKUP(A55,#REF!,2,FALSE)</f>
        <v>#REF!</v>
      </c>
      <c r="C55" s="44"/>
      <c r="D55" s="51"/>
      <c r="E55" s="52" t="s">
        <v>34</v>
      </c>
      <c r="F55" s="52"/>
      <c r="G55" s="56">
        <v>2</v>
      </c>
      <c r="H55" s="47"/>
      <c r="I55" s="48"/>
      <c r="J55" s="54"/>
      <c r="K55" s="55">
        <f>IF(E55='Mode Op'!$B$18,G55*'Mode Op'!$E$18,IF(E55='Mode Op'!$B$19,G55*'Mode Op'!$E$19,IF(E55='Mode Op'!$B$20,G55*'Mode Op'!$E$20,IF(E55='Mode Op'!$B$21,G55*'Mode Op'!$E$21,IF(E55='Mode Op'!$B$22,G55*'Mode Op'!$E$22,IF(E55='Mode Op'!$B$23,G55*'Mode Op'!$E$23))))))</f>
        <v>400</v>
      </c>
      <c r="L55" s="94"/>
      <c r="N55" s="35"/>
      <c r="O55" s="90"/>
      <c r="P55" s="30"/>
      <c r="Q55" s="31"/>
      <c r="R55" s="32" t="str">
        <f>IF(N55="","",SUMIF(A:A,N55,K:K))</f>
        <v/>
      </c>
      <c r="S55" s="36" t="str">
        <f>IF(N55="","",SUMIF(A:A,N55,H:H)/COUNTIF(A:A,N55))</f>
        <v/>
      </c>
      <c r="T55" s="31"/>
      <c r="U55" s="33"/>
      <c r="V55" s="34"/>
      <c r="W55" s="16" t="str">
        <f>IF(N55="","",VLOOKUP(N55,A:D,4,FALSE))</f>
        <v/>
      </c>
    </row>
    <row r="56" spans="1:23" ht="17.25" thickBot="1" x14ac:dyDescent="0.35">
      <c r="A56" s="37" t="s">
        <v>397</v>
      </c>
      <c r="B56" s="51" t="e">
        <f>VLOOKUP(A56,#REF!,2,FALSE)</f>
        <v>#REF!</v>
      </c>
      <c r="C56" s="44"/>
      <c r="D56" s="51"/>
      <c r="E56" s="52" t="s">
        <v>34</v>
      </c>
      <c r="F56" s="52"/>
      <c r="G56" s="56">
        <v>1</v>
      </c>
      <c r="H56" s="47"/>
      <c r="I56" s="48"/>
      <c r="J56" s="54"/>
      <c r="K56" s="55">
        <f>IF(E56='Mode Op'!$B$18,G56*'Mode Op'!$E$18,IF(E56='Mode Op'!$B$19,G56*'Mode Op'!$E$19,IF(E56='Mode Op'!$B$20,G56*'Mode Op'!$E$20,IF(E56='Mode Op'!$B$21,G56*'Mode Op'!$E$21,IF(E56='Mode Op'!$B$22,G56*'Mode Op'!$E$22,IF(E56='Mode Op'!$B$23,G56*'Mode Op'!$E$23))))))</f>
        <v>200</v>
      </c>
      <c r="L56" s="94"/>
      <c r="N56" s="35"/>
      <c r="O56" s="90"/>
      <c r="P56" s="30"/>
      <c r="Q56" s="31"/>
      <c r="R56" s="32" t="str">
        <f>IF(N56="","",SUMIF(A:A,N56,K:K))</f>
        <v/>
      </c>
      <c r="S56" s="36" t="str">
        <f>IF(N56="","",SUMIF(A:A,N56,H:H)/COUNTIF(A:A,N56))</f>
        <v/>
      </c>
      <c r="T56" s="31"/>
      <c r="U56" s="33"/>
      <c r="V56" s="34"/>
      <c r="W56" s="16" t="str">
        <f>IF(N56="","",VLOOKUP(N56,A:D,4,FALSE))</f>
        <v/>
      </c>
    </row>
    <row r="57" spans="1:23" ht="17.25" thickBot="1" x14ac:dyDescent="0.35">
      <c r="A57" s="37" t="s">
        <v>402</v>
      </c>
      <c r="B57" s="51" t="e">
        <f>VLOOKUP(A57,#REF!,2,FALSE)</f>
        <v>#REF!</v>
      </c>
      <c r="C57" s="44"/>
      <c r="D57" s="51"/>
      <c r="E57" s="52" t="s">
        <v>34</v>
      </c>
      <c r="F57" s="52"/>
      <c r="G57" s="56">
        <v>2</v>
      </c>
      <c r="H57" s="47"/>
      <c r="I57" s="48"/>
      <c r="J57" s="54"/>
      <c r="K57" s="55">
        <f>IF(E57='Mode Op'!$B$18,G57*'Mode Op'!$E$18,IF(E57='Mode Op'!$B$19,G57*'Mode Op'!$E$19,IF(E57='Mode Op'!$B$20,G57*'Mode Op'!$E$20,IF(E57='Mode Op'!$B$21,G57*'Mode Op'!$E$21,IF(E57='Mode Op'!$B$22,G57*'Mode Op'!$E$22,IF(E57='Mode Op'!$B$23,G57*'Mode Op'!$E$23))))))</f>
        <v>400</v>
      </c>
      <c r="L57" s="94"/>
      <c r="N57" s="37"/>
      <c r="O57" s="90"/>
      <c r="P57" s="30"/>
      <c r="Q57" s="31"/>
      <c r="R57" s="32" t="str">
        <f>IF(N57="","",SUMIF(A:A,N57,K:K))</f>
        <v/>
      </c>
      <c r="S57" s="36" t="str">
        <f>IF(N57="","",SUMIF(A:A,N57,H:H)/COUNTIF(A:A,N57))</f>
        <v/>
      </c>
      <c r="T57" s="31"/>
      <c r="U57" s="33"/>
      <c r="V57" s="34"/>
      <c r="W57" s="16" t="str">
        <f>IF(N57="","",VLOOKUP(N57,A:D,4,FALSE))</f>
        <v/>
      </c>
    </row>
    <row r="58" spans="1:23" ht="17.25" thickBot="1" x14ac:dyDescent="0.35">
      <c r="A58" s="37" t="s">
        <v>403</v>
      </c>
      <c r="B58" s="51" t="e">
        <f>VLOOKUP(A58,#REF!,2,FALSE)</f>
        <v>#REF!</v>
      </c>
      <c r="C58" s="44"/>
      <c r="D58" s="51"/>
      <c r="E58" s="52" t="s">
        <v>34</v>
      </c>
      <c r="F58" s="52"/>
      <c r="G58" s="56">
        <v>4</v>
      </c>
      <c r="H58" s="47"/>
      <c r="I58" s="48"/>
      <c r="J58" s="54"/>
      <c r="K58" s="55">
        <f>IF(E58='Mode Op'!$B$18,G58*'Mode Op'!$E$18,IF(E58='Mode Op'!$B$19,G58*'Mode Op'!$E$19,IF(E58='Mode Op'!$B$20,G58*'Mode Op'!$E$20,IF(E58='Mode Op'!$B$21,G58*'Mode Op'!$E$21,IF(E58='Mode Op'!$B$22,G58*'Mode Op'!$E$22,IF(E58='Mode Op'!$B$23,G58*'Mode Op'!$E$23))))))</f>
        <v>800</v>
      </c>
      <c r="L58" s="94"/>
      <c r="N58" s="35"/>
      <c r="O58" s="90"/>
      <c r="P58" s="30"/>
      <c r="Q58" s="31"/>
      <c r="R58" s="32" t="str">
        <f>IF(N58="","",SUMIF(A:A,N58,K:K))</f>
        <v/>
      </c>
      <c r="S58" s="36" t="str">
        <f>IF(N58="","",SUMIF(A:A,N58,H:H)/COUNTIF(A:A,N58))</f>
        <v/>
      </c>
      <c r="T58" s="31"/>
      <c r="U58" s="33"/>
      <c r="V58" s="34"/>
      <c r="W58" s="16" t="str">
        <f>IF(N58="","",VLOOKUP(N58,A:D,4,FALSE))</f>
        <v/>
      </c>
    </row>
    <row r="59" spans="1:23" ht="17.25" thickBot="1" x14ac:dyDescent="0.35">
      <c r="A59" s="37" t="s">
        <v>405</v>
      </c>
      <c r="B59" s="51" t="e">
        <f>VLOOKUP(A59,#REF!,2,FALSE)</f>
        <v>#REF!</v>
      </c>
      <c r="C59" s="44"/>
      <c r="D59" s="51"/>
      <c r="E59" s="52" t="s">
        <v>34</v>
      </c>
      <c r="F59" s="52"/>
      <c r="G59" s="56">
        <v>1</v>
      </c>
      <c r="H59" s="47"/>
      <c r="I59" s="48"/>
      <c r="J59" s="54"/>
      <c r="K59" s="55">
        <f>IF(E59='Mode Op'!$B$18,G59*'Mode Op'!$E$18,IF(E59='Mode Op'!$B$19,G59*'Mode Op'!$E$19,IF(E59='Mode Op'!$B$20,G59*'Mode Op'!$E$20,IF(E59='Mode Op'!$B$21,G59*'Mode Op'!$E$21,IF(E59='Mode Op'!$B$22,G59*'Mode Op'!$E$22,IF(E59='Mode Op'!$B$23,G59*'Mode Op'!$E$23))))))</f>
        <v>200</v>
      </c>
      <c r="L59" s="94"/>
      <c r="N59" s="37"/>
      <c r="O59" s="90"/>
      <c r="P59" s="30"/>
      <c r="Q59" s="31"/>
      <c r="R59" s="32" t="str">
        <f>IF(N59="","",SUMIF(A:A,N59,K:K))</f>
        <v/>
      </c>
      <c r="S59" s="36" t="str">
        <f>IF(N59="","",SUMIF(A:A,N59,H:H)/COUNTIF(A:A,N59))</f>
        <v/>
      </c>
      <c r="T59" s="31"/>
      <c r="U59" s="33"/>
      <c r="V59" s="34"/>
      <c r="W59" s="16" t="str">
        <f>IF(N59="","",VLOOKUP(N59,A:D,4,FALSE))</f>
        <v/>
      </c>
    </row>
    <row r="60" spans="1:23" ht="17.25" thickBot="1" x14ac:dyDescent="0.35">
      <c r="A60" s="37" t="s">
        <v>409</v>
      </c>
      <c r="B60" s="51" t="e">
        <f>VLOOKUP(A60,#REF!,2,FALSE)</f>
        <v>#REF!</v>
      </c>
      <c r="C60" s="44"/>
      <c r="D60" s="51"/>
      <c r="E60" s="52" t="s">
        <v>34</v>
      </c>
      <c r="F60" s="52"/>
      <c r="G60" s="56">
        <v>1</v>
      </c>
      <c r="H60" s="47"/>
      <c r="I60" s="48"/>
      <c r="J60" s="54"/>
      <c r="K60" s="55">
        <f>IF(E60='Mode Op'!$B$18,G60*'Mode Op'!$E$18,IF(E60='Mode Op'!$B$19,G60*'Mode Op'!$E$19,IF(E60='Mode Op'!$B$20,G60*'Mode Op'!$E$20,IF(E60='Mode Op'!$B$21,G60*'Mode Op'!$E$21,IF(E60='Mode Op'!$B$22,G60*'Mode Op'!$E$22,IF(E60='Mode Op'!$B$23,G60*'Mode Op'!$E$23))))))</f>
        <v>200</v>
      </c>
      <c r="L60" s="94"/>
      <c r="N60" s="35"/>
      <c r="O60" s="90"/>
      <c r="P60" s="30"/>
      <c r="Q60" s="31"/>
      <c r="R60" s="32" t="str">
        <f>IF(N60="","",SUMIF(A:A,N60,K:K))</f>
        <v/>
      </c>
      <c r="S60" s="36" t="str">
        <f>IF(N60="","",SUMIF(A:A,N60,H:H)/COUNTIF(A:A,N60))</f>
        <v/>
      </c>
      <c r="T60" s="31"/>
      <c r="U60" s="33"/>
      <c r="V60" s="34"/>
      <c r="W60" s="16" t="str">
        <f>IF(N60="","",VLOOKUP(N60,A:D,4,FALSE))</f>
        <v/>
      </c>
    </row>
    <row r="61" spans="1:23" ht="17.25" thickBot="1" x14ac:dyDescent="0.35">
      <c r="A61" s="37" t="s">
        <v>410</v>
      </c>
      <c r="B61" s="51" t="e">
        <f>VLOOKUP(A61,#REF!,2,FALSE)</f>
        <v>#REF!</v>
      </c>
      <c r="C61" s="44"/>
      <c r="D61" s="51"/>
      <c r="E61" s="52" t="s">
        <v>34</v>
      </c>
      <c r="F61" s="52"/>
      <c r="G61" s="56">
        <v>4</v>
      </c>
      <c r="H61" s="47"/>
      <c r="I61" s="48"/>
      <c r="J61" s="54"/>
      <c r="K61" s="55">
        <f>IF(E61='Mode Op'!$B$18,G61*'Mode Op'!$E$18,IF(E61='Mode Op'!$B$19,G61*'Mode Op'!$E$19,IF(E61='Mode Op'!$B$20,G61*'Mode Op'!$E$20,IF(E61='Mode Op'!$B$21,G61*'Mode Op'!$E$21,IF(E61='Mode Op'!$B$22,G61*'Mode Op'!$E$22,IF(E61='Mode Op'!$B$23,G61*'Mode Op'!$E$23))))))</f>
        <v>800</v>
      </c>
      <c r="L61" s="94"/>
      <c r="N61" s="35"/>
      <c r="O61" s="90"/>
      <c r="P61" s="30"/>
      <c r="Q61" s="31"/>
      <c r="R61" s="32" t="str">
        <f>IF(N61="","",SUMIF(A:A,N61,K:K))</f>
        <v/>
      </c>
      <c r="S61" s="36" t="str">
        <f>IF(N61="","",SUMIF(A:A,N61,H:H)/COUNTIF(A:A,N61))</f>
        <v/>
      </c>
      <c r="T61" s="31"/>
      <c r="U61" s="33"/>
      <c r="V61" s="34"/>
      <c r="W61" s="16" t="str">
        <f>IF(N61="","",VLOOKUP(N61,A:D,4,FALSE))</f>
        <v/>
      </c>
    </row>
    <row r="62" spans="1:23" ht="17.25" thickBot="1" x14ac:dyDescent="0.35">
      <c r="A62" s="37" t="s">
        <v>0</v>
      </c>
      <c r="B62" s="51" t="e">
        <f>VLOOKUP(A62,#REF!,2,FALSE)</f>
        <v>#REF!</v>
      </c>
      <c r="C62" s="44"/>
      <c r="D62" s="51"/>
      <c r="E62" s="52" t="s">
        <v>34</v>
      </c>
      <c r="F62" s="52"/>
      <c r="G62" s="56">
        <v>0</v>
      </c>
      <c r="H62" s="47"/>
      <c r="I62" s="48"/>
      <c r="J62" s="54"/>
      <c r="K62" s="55">
        <f>IF(E62='Mode Op'!$B$18,G62*'Mode Op'!$E$18,IF(E62='Mode Op'!$B$19,G62*'Mode Op'!$E$19,IF(E62='Mode Op'!$B$20,G62*'Mode Op'!$E$20,IF(E62='Mode Op'!$B$21,G62*'Mode Op'!$E$21,IF(E62='Mode Op'!$B$22,G62*'Mode Op'!$E$22,IF(E62='Mode Op'!$B$23,G62*'Mode Op'!$E$23))))))</f>
        <v>0</v>
      </c>
      <c r="L62" s="94"/>
      <c r="N62" s="35"/>
      <c r="O62" s="90"/>
      <c r="P62" s="30"/>
      <c r="Q62" s="31"/>
      <c r="R62" s="32" t="str">
        <f>IF(N62="","",SUMIF(A:A,N62,K:K))</f>
        <v/>
      </c>
      <c r="S62" s="36" t="str">
        <f>IF(N62="","",SUMIF(A:A,N62,H:H)/COUNTIF(A:A,N62))</f>
        <v/>
      </c>
      <c r="T62" s="31"/>
      <c r="U62" s="33"/>
      <c r="V62" s="34"/>
      <c r="W62" s="16" t="str">
        <f>IF(N62="","",VLOOKUP(N62,A:D,4,FALSE))</f>
        <v/>
      </c>
    </row>
    <row r="63" spans="1:23" ht="17.25" thickBot="1" x14ac:dyDescent="0.35">
      <c r="A63" s="37" t="s">
        <v>1</v>
      </c>
      <c r="B63" s="51" t="e">
        <f>VLOOKUP(A63,#REF!,2,FALSE)</f>
        <v>#REF!</v>
      </c>
      <c r="C63" s="44"/>
      <c r="D63" s="51"/>
      <c r="E63" s="52" t="s">
        <v>34</v>
      </c>
      <c r="F63" s="52"/>
      <c r="G63" s="56">
        <v>0</v>
      </c>
      <c r="H63" s="47"/>
      <c r="I63" s="48"/>
      <c r="J63" s="54"/>
      <c r="K63" s="55">
        <f>IF(E63='Mode Op'!$B$18,G63*'Mode Op'!$E$18,IF(E63='Mode Op'!$B$19,G63*'Mode Op'!$E$19,IF(E63='Mode Op'!$B$20,G63*'Mode Op'!$E$20,IF(E63='Mode Op'!$B$21,G63*'Mode Op'!$E$21,IF(E63='Mode Op'!$B$22,G63*'Mode Op'!$E$22,IF(E63='Mode Op'!$B$23,G63*'Mode Op'!$E$23))))))</f>
        <v>0</v>
      </c>
      <c r="L63" s="94"/>
      <c r="N63" s="37"/>
      <c r="O63" s="90"/>
      <c r="P63" s="30"/>
      <c r="Q63" s="31"/>
      <c r="R63" s="32" t="str">
        <f>IF(N63="","",SUMIF(A:A,N63,K:K))</f>
        <v/>
      </c>
      <c r="S63" s="36" t="str">
        <f>IF(N63="","",SUMIF(A:A,N63,H:H)/COUNTIF(A:A,N63))</f>
        <v/>
      </c>
      <c r="T63" s="31"/>
      <c r="U63" s="33"/>
      <c r="V63" s="34"/>
      <c r="W63" s="16" t="str">
        <f>IF(N63="","",VLOOKUP(N63,A:D,4,FALSE))</f>
        <v/>
      </c>
    </row>
    <row r="64" spans="1:23" ht="17.25" thickBot="1" x14ac:dyDescent="0.35">
      <c r="A64" s="37" t="s">
        <v>2</v>
      </c>
      <c r="B64" s="51" t="e">
        <f>VLOOKUP(A64,#REF!,2,FALSE)</f>
        <v>#REF!</v>
      </c>
      <c r="C64" s="44"/>
      <c r="D64" s="51"/>
      <c r="E64" s="52" t="s">
        <v>34</v>
      </c>
      <c r="F64" s="52"/>
      <c r="G64" s="56">
        <v>0</v>
      </c>
      <c r="H64" s="47"/>
      <c r="I64" s="48"/>
      <c r="J64" s="54"/>
      <c r="K64" s="55">
        <f>IF(E64='Mode Op'!$B$18,G64*'Mode Op'!$E$18,IF(E64='Mode Op'!$B$19,G64*'Mode Op'!$E$19,IF(E64='Mode Op'!$B$20,G64*'Mode Op'!$E$20,IF(E64='Mode Op'!$B$21,G64*'Mode Op'!$E$21,IF(E64='Mode Op'!$B$22,G64*'Mode Op'!$E$22,IF(E64='Mode Op'!$B$23,G64*'Mode Op'!$E$23))))))</f>
        <v>0</v>
      </c>
      <c r="L64" s="94"/>
      <c r="N64" s="35"/>
      <c r="O64" s="90"/>
      <c r="P64" s="30"/>
      <c r="Q64" s="31"/>
      <c r="R64" s="32" t="str">
        <f>IF(N64="","",SUMIF(A:A,N64,K:K))</f>
        <v/>
      </c>
      <c r="S64" s="36" t="str">
        <f>IF(N64="","",SUMIF(A:A,N64,H:H)/COUNTIF(A:A,N64))</f>
        <v/>
      </c>
      <c r="T64" s="31"/>
      <c r="U64" s="33"/>
      <c r="V64" s="34"/>
      <c r="W64" s="16" t="str">
        <f>IF(N64="","",VLOOKUP(N64,A:D,4,FALSE))</f>
        <v/>
      </c>
    </row>
    <row r="65" spans="1:23" ht="17.25" thickBot="1" x14ac:dyDescent="0.35">
      <c r="A65" s="37" t="s">
        <v>414</v>
      </c>
      <c r="B65" s="51" t="e">
        <f>VLOOKUP(A65,#REF!,2,FALSE)</f>
        <v>#REF!</v>
      </c>
      <c r="C65" s="44"/>
      <c r="D65" s="51"/>
      <c r="E65" s="52" t="s">
        <v>34</v>
      </c>
      <c r="F65" s="52"/>
      <c r="G65" s="56">
        <v>0</v>
      </c>
      <c r="H65" s="47"/>
      <c r="I65" s="48"/>
      <c r="J65" s="54"/>
      <c r="K65" s="55">
        <f>IF(E65='Mode Op'!$B$18,G65*'Mode Op'!$E$18,IF(E65='Mode Op'!$B$19,G65*'Mode Op'!$E$19,IF(E65='Mode Op'!$B$20,G65*'Mode Op'!$E$20,IF(E65='Mode Op'!$B$21,G65*'Mode Op'!$E$21,IF(E65='Mode Op'!$B$22,G65*'Mode Op'!$E$22,IF(E65='Mode Op'!$B$23,G65*'Mode Op'!$E$23))))))</f>
        <v>0</v>
      </c>
      <c r="L65" s="94"/>
      <c r="N65" s="37"/>
      <c r="O65" s="90"/>
      <c r="P65" s="30"/>
      <c r="Q65" s="31"/>
      <c r="R65" s="32" t="str">
        <f>IF(N65="","",SUMIF(A:A,N65,K:K))</f>
        <v/>
      </c>
      <c r="S65" s="36" t="str">
        <f>IF(N65="","",SUMIF(A:A,N65,H:H)/COUNTIF(A:A,N65))</f>
        <v/>
      </c>
      <c r="T65" s="31"/>
      <c r="U65" s="33"/>
      <c r="V65" s="34"/>
      <c r="W65" s="16" t="str">
        <f>IF(N65="","",VLOOKUP(N65,A:D,4,FALSE))</f>
        <v/>
      </c>
    </row>
    <row r="66" spans="1:23" ht="17.25" thickBot="1" x14ac:dyDescent="0.35">
      <c r="A66" s="37" t="s">
        <v>357</v>
      </c>
      <c r="B66" s="51" t="e">
        <f>VLOOKUP(A66,#REF!,2,FALSE)</f>
        <v>#REF!</v>
      </c>
      <c r="C66" s="44"/>
      <c r="D66" s="51"/>
      <c r="E66" s="52" t="s">
        <v>34</v>
      </c>
      <c r="F66" s="52"/>
      <c r="G66" s="56">
        <v>0</v>
      </c>
      <c r="H66" s="47"/>
      <c r="I66" s="48"/>
      <c r="J66" s="54"/>
      <c r="K66" s="55">
        <f>IF(E66='Mode Op'!$B$18,G66*'Mode Op'!$E$18,IF(E66='Mode Op'!$B$19,G66*'Mode Op'!$E$19,IF(E66='Mode Op'!$B$20,G66*'Mode Op'!$E$20,IF(E66='Mode Op'!$B$21,G66*'Mode Op'!$E$21,IF(E66='Mode Op'!$B$22,G66*'Mode Op'!$E$22,IF(E66='Mode Op'!$B$23,G66*'Mode Op'!$E$23))))))</f>
        <v>0</v>
      </c>
      <c r="L66" s="94"/>
      <c r="N66" s="35"/>
      <c r="O66" s="90"/>
      <c r="P66" s="30"/>
      <c r="Q66" s="31"/>
      <c r="R66" s="32" t="str">
        <f>IF(N66="","",SUMIF(A:A,N66,K:K))</f>
        <v/>
      </c>
      <c r="S66" s="36" t="str">
        <f>IF(N66="","",SUMIF(A:A,N66,H:H)/COUNTIF(A:A,N66))</f>
        <v/>
      </c>
      <c r="T66" s="31"/>
      <c r="U66" s="33"/>
      <c r="V66" s="34"/>
      <c r="W66" s="16" t="str">
        <f>IF(N66="","",VLOOKUP(N66,A:D,4,FALSE))</f>
        <v/>
      </c>
    </row>
    <row r="67" spans="1:23" ht="17.25" thickBot="1" x14ac:dyDescent="0.35">
      <c r="A67" s="37" t="s">
        <v>3</v>
      </c>
      <c r="B67" s="51" t="e">
        <f>VLOOKUP(A67,#REF!,2,FALSE)</f>
        <v>#REF!</v>
      </c>
      <c r="C67" s="44"/>
      <c r="D67" s="51"/>
      <c r="E67" s="52" t="s">
        <v>34</v>
      </c>
      <c r="F67" s="52"/>
      <c r="G67" s="56">
        <v>0</v>
      </c>
      <c r="H67" s="47"/>
      <c r="I67" s="48"/>
      <c r="J67" s="54"/>
      <c r="K67" s="55">
        <f>IF(E67='Mode Op'!$B$18,G67*'Mode Op'!$E$18,IF(E67='Mode Op'!$B$19,G67*'Mode Op'!$E$19,IF(E67='Mode Op'!$B$20,G67*'Mode Op'!$E$20,IF(E67='Mode Op'!$B$21,G67*'Mode Op'!$E$21,IF(E67='Mode Op'!$B$22,G67*'Mode Op'!$E$22,IF(E67='Mode Op'!$B$23,G67*'Mode Op'!$E$23))))))</f>
        <v>0</v>
      </c>
      <c r="L67" s="94"/>
      <c r="N67" s="37"/>
      <c r="O67" s="90"/>
      <c r="P67" s="30"/>
      <c r="Q67" s="31"/>
      <c r="R67" s="32" t="str">
        <f>IF(N67="","",SUMIF(A:A,N67,K:K))</f>
        <v/>
      </c>
      <c r="S67" s="36" t="str">
        <f>IF(N67="","",SUMIF(A:A,N67,H:H)/COUNTIF(A:A,N67))</f>
        <v/>
      </c>
      <c r="T67" s="31"/>
      <c r="U67" s="33"/>
      <c r="V67" s="34"/>
      <c r="W67" s="16" t="str">
        <f>IF(N67="","",VLOOKUP(N67,A:D,4,FALSE))</f>
        <v/>
      </c>
    </row>
    <row r="68" spans="1:23" ht="17.25" thickBot="1" x14ac:dyDescent="0.35">
      <c r="A68" s="37" t="s">
        <v>362</v>
      </c>
      <c r="B68" s="51" t="e">
        <f>VLOOKUP(A68,#REF!,2,FALSE)</f>
        <v>#REF!</v>
      </c>
      <c r="C68" s="44"/>
      <c r="D68" s="51"/>
      <c r="E68" s="52" t="s">
        <v>34</v>
      </c>
      <c r="F68" s="52"/>
      <c r="G68" s="56">
        <v>0</v>
      </c>
      <c r="H68" s="47"/>
      <c r="I68" s="48"/>
      <c r="J68" s="54"/>
      <c r="K68" s="55">
        <f>IF(E68='Mode Op'!$B$18,G68*'Mode Op'!$E$18,IF(E68='Mode Op'!$B$19,G68*'Mode Op'!$E$19,IF(E68='Mode Op'!$B$20,G68*'Mode Op'!$E$20,IF(E68='Mode Op'!$B$21,G68*'Mode Op'!$E$21,IF(E68='Mode Op'!$B$22,G68*'Mode Op'!$E$22,IF(E68='Mode Op'!$B$23,G68*'Mode Op'!$E$23))))))</f>
        <v>0</v>
      </c>
      <c r="L68" s="94"/>
      <c r="N68" s="37"/>
      <c r="O68" s="90"/>
      <c r="P68" s="30"/>
      <c r="Q68" s="31"/>
      <c r="R68" s="32" t="str">
        <f>IF(N68="","",SUMIF(A:A,N68,K:K))</f>
        <v/>
      </c>
      <c r="S68" s="36" t="str">
        <f>IF(N68="","",SUMIF(A:A,N68,H:H)/COUNTIF(A:A,N68))</f>
        <v/>
      </c>
      <c r="T68" s="31"/>
      <c r="U68" s="33"/>
      <c r="V68" s="34"/>
      <c r="W68" s="16" t="str">
        <f>IF(N68="","",VLOOKUP(N68,A:D,4,FALSE))</f>
        <v/>
      </c>
    </row>
    <row r="69" spans="1:23" ht="17.25" thickBot="1" x14ac:dyDescent="0.35">
      <c r="A69" s="37" t="s">
        <v>363</v>
      </c>
      <c r="B69" s="51" t="e">
        <f>VLOOKUP(A69,#REF!,2,FALSE)</f>
        <v>#REF!</v>
      </c>
      <c r="C69" s="44"/>
      <c r="D69" s="51"/>
      <c r="E69" s="52" t="s">
        <v>34</v>
      </c>
      <c r="F69" s="52"/>
      <c r="G69" s="56">
        <v>1</v>
      </c>
      <c r="H69" s="47"/>
      <c r="I69" s="48"/>
      <c r="J69" s="54"/>
      <c r="K69" s="55">
        <f>IF(E69='Mode Op'!$B$18,G69*'Mode Op'!$E$18,IF(E69='Mode Op'!$B$19,G69*'Mode Op'!$E$19,IF(E69='Mode Op'!$B$20,G69*'Mode Op'!$E$20,IF(E69='Mode Op'!$B$21,G69*'Mode Op'!$E$21,IF(E69='Mode Op'!$B$22,G69*'Mode Op'!$E$22,IF(E69='Mode Op'!$B$23,G69*'Mode Op'!$E$23))))))</f>
        <v>200</v>
      </c>
      <c r="L69" s="94"/>
      <c r="N69" s="35"/>
      <c r="O69" s="90"/>
      <c r="P69" s="30"/>
      <c r="Q69" s="31"/>
      <c r="R69" s="32" t="str">
        <f>IF(N69="","",SUMIF(A:A,N69,K:K))</f>
        <v/>
      </c>
      <c r="S69" s="36" t="str">
        <f>IF(N69="","",SUMIF(A:A,N69,H:H)/COUNTIF(A:A,N69))</f>
        <v/>
      </c>
      <c r="T69" s="31"/>
      <c r="U69" s="33"/>
      <c r="V69" s="34"/>
      <c r="W69" s="16" t="str">
        <f>IF(N69="","",VLOOKUP(N69,A:D,4,FALSE))</f>
        <v/>
      </c>
    </row>
    <row r="70" spans="1:23" ht="17.25" thickBot="1" x14ac:dyDescent="0.35">
      <c r="A70" s="37" t="s">
        <v>365</v>
      </c>
      <c r="B70" s="51" t="e">
        <f>VLOOKUP(A70,#REF!,2,FALSE)</f>
        <v>#REF!</v>
      </c>
      <c r="C70" s="44"/>
      <c r="D70" s="51"/>
      <c r="E70" s="52" t="s">
        <v>34</v>
      </c>
      <c r="F70" s="52"/>
      <c r="G70" s="56">
        <v>1</v>
      </c>
      <c r="H70" s="47"/>
      <c r="I70" s="48"/>
      <c r="J70" s="54"/>
      <c r="K70" s="55">
        <f>IF(E70='Mode Op'!$B$18,G70*'Mode Op'!$E$18,IF(E70='Mode Op'!$B$19,G70*'Mode Op'!$E$19,IF(E70='Mode Op'!$B$20,G70*'Mode Op'!$E$20,IF(E70='Mode Op'!$B$21,G70*'Mode Op'!$E$21,IF(E70='Mode Op'!$B$22,G70*'Mode Op'!$E$22,IF(E70='Mode Op'!$B$23,G70*'Mode Op'!$E$23))))))</f>
        <v>200</v>
      </c>
      <c r="L70" s="94"/>
      <c r="N70" s="37"/>
      <c r="O70" s="90"/>
      <c r="P70" s="30"/>
      <c r="Q70" s="31"/>
      <c r="R70" s="32" t="str">
        <f>IF(N70="","",SUMIF(A:A,N70,K:K))</f>
        <v/>
      </c>
      <c r="S70" s="36" t="str">
        <f>IF(N70="","",SUMIF(A:A,N70,H:H)/COUNTIF(A:A,N70))</f>
        <v/>
      </c>
      <c r="T70" s="31"/>
      <c r="U70" s="33"/>
      <c r="V70" s="34"/>
      <c r="W70" s="16" t="str">
        <f>IF(N70="","",VLOOKUP(N70,A:D,4,FALSE))</f>
        <v/>
      </c>
    </row>
    <row r="71" spans="1:23" ht="17.25" thickBot="1" x14ac:dyDescent="0.35">
      <c r="A71" s="37" t="s">
        <v>366</v>
      </c>
      <c r="B71" s="51" t="e">
        <f>VLOOKUP(A71,#REF!,2,FALSE)</f>
        <v>#REF!</v>
      </c>
      <c r="C71" s="44"/>
      <c r="D71" s="51"/>
      <c r="E71" s="52" t="s">
        <v>34</v>
      </c>
      <c r="F71" s="52"/>
      <c r="G71" s="56">
        <v>1</v>
      </c>
      <c r="H71" s="47"/>
      <c r="I71" s="48"/>
      <c r="J71" s="54"/>
      <c r="K71" s="55">
        <f>IF(E71='Mode Op'!$B$18,G71*'Mode Op'!$E$18,IF(E71='Mode Op'!$B$19,G71*'Mode Op'!$E$19,IF(E71='Mode Op'!$B$20,G71*'Mode Op'!$E$20,IF(E71='Mode Op'!$B$21,G71*'Mode Op'!$E$21,IF(E71='Mode Op'!$B$22,G71*'Mode Op'!$E$22,IF(E71='Mode Op'!$B$23,G71*'Mode Op'!$E$23))))))</f>
        <v>200</v>
      </c>
      <c r="L71" s="94"/>
      <c r="N71" s="37"/>
      <c r="O71" s="90"/>
      <c r="P71" s="30"/>
      <c r="Q71" s="31"/>
      <c r="R71" s="32" t="str">
        <f>IF(N71="","",SUMIF(A:A,N71,K:K))</f>
        <v/>
      </c>
      <c r="S71" s="36" t="str">
        <f>IF(N71="","",SUMIF(A:A,N71,H:H)/COUNTIF(A:A,N71))</f>
        <v/>
      </c>
      <c r="T71" s="31"/>
      <c r="U71" s="33"/>
      <c r="V71" s="34"/>
      <c r="W71" s="16" t="str">
        <f>IF(N71="","",VLOOKUP(N71,A:D,4,FALSE))</f>
        <v/>
      </c>
    </row>
    <row r="72" spans="1:23" ht="17.25" thickBot="1" x14ac:dyDescent="0.35">
      <c r="A72" s="37" t="s">
        <v>367</v>
      </c>
      <c r="B72" s="51" t="e">
        <f>VLOOKUP(A72,#REF!,2,FALSE)</f>
        <v>#REF!</v>
      </c>
      <c r="C72" s="44"/>
      <c r="D72" s="51"/>
      <c r="E72" s="52" t="s">
        <v>34</v>
      </c>
      <c r="F72" s="52"/>
      <c r="G72" s="56">
        <v>1</v>
      </c>
      <c r="H72" s="47"/>
      <c r="I72" s="48"/>
      <c r="J72" s="54"/>
      <c r="K72" s="55">
        <f>IF(E72='Mode Op'!$B$18,G72*'Mode Op'!$E$18,IF(E72='Mode Op'!$B$19,G72*'Mode Op'!$E$19,IF(E72='Mode Op'!$B$20,G72*'Mode Op'!$E$20,IF(E72='Mode Op'!$B$21,G72*'Mode Op'!$E$21,IF(E72='Mode Op'!$B$22,G72*'Mode Op'!$E$22,IF(E72='Mode Op'!$B$23,G72*'Mode Op'!$E$23))))))</f>
        <v>200</v>
      </c>
      <c r="L72" s="94"/>
      <c r="N72" s="37"/>
      <c r="O72" s="90"/>
      <c r="P72" s="30"/>
      <c r="Q72" s="31"/>
      <c r="R72" s="32" t="str">
        <f>IF(N72="","",SUMIF(A:A,N72,K:K))</f>
        <v/>
      </c>
      <c r="S72" s="36" t="str">
        <f>IF(N72="","",SUMIF(A:A,N72,H:H)/COUNTIF(A:A,N72))</f>
        <v/>
      </c>
      <c r="T72" s="31"/>
      <c r="U72" s="33"/>
      <c r="V72" s="34"/>
      <c r="W72" s="16" t="str">
        <f>IF(N72="","",VLOOKUP(N72,A:D,4,FALSE))</f>
        <v/>
      </c>
    </row>
    <row r="73" spans="1:23" ht="17.25" thickBot="1" x14ac:dyDescent="0.35">
      <c r="A73" s="37" t="s">
        <v>368</v>
      </c>
      <c r="B73" s="51" t="e">
        <f>VLOOKUP(A73,#REF!,2,FALSE)</f>
        <v>#REF!</v>
      </c>
      <c r="C73" s="44"/>
      <c r="D73" s="51"/>
      <c r="E73" s="52" t="s">
        <v>34</v>
      </c>
      <c r="F73" s="52"/>
      <c r="G73" s="56">
        <v>1</v>
      </c>
      <c r="H73" s="47"/>
      <c r="I73" s="48"/>
      <c r="J73" s="54"/>
      <c r="K73" s="55">
        <f>IF(E73='Mode Op'!$B$18,G73*'Mode Op'!$E$18,IF(E73='Mode Op'!$B$19,G73*'Mode Op'!$E$19,IF(E73='Mode Op'!$B$20,G73*'Mode Op'!$E$20,IF(E73='Mode Op'!$B$21,G73*'Mode Op'!$E$21,IF(E73='Mode Op'!$B$22,G73*'Mode Op'!$E$22,IF(E73='Mode Op'!$B$23,G73*'Mode Op'!$E$23))))))</f>
        <v>200</v>
      </c>
      <c r="L73" s="94"/>
      <c r="N73" s="37"/>
      <c r="O73" s="90"/>
      <c r="P73" s="30"/>
      <c r="Q73" s="31"/>
      <c r="R73" s="32" t="str">
        <f>IF(N73="","",SUMIF(A:A,N73,K:K))</f>
        <v/>
      </c>
      <c r="S73" s="36" t="str">
        <f>IF(N73="","",SUMIF(A:A,N73,H:H)/COUNTIF(A:A,N73))</f>
        <v/>
      </c>
      <c r="T73" s="31"/>
      <c r="U73" s="33"/>
      <c r="V73" s="34"/>
      <c r="W73" s="16" t="str">
        <f>IF(N73="","",VLOOKUP(N73,A:D,4,FALSE))</f>
        <v/>
      </c>
    </row>
    <row r="74" spans="1:23" ht="17.25" thickBot="1" x14ac:dyDescent="0.35">
      <c r="A74" s="37" t="s">
        <v>369</v>
      </c>
      <c r="B74" s="51" t="e">
        <f>VLOOKUP(A74,#REF!,2,FALSE)</f>
        <v>#REF!</v>
      </c>
      <c r="C74" s="44"/>
      <c r="D74" s="51"/>
      <c r="E74" s="52" t="s">
        <v>34</v>
      </c>
      <c r="F74" s="52"/>
      <c r="G74" s="56">
        <v>1</v>
      </c>
      <c r="H74" s="47"/>
      <c r="I74" s="48"/>
      <c r="J74" s="54"/>
      <c r="K74" s="55">
        <f>IF(E74='Mode Op'!$B$18,G74*'Mode Op'!$E$18,IF(E74='Mode Op'!$B$19,G74*'Mode Op'!$E$19,IF(E74='Mode Op'!$B$20,G74*'Mode Op'!$E$20,IF(E74='Mode Op'!$B$21,G74*'Mode Op'!$E$21,IF(E74='Mode Op'!$B$22,G74*'Mode Op'!$E$22,IF(E74='Mode Op'!$B$23,G74*'Mode Op'!$E$23))))))</f>
        <v>200</v>
      </c>
      <c r="L74" s="94"/>
      <c r="N74" s="35"/>
      <c r="O74" s="90"/>
      <c r="P74" s="30"/>
      <c r="Q74" s="31"/>
      <c r="R74" s="32" t="str">
        <f>IF(N74="","",SUMIF(A:A,N74,K:K))</f>
        <v/>
      </c>
      <c r="S74" s="36" t="str">
        <f>IF(N74="","",SUMIF(A:A,N74,H:H)/COUNTIF(A:A,N74))</f>
        <v/>
      </c>
      <c r="T74" s="31"/>
      <c r="U74" s="33"/>
      <c r="V74" s="34"/>
      <c r="W74" s="16" t="str">
        <f>IF(N74="","",VLOOKUP(N74,A:D,4,FALSE))</f>
        <v/>
      </c>
    </row>
    <row r="75" spans="1:23" ht="17.25" thickBot="1" x14ac:dyDescent="0.35">
      <c r="A75" s="37" t="s">
        <v>370</v>
      </c>
      <c r="B75" s="51" t="e">
        <f>VLOOKUP(A75,#REF!,2,FALSE)</f>
        <v>#REF!</v>
      </c>
      <c r="C75" s="44"/>
      <c r="D75" s="51"/>
      <c r="E75" s="52" t="s">
        <v>34</v>
      </c>
      <c r="F75" s="52"/>
      <c r="G75" s="72">
        <f>1/3</f>
        <v>0.33333333333333331</v>
      </c>
      <c r="H75" s="47"/>
      <c r="I75" s="48"/>
      <c r="J75" s="54"/>
      <c r="K75" s="55">
        <f>IF(E75='Mode Op'!$B$18,G75*'Mode Op'!$E$18,IF(E75='Mode Op'!$B$19,G75*'Mode Op'!$E$19,IF(E75='Mode Op'!$B$20,G75*'Mode Op'!$E$20,IF(E75='Mode Op'!$B$21,G75*'Mode Op'!$E$21,IF(E75='Mode Op'!$B$22,G75*'Mode Op'!$E$22,IF(E75='Mode Op'!$B$23,G75*'Mode Op'!$E$23))))))</f>
        <v>66.666666666666657</v>
      </c>
      <c r="L75" s="94"/>
      <c r="N75" s="37"/>
      <c r="O75" s="90"/>
      <c r="P75" s="30"/>
      <c r="Q75" s="31"/>
      <c r="R75" s="32" t="str">
        <f>IF(N75="","",SUMIF(A:A,N75,K:K))</f>
        <v/>
      </c>
      <c r="S75" s="36" t="str">
        <f>IF(N75="","",SUMIF(A:A,N75,H:H)/COUNTIF(A:A,N75))</f>
        <v/>
      </c>
      <c r="T75" s="31"/>
      <c r="U75" s="33"/>
      <c r="V75" s="34"/>
      <c r="W75" s="16" t="str">
        <f>IF(N75="","",VLOOKUP(N75,A:D,4,FALSE))</f>
        <v/>
      </c>
    </row>
    <row r="76" spans="1:23" ht="17.25" thickBot="1" x14ac:dyDescent="0.35">
      <c r="A76" s="37" t="s">
        <v>376</v>
      </c>
      <c r="B76" s="51" t="e">
        <f>VLOOKUP(A76,#REF!,2,FALSE)</f>
        <v>#REF!</v>
      </c>
      <c r="C76" s="44"/>
      <c r="D76" s="51"/>
      <c r="E76" s="52" t="s">
        <v>34</v>
      </c>
      <c r="F76" s="52"/>
      <c r="G76" s="56">
        <v>1</v>
      </c>
      <c r="H76" s="47"/>
      <c r="I76" s="48"/>
      <c r="J76" s="54"/>
      <c r="K76" s="55">
        <f>IF(E76='Mode Op'!$B$18,G76*'Mode Op'!$E$18,IF(E76='Mode Op'!$B$19,G76*'Mode Op'!$E$19,IF(E76='Mode Op'!$B$20,G76*'Mode Op'!$E$20,IF(E76='Mode Op'!$B$21,G76*'Mode Op'!$E$21,IF(E76='Mode Op'!$B$22,G76*'Mode Op'!$E$22,IF(E76='Mode Op'!$B$23,G76*'Mode Op'!$E$23))))))</f>
        <v>200</v>
      </c>
      <c r="L76" s="94"/>
      <c r="N76" s="37"/>
      <c r="O76" s="90"/>
      <c r="P76" s="30"/>
      <c r="Q76" s="31"/>
      <c r="R76" s="32" t="str">
        <f>IF(N76="","",SUMIF(A:A,N76,K:K))</f>
        <v/>
      </c>
      <c r="S76" s="36" t="str">
        <f>IF(N76="","",SUMIF(A:A,N76,H:H)/COUNTIF(A:A,N76))</f>
        <v/>
      </c>
      <c r="T76" s="31"/>
      <c r="U76" s="33"/>
      <c r="V76" s="34"/>
      <c r="W76" s="16" t="str">
        <f>IF(N76="","",VLOOKUP(N76,A:D,4,FALSE))</f>
        <v/>
      </c>
    </row>
    <row r="77" spans="1:23" ht="17.25" thickBot="1" x14ac:dyDescent="0.35">
      <c r="A77" s="37" t="s">
        <v>382</v>
      </c>
      <c r="B77" s="51" t="e">
        <f>VLOOKUP(A77,#REF!,2,FALSE)</f>
        <v>#REF!</v>
      </c>
      <c r="C77" s="44"/>
      <c r="D77" s="51"/>
      <c r="E77" s="52" t="s">
        <v>34</v>
      </c>
      <c r="F77" s="52"/>
      <c r="G77" s="56">
        <v>1</v>
      </c>
      <c r="H77" s="47"/>
      <c r="I77" s="48"/>
      <c r="J77" s="54"/>
      <c r="K77" s="55">
        <f>IF(E77='Mode Op'!$B$18,G77*'Mode Op'!$E$18,IF(E77='Mode Op'!$B$19,G77*'Mode Op'!$E$19,IF(E77='Mode Op'!$B$20,G77*'Mode Op'!$E$20,IF(E77='Mode Op'!$B$21,G77*'Mode Op'!$E$21,IF(E77='Mode Op'!$B$22,G77*'Mode Op'!$E$22,IF(E77='Mode Op'!$B$23,G77*'Mode Op'!$E$23))))))</f>
        <v>200</v>
      </c>
      <c r="L77" s="94"/>
      <c r="N77" s="35"/>
      <c r="O77" s="90"/>
      <c r="P77" s="30"/>
      <c r="Q77" s="31"/>
      <c r="R77" s="32" t="str">
        <f>IF(N77="","",SUMIF(A:A,N77,K:K))</f>
        <v/>
      </c>
      <c r="S77" s="36" t="str">
        <f>IF(N77="","",SUMIF(A:A,N77,H:H)/COUNTIF(A:A,N77))</f>
        <v/>
      </c>
      <c r="T77" s="31"/>
      <c r="U77" s="33"/>
      <c r="V77" s="34"/>
      <c r="W77" s="16" t="str">
        <f>IF(N77="","",VLOOKUP(N77,A:D,4,FALSE))</f>
        <v/>
      </c>
    </row>
    <row r="78" spans="1:23" ht="17.25" thickBot="1" x14ac:dyDescent="0.35">
      <c r="A78" s="37" t="s">
        <v>384</v>
      </c>
      <c r="B78" s="51" t="e">
        <f>VLOOKUP(A78,#REF!,2,FALSE)</f>
        <v>#REF!</v>
      </c>
      <c r="C78" s="44"/>
      <c r="D78" s="51"/>
      <c r="E78" s="52" t="s">
        <v>34</v>
      </c>
      <c r="F78" s="52"/>
      <c r="G78" s="56">
        <v>1</v>
      </c>
      <c r="H78" s="47"/>
      <c r="I78" s="48"/>
      <c r="J78" s="54"/>
      <c r="K78" s="55">
        <f>IF(E78='Mode Op'!$B$18,G78*'Mode Op'!$E$18,IF(E78='Mode Op'!$B$19,G78*'Mode Op'!$E$19,IF(E78='Mode Op'!$B$20,G78*'Mode Op'!$E$20,IF(E78='Mode Op'!$B$21,G78*'Mode Op'!$E$21,IF(E78='Mode Op'!$B$22,G78*'Mode Op'!$E$22,IF(E78='Mode Op'!$B$23,G78*'Mode Op'!$E$23))))))</f>
        <v>200</v>
      </c>
      <c r="L78" s="94"/>
      <c r="N78" s="37"/>
      <c r="O78" s="90"/>
      <c r="P78" s="30"/>
      <c r="Q78" s="31"/>
      <c r="R78" s="32" t="str">
        <f>IF(N78="","",SUMIF(A:A,N78,K:K))</f>
        <v/>
      </c>
      <c r="S78" s="36" t="str">
        <f>IF(N78="","",SUMIF(A:A,N78,H:H)/COUNTIF(A:A,N78))</f>
        <v/>
      </c>
      <c r="T78" s="31"/>
      <c r="U78" s="33"/>
      <c r="V78" s="34"/>
      <c r="W78" s="16" t="str">
        <f>IF(N78="","",VLOOKUP(N78,A:D,4,FALSE))</f>
        <v/>
      </c>
    </row>
    <row r="79" spans="1:23" ht="17.25" thickBot="1" x14ac:dyDescent="0.35">
      <c r="A79" s="37" t="s">
        <v>386</v>
      </c>
      <c r="B79" s="51" t="e">
        <f>VLOOKUP(A79,#REF!,2,FALSE)</f>
        <v>#REF!</v>
      </c>
      <c r="C79" s="44"/>
      <c r="D79" s="51"/>
      <c r="E79" s="52" t="s">
        <v>34</v>
      </c>
      <c r="F79" s="52"/>
      <c r="G79" s="56">
        <v>2</v>
      </c>
      <c r="H79" s="47"/>
      <c r="I79" s="48"/>
      <c r="J79" s="54"/>
      <c r="K79" s="55">
        <f>IF(E79='Mode Op'!$B$18,G79*'Mode Op'!$E$18,IF(E79='Mode Op'!$B$19,G79*'Mode Op'!$E$19,IF(E79='Mode Op'!$B$20,G79*'Mode Op'!$E$20,IF(E79='Mode Op'!$B$21,G79*'Mode Op'!$E$21,IF(E79='Mode Op'!$B$22,G79*'Mode Op'!$E$22,IF(E79='Mode Op'!$B$23,G79*'Mode Op'!$E$23))))))</f>
        <v>400</v>
      </c>
      <c r="L79" s="94"/>
      <c r="N79" s="35"/>
      <c r="O79" s="90"/>
      <c r="P79" s="30"/>
      <c r="Q79" s="31"/>
      <c r="R79" s="32" t="str">
        <f>IF(N79="","",SUMIF(A:A,N79,K:K))</f>
        <v/>
      </c>
      <c r="S79" s="36" t="str">
        <f>IF(N79="","",SUMIF(A:A,N79,H:H)/COUNTIF(A:A,N79))</f>
        <v/>
      </c>
      <c r="T79" s="31"/>
      <c r="U79" s="33"/>
      <c r="V79" s="34"/>
      <c r="W79" s="16" t="str">
        <f>IF(N79="","",VLOOKUP(N79,A:D,4,FALSE))</f>
        <v/>
      </c>
    </row>
    <row r="80" spans="1:23" ht="17.25" thickBot="1" x14ac:dyDescent="0.35">
      <c r="A80" s="37" t="s">
        <v>4</v>
      </c>
      <c r="B80" s="51" t="e">
        <f>VLOOKUP(A80,#REF!,2,FALSE)</f>
        <v>#REF!</v>
      </c>
      <c r="C80" s="44"/>
      <c r="D80" s="51"/>
      <c r="E80" s="52" t="s">
        <v>34</v>
      </c>
      <c r="F80" s="52"/>
      <c r="G80" s="56">
        <v>2</v>
      </c>
      <c r="H80" s="47"/>
      <c r="I80" s="48"/>
      <c r="J80" s="54"/>
      <c r="K80" s="55">
        <f>IF(E80='Mode Op'!$B$18,G80*'Mode Op'!$E$18,IF(E80='Mode Op'!$B$19,G80*'Mode Op'!$E$19,IF(E80='Mode Op'!$B$20,G80*'Mode Op'!$E$20,IF(E80='Mode Op'!$B$21,G80*'Mode Op'!$E$21,IF(E80='Mode Op'!$B$22,G80*'Mode Op'!$E$22,IF(E80='Mode Op'!$B$23,G80*'Mode Op'!$E$23))))))</f>
        <v>400</v>
      </c>
      <c r="L80" s="94"/>
      <c r="N80" s="35"/>
      <c r="O80" s="90"/>
      <c r="P80" s="30"/>
      <c r="Q80" s="31"/>
      <c r="R80" s="32" t="str">
        <f>IF(N80="","",SUMIF(A:A,N80,K:K))</f>
        <v/>
      </c>
      <c r="S80" s="36" t="str">
        <f>IF(N80="","",SUMIF(A:A,N80,H:H)/COUNTIF(A:A,N80))</f>
        <v/>
      </c>
      <c r="T80" s="31"/>
      <c r="U80" s="33"/>
      <c r="V80" s="34"/>
      <c r="W80" s="16" t="str">
        <f>IF(N80="","",VLOOKUP(N80,A:D,4,FALSE))</f>
        <v/>
      </c>
    </row>
    <row r="81" spans="1:23" ht="17.25" thickBot="1" x14ac:dyDescent="0.35">
      <c r="A81" s="37" t="s">
        <v>6</v>
      </c>
      <c r="B81" s="51" t="e">
        <f>VLOOKUP(A81,#REF!,2,FALSE)</f>
        <v>#REF!</v>
      </c>
      <c r="C81" s="44"/>
      <c r="D81" s="51"/>
      <c r="E81" s="52" t="s">
        <v>34</v>
      </c>
      <c r="F81" s="52"/>
      <c r="G81" s="56">
        <v>1</v>
      </c>
      <c r="H81" s="47"/>
      <c r="I81" s="48"/>
      <c r="J81" s="54"/>
      <c r="K81" s="55">
        <f>IF(E81='Mode Op'!$B$18,G81*'Mode Op'!$E$18,IF(E81='Mode Op'!$B$19,G81*'Mode Op'!$E$19,IF(E81='Mode Op'!$B$20,G81*'Mode Op'!$E$20,IF(E81='Mode Op'!$B$21,G81*'Mode Op'!$E$21,IF(E81='Mode Op'!$B$22,G81*'Mode Op'!$E$22,IF(E81='Mode Op'!$B$23,G81*'Mode Op'!$E$23))))))</f>
        <v>200</v>
      </c>
      <c r="L81" s="94"/>
      <c r="N81" s="35"/>
      <c r="O81" s="90"/>
      <c r="P81" s="30"/>
      <c r="Q81" s="31"/>
      <c r="R81" s="32" t="str">
        <f>IF(N81="","",SUMIF(A:A,N81,K:K))</f>
        <v/>
      </c>
      <c r="S81" s="36" t="str">
        <f>IF(N81="","",SUMIF(A:A,N81,H:H)/COUNTIF(A:A,N81))</f>
        <v/>
      </c>
      <c r="T81" s="31"/>
      <c r="U81" s="33"/>
      <c r="V81" s="34"/>
      <c r="W81" s="16" t="str">
        <f>IF(N81="","",VLOOKUP(N81,A:D,4,FALSE))</f>
        <v/>
      </c>
    </row>
    <row r="82" spans="1:23" ht="17.25" thickBot="1" x14ac:dyDescent="0.35">
      <c r="A82" s="37" t="s">
        <v>7</v>
      </c>
      <c r="B82" s="51" t="e">
        <f>VLOOKUP(A82,#REF!,2,FALSE)</f>
        <v>#REF!</v>
      </c>
      <c r="C82" s="44"/>
      <c r="D82" s="51"/>
      <c r="E82" s="52" t="s">
        <v>34</v>
      </c>
      <c r="F82" s="52"/>
      <c r="G82" s="56">
        <v>1</v>
      </c>
      <c r="H82" s="47"/>
      <c r="I82" s="48"/>
      <c r="J82" s="54"/>
      <c r="K82" s="55">
        <f>IF(E82='Mode Op'!$B$18,G82*'Mode Op'!$E$18,IF(E82='Mode Op'!$B$19,G82*'Mode Op'!$E$19,IF(E82='Mode Op'!$B$20,G82*'Mode Op'!$E$20,IF(E82='Mode Op'!$B$21,G82*'Mode Op'!$E$21,IF(E82='Mode Op'!$B$22,G82*'Mode Op'!$E$22,IF(E82='Mode Op'!$B$23,G82*'Mode Op'!$E$23))))))</f>
        <v>200</v>
      </c>
      <c r="L82" s="94"/>
      <c r="N82" s="35"/>
      <c r="O82" s="90"/>
      <c r="P82" s="30"/>
      <c r="Q82" s="31"/>
      <c r="R82" s="32" t="str">
        <f>IF(N82="","",SUMIF(A:A,N82,K:K))</f>
        <v/>
      </c>
      <c r="S82" s="36" t="str">
        <f>IF(N82="","",SUMIF(A:A,N82,H:H)/COUNTIF(A:A,N82))</f>
        <v/>
      </c>
      <c r="T82" s="31"/>
      <c r="U82" s="33"/>
      <c r="V82" s="34"/>
      <c r="W82" s="16" t="str">
        <f>IF(N82="","",VLOOKUP(N82,A:D,4,FALSE))</f>
        <v/>
      </c>
    </row>
    <row r="83" spans="1:23" ht="17.25" thickBot="1" x14ac:dyDescent="0.35">
      <c r="A83" s="37" t="s">
        <v>8</v>
      </c>
      <c r="B83" s="51" t="e">
        <f>VLOOKUP(A83,#REF!,2,FALSE)</f>
        <v>#REF!</v>
      </c>
      <c r="C83" s="44"/>
      <c r="D83" s="51"/>
      <c r="E83" s="52" t="s">
        <v>34</v>
      </c>
      <c r="F83" s="52"/>
      <c r="G83" s="56">
        <v>1</v>
      </c>
      <c r="H83" s="47"/>
      <c r="I83" s="48"/>
      <c r="J83" s="54"/>
      <c r="K83" s="55">
        <f>IF(E83='Mode Op'!$B$18,G83*'Mode Op'!$E$18,IF(E83='Mode Op'!$B$19,G83*'Mode Op'!$E$19,IF(E83='Mode Op'!$B$20,G83*'Mode Op'!$E$20,IF(E83='Mode Op'!$B$21,G83*'Mode Op'!$E$21,IF(E83='Mode Op'!$B$22,G83*'Mode Op'!$E$22,IF(E83='Mode Op'!$B$23,G83*'Mode Op'!$E$23))))))</f>
        <v>200</v>
      </c>
      <c r="L83" s="94"/>
      <c r="N83" s="35"/>
      <c r="O83" s="90"/>
      <c r="P83" s="30"/>
      <c r="Q83" s="31"/>
      <c r="R83" s="32" t="str">
        <f>IF(N83="","",SUMIF(A:A,N83,K:K))</f>
        <v/>
      </c>
      <c r="S83" s="36" t="str">
        <f>IF(N83="","",SUMIF(A:A,N83,H:H)/COUNTIF(A:A,N83))</f>
        <v/>
      </c>
      <c r="T83" s="31"/>
      <c r="U83" s="33"/>
      <c r="V83" s="34"/>
      <c r="W83" s="16" t="str">
        <f>IF(N83="","",VLOOKUP(N83,A:D,4,FALSE))</f>
        <v/>
      </c>
    </row>
    <row r="84" spans="1:23" ht="17.25" thickBot="1" x14ac:dyDescent="0.35">
      <c r="A84" s="37" t="s">
        <v>11</v>
      </c>
      <c r="B84" s="51" t="e">
        <f>VLOOKUP(A84,#REF!,2,FALSE)</f>
        <v>#REF!</v>
      </c>
      <c r="C84" s="44"/>
      <c r="D84" s="51"/>
      <c r="E84" s="52" t="s">
        <v>34</v>
      </c>
      <c r="F84" s="52"/>
      <c r="G84" s="56">
        <v>2</v>
      </c>
      <c r="H84" s="47"/>
      <c r="I84" s="48"/>
      <c r="J84" s="54"/>
      <c r="K84" s="55">
        <f>IF(E84='Mode Op'!$B$18,G84*'Mode Op'!$E$18,IF(E84='Mode Op'!$B$19,G84*'Mode Op'!$E$19,IF(E84='Mode Op'!$B$20,G84*'Mode Op'!$E$20,IF(E84='Mode Op'!$B$21,G84*'Mode Op'!$E$21,IF(E84='Mode Op'!$B$22,G84*'Mode Op'!$E$22,IF(E84='Mode Op'!$B$23,G84*'Mode Op'!$E$23))))))</f>
        <v>400</v>
      </c>
      <c r="L84" s="94"/>
      <c r="N84" s="37"/>
      <c r="O84" s="90"/>
      <c r="P84" s="30"/>
      <c r="Q84" s="31"/>
      <c r="R84" s="32" t="str">
        <f>IF(N84="","",SUMIF(A:A,N84,K:K))</f>
        <v/>
      </c>
      <c r="S84" s="36" t="str">
        <f>IF(N84="","",SUMIF(A:A,N84,H:H)/COUNTIF(A:A,N84))</f>
        <v/>
      </c>
      <c r="T84" s="31"/>
      <c r="U84" s="33"/>
      <c r="V84" s="34"/>
      <c r="W84" s="16" t="str">
        <f>IF(N84="","",VLOOKUP(N84,A:D,4,FALSE))</f>
        <v/>
      </c>
    </row>
    <row r="85" spans="1:23" ht="17.25" thickBot="1" x14ac:dyDescent="0.35">
      <c r="A85" s="37" t="s">
        <v>387</v>
      </c>
      <c r="B85" s="51" t="e">
        <f>VLOOKUP(A85,#REF!,2,FALSE)</f>
        <v>#REF!</v>
      </c>
      <c r="C85" s="44"/>
      <c r="D85" s="51"/>
      <c r="E85" s="52" t="s">
        <v>34</v>
      </c>
      <c r="F85" s="52"/>
      <c r="G85" s="56">
        <v>0</v>
      </c>
      <c r="H85" s="47"/>
      <c r="I85" s="48"/>
      <c r="J85" s="54"/>
      <c r="K85" s="55">
        <f>IF(E85='Mode Op'!$B$18,G85*'Mode Op'!$E$18,IF(E85='Mode Op'!$B$19,G85*'Mode Op'!$E$19,IF(E85='Mode Op'!$B$20,G85*'Mode Op'!$E$20,IF(E85='Mode Op'!$B$21,G85*'Mode Op'!$E$21,IF(E85='Mode Op'!$B$22,G85*'Mode Op'!$E$22,IF(E85='Mode Op'!$B$23,G85*'Mode Op'!$E$23))))))</f>
        <v>0</v>
      </c>
      <c r="L85" s="94"/>
      <c r="N85" s="37"/>
      <c r="O85" s="90"/>
      <c r="P85" s="30"/>
      <c r="Q85" s="31"/>
      <c r="R85" s="32" t="str">
        <f>IF(N85="","",SUMIF(A:A,N85,K:K))</f>
        <v/>
      </c>
      <c r="S85" s="36" t="str">
        <f>IF(N85="","",SUMIF(A:A,N85,H:H)/COUNTIF(A:A,N85))</f>
        <v/>
      </c>
      <c r="T85" s="31"/>
      <c r="U85" s="33"/>
      <c r="V85" s="34"/>
      <c r="W85" s="16" t="str">
        <f>IF(N85="","",VLOOKUP(N85,A:D,4,FALSE))</f>
        <v/>
      </c>
    </row>
    <row r="86" spans="1:23" ht="17.25" thickBot="1" x14ac:dyDescent="0.35">
      <c r="A86" s="37" t="s">
        <v>388</v>
      </c>
      <c r="B86" s="51" t="e">
        <f>VLOOKUP(A86,#REF!,2,FALSE)</f>
        <v>#REF!</v>
      </c>
      <c r="C86" s="44"/>
      <c r="D86" s="51"/>
      <c r="E86" s="52" t="s">
        <v>34</v>
      </c>
      <c r="F86" s="52"/>
      <c r="G86" s="56">
        <v>0</v>
      </c>
      <c r="H86" s="47"/>
      <c r="I86" s="48"/>
      <c r="J86" s="54"/>
      <c r="K86" s="55">
        <f>IF(E86='Mode Op'!$B$18,G86*'Mode Op'!$E$18,IF(E86='Mode Op'!$B$19,G86*'Mode Op'!$E$19,IF(E86='Mode Op'!$B$20,G86*'Mode Op'!$E$20,IF(E86='Mode Op'!$B$21,G86*'Mode Op'!$E$21,IF(E86='Mode Op'!$B$22,G86*'Mode Op'!$E$22,IF(E86='Mode Op'!$B$23,G86*'Mode Op'!$E$23))))))</f>
        <v>0</v>
      </c>
      <c r="L86" s="94"/>
      <c r="N86" s="35"/>
      <c r="O86" s="90"/>
      <c r="P86" s="30"/>
      <c r="Q86" s="31"/>
      <c r="R86" s="32" t="str">
        <f>IF(N86="","",SUMIF(A:A,N86,K:K))</f>
        <v/>
      </c>
      <c r="S86" s="36" t="str">
        <f>IF(N86="","",SUMIF(A:A,N86,H:H)/COUNTIF(A:A,N86))</f>
        <v/>
      </c>
      <c r="T86" s="31"/>
      <c r="U86" s="33"/>
      <c r="V86" s="34"/>
      <c r="W86" s="16" t="str">
        <f>IF(N86="","",VLOOKUP(N86,A:D,4,FALSE))</f>
        <v/>
      </c>
    </row>
    <row r="87" spans="1:23" ht="17.25" thickBot="1" x14ac:dyDescent="0.35">
      <c r="A87" s="37" t="s">
        <v>324</v>
      </c>
      <c r="B87" s="51" t="e">
        <f>VLOOKUP(A87,#REF!,2,FALSE)</f>
        <v>#REF!</v>
      </c>
      <c r="C87" s="44"/>
      <c r="D87" s="51"/>
      <c r="E87" s="52" t="s">
        <v>34</v>
      </c>
      <c r="F87" s="52"/>
      <c r="G87" s="56">
        <v>0</v>
      </c>
      <c r="H87" s="47"/>
      <c r="I87" s="48"/>
      <c r="J87" s="54"/>
      <c r="K87" s="55">
        <f>IF(E87='Mode Op'!$B$18,G87*'Mode Op'!$E$18,IF(E87='Mode Op'!$B$19,G87*'Mode Op'!$E$19,IF(E87='Mode Op'!$B$20,G87*'Mode Op'!$E$20,IF(E87='Mode Op'!$B$21,G87*'Mode Op'!$E$21,IF(E87='Mode Op'!$B$22,G87*'Mode Op'!$E$22,IF(E87='Mode Op'!$B$23,G87*'Mode Op'!$E$23))))))</f>
        <v>0</v>
      </c>
      <c r="L87" s="94"/>
      <c r="N87" s="35"/>
      <c r="O87" s="90"/>
      <c r="P87" s="30"/>
      <c r="Q87" s="31"/>
      <c r="R87" s="32" t="str">
        <f>IF(N87="","",SUMIF(A:A,N87,K:K))</f>
        <v/>
      </c>
      <c r="S87" s="36" t="str">
        <f>IF(N87="","",SUMIF(A:A,N87,H:H)/COUNTIF(A:A,N87))</f>
        <v/>
      </c>
      <c r="T87" s="31"/>
      <c r="U87" s="33"/>
      <c r="V87" s="34"/>
      <c r="W87" s="16" t="str">
        <f>IF(N87="","",VLOOKUP(N87,A:D,4,FALSE))</f>
        <v/>
      </c>
    </row>
    <row r="88" spans="1:23" ht="17.25" thickBot="1" x14ac:dyDescent="0.35">
      <c r="A88" s="37" t="s">
        <v>327</v>
      </c>
      <c r="B88" s="51" t="e">
        <f>VLOOKUP(A88,#REF!,2,FALSE)</f>
        <v>#REF!</v>
      </c>
      <c r="C88" s="44"/>
      <c r="D88" s="51"/>
      <c r="E88" s="52" t="s">
        <v>34</v>
      </c>
      <c r="F88" s="52"/>
      <c r="G88" s="56">
        <v>0</v>
      </c>
      <c r="H88" s="47"/>
      <c r="I88" s="48"/>
      <c r="J88" s="54"/>
      <c r="K88" s="55">
        <f>IF(E88='Mode Op'!$B$18,G88*'Mode Op'!$E$18,IF(E88='Mode Op'!$B$19,G88*'Mode Op'!$E$19,IF(E88='Mode Op'!$B$20,G88*'Mode Op'!$E$20,IF(E88='Mode Op'!$B$21,G88*'Mode Op'!$E$21,IF(E88='Mode Op'!$B$22,G88*'Mode Op'!$E$22,IF(E88='Mode Op'!$B$23,G88*'Mode Op'!$E$23))))))</f>
        <v>0</v>
      </c>
      <c r="L88" s="94"/>
      <c r="N88" s="35"/>
      <c r="O88" s="90"/>
      <c r="P88" s="30"/>
      <c r="Q88" s="31"/>
      <c r="R88" s="32" t="str">
        <f>IF(N88="","",SUMIF(A:A,N88,K:K))</f>
        <v/>
      </c>
      <c r="S88" s="36" t="str">
        <f>IF(N88="","",SUMIF(A:A,N88,H:H)/COUNTIF(A:A,N88))</f>
        <v/>
      </c>
      <c r="T88" s="31"/>
      <c r="U88" s="33"/>
      <c r="V88" s="34"/>
      <c r="W88" s="16" t="str">
        <f>IF(N88="","",VLOOKUP(N88,A:D,4,FALSE))</f>
        <v/>
      </c>
    </row>
    <row r="89" spans="1:23" ht="17.25" thickBot="1" x14ac:dyDescent="0.35">
      <c r="A89" s="37" t="s">
        <v>328</v>
      </c>
      <c r="B89" s="51" t="e">
        <f>VLOOKUP(A89,#REF!,2,FALSE)</f>
        <v>#REF!</v>
      </c>
      <c r="C89" s="44"/>
      <c r="D89" s="51"/>
      <c r="E89" s="52" t="s">
        <v>34</v>
      </c>
      <c r="F89" s="52"/>
      <c r="G89" s="56">
        <v>0</v>
      </c>
      <c r="H89" s="47"/>
      <c r="I89" s="48"/>
      <c r="J89" s="54"/>
      <c r="K89" s="55">
        <f>IF(E89='Mode Op'!$B$18,G89*'Mode Op'!$E$18,IF(E89='Mode Op'!$B$19,G89*'Mode Op'!$E$19,IF(E89='Mode Op'!$B$20,G89*'Mode Op'!$E$20,IF(E89='Mode Op'!$B$21,G89*'Mode Op'!$E$21,IF(E89='Mode Op'!$B$22,G89*'Mode Op'!$E$22,IF(E89='Mode Op'!$B$23,G89*'Mode Op'!$E$23))))))</f>
        <v>0</v>
      </c>
      <c r="L89" s="94"/>
      <c r="N89" s="37"/>
      <c r="O89" s="90"/>
      <c r="P89" s="30"/>
      <c r="Q89" s="31"/>
      <c r="R89" s="32" t="str">
        <f>IF(N89="","",SUMIF(A:A,N89,K:K))</f>
        <v/>
      </c>
      <c r="S89" s="36" t="str">
        <f>IF(N89="","",SUMIF(A:A,N89,H:H)/COUNTIF(A:A,N89))</f>
        <v/>
      </c>
      <c r="T89" s="31"/>
      <c r="U89" s="33"/>
      <c r="V89" s="34"/>
      <c r="W89" s="16" t="str">
        <f>IF(N89="","",VLOOKUP(N89,A:D,4,FALSE))</f>
        <v/>
      </c>
    </row>
    <row r="90" spans="1:23" ht="17.25" thickBot="1" x14ac:dyDescent="0.35">
      <c r="A90" s="37" t="s">
        <v>439</v>
      </c>
      <c r="B90" s="51" t="e">
        <f>VLOOKUP(A90,#REF!,2,FALSE)</f>
        <v>#REF!</v>
      </c>
      <c r="C90" s="44"/>
      <c r="D90" s="51"/>
      <c r="E90" s="52" t="s">
        <v>34</v>
      </c>
      <c r="F90" s="52"/>
      <c r="G90" s="56">
        <v>0</v>
      </c>
      <c r="H90" s="47"/>
      <c r="I90" s="48"/>
      <c r="J90" s="54"/>
      <c r="K90" s="55">
        <f>IF(E90='Mode Op'!$B$18,G90*'Mode Op'!$E$18,IF(E90='Mode Op'!$B$19,G90*'Mode Op'!$E$19,IF(E90='Mode Op'!$B$20,G90*'Mode Op'!$E$20,IF(E90='Mode Op'!$B$21,G90*'Mode Op'!$E$21,IF(E90='Mode Op'!$B$22,G90*'Mode Op'!$E$22,IF(E90='Mode Op'!$B$23,G90*'Mode Op'!$E$23))))))</f>
        <v>0</v>
      </c>
      <c r="L90" s="94"/>
      <c r="N90" s="35"/>
      <c r="O90" s="90"/>
      <c r="P90" s="30"/>
      <c r="Q90" s="31"/>
      <c r="R90" s="32" t="str">
        <f>IF(N90="","",SUMIF(A:A,N90,K:K))</f>
        <v/>
      </c>
      <c r="S90" s="36" t="str">
        <f>IF(N90="","",SUMIF(A:A,N90,H:H)/COUNTIF(A:A,N90))</f>
        <v/>
      </c>
      <c r="T90" s="31"/>
      <c r="U90" s="33"/>
      <c r="V90" s="34"/>
      <c r="W90" s="16" t="str">
        <f>IF(N90="","",VLOOKUP(N90,A:D,4,FALSE))</f>
        <v/>
      </c>
    </row>
    <row r="91" spans="1:23" ht="17.25" thickBot="1" x14ac:dyDescent="0.35">
      <c r="A91" s="37" t="s">
        <v>337</v>
      </c>
      <c r="B91" s="51" t="e">
        <f>VLOOKUP(A91,#REF!,2,FALSE)</f>
        <v>#REF!</v>
      </c>
      <c r="C91" s="44"/>
      <c r="D91" s="51"/>
      <c r="E91" s="52" t="s">
        <v>34</v>
      </c>
      <c r="F91" s="52"/>
      <c r="G91" s="56">
        <v>0</v>
      </c>
      <c r="H91" s="47"/>
      <c r="I91" s="48"/>
      <c r="J91" s="54"/>
      <c r="K91" s="55">
        <f>IF(E91='Mode Op'!$B$18,G91*'Mode Op'!$E$18,IF(E91='Mode Op'!$B$19,G91*'Mode Op'!$E$19,IF(E91='Mode Op'!$B$20,G91*'Mode Op'!$E$20,IF(E91='Mode Op'!$B$21,G91*'Mode Op'!$E$21,IF(E91='Mode Op'!$B$22,G91*'Mode Op'!$E$22,IF(E91='Mode Op'!$B$23,G91*'Mode Op'!$E$23))))))</f>
        <v>0</v>
      </c>
      <c r="L91" s="94"/>
      <c r="N91" s="37"/>
      <c r="O91" s="90"/>
      <c r="P91" s="30"/>
      <c r="Q91" s="31"/>
      <c r="R91" s="32" t="str">
        <f>IF(N91="","",SUMIF(A:A,N91,K:K))</f>
        <v/>
      </c>
      <c r="S91" s="36" t="str">
        <f>IF(N91="","",SUMIF(A:A,N91,H:H)/COUNTIF(A:A,N91))</f>
        <v/>
      </c>
      <c r="T91" s="31"/>
      <c r="U91" s="33"/>
      <c r="V91" s="34"/>
      <c r="W91" s="16" t="str">
        <f>IF(N91="","",VLOOKUP(N91,A:D,4,FALSE))</f>
        <v/>
      </c>
    </row>
    <row r="92" spans="1:23" ht="17.25" thickBot="1" x14ac:dyDescent="0.35">
      <c r="A92" s="37" t="s">
        <v>338</v>
      </c>
      <c r="B92" s="51" t="e">
        <f>VLOOKUP(A92,#REF!,2,FALSE)</f>
        <v>#REF!</v>
      </c>
      <c r="C92" s="44"/>
      <c r="D92" s="51"/>
      <c r="E92" s="52" t="s">
        <v>34</v>
      </c>
      <c r="F92" s="52"/>
      <c r="G92" s="56">
        <v>0</v>
      </c>
      <c r="H92" s="47"/>
      <c r="I92" s="48"/>
      <c r="J92" s="54"/>
      <c r="K92" s="55">
        <f>IF(E92='Mode Op'!$B$18,G92*'Mode Op'!$E$18,IF(E92='Mode Op'!$B$19,G92*'Mode Op'!$E$19,IF(E92='Mode Op'!$B$20,G92*'Mode Op'!$E$20,IF(E92='Mode Op'!$B$21,G92*'Mode Op'!$E$21,IF(E92='Mode Op'!$B$22,G92*'Mode Op'!$E$22,IF(E92='Mode Op'!$B$23,G92*'Mode Op'!$E$23))))))</f>
        <v>0</v>
      </c>
      <c r="L92" s="94"/>
      <c r="N92" s="37"/>
      <c r="O92" s="90"/>
      <c r="P92" s="30"/>
      <c r="Q92" s="31"/>
      <c r="R92" s="32" t="str">
        <f>IF(N92="","",SUMIF(A:A,N92,K:K))</f>
        <v/>
      </c>
      <c r="S92" s="36" t="str">
        <f>IF(N92="","",SUMIF(A:A,N92,H:H)/COUNTIF(A:A,N92))</f>
        <v/>
      </c>
      <c r="T92" s="31"/>
      <c r="U92" s="33"/>
      <c r="V92" s="34"/>
      <c r="W92" s="16" t="str">
        <f>IF(N92="","",VLOOKUP(N92,A:D,4,FALSE))</f>
        <v/>
      </c>
    </row>
    <row r="93" spans="1:23" ht="17.25" thickBot="1" x14ac:dyDescent="0.35">
      <c r="A93" s="37" t="s">
        <v>300</v>
      </c>
      <c r="B93" s="51" t="e">
        <f>VLOOKUP(A93,#REF!,2,FALSE)</f>
        <v>#REF!</v>
      </c>
      <c r="C93" s="44"/>
      <c r="D93" s="51"/>
      <c r="E93" s="52" t="s">
        <v>34</v>
      </c>
      <c r="F93" s="52"/>
      <c r="G93" s="56">
        <v>1</v>
      </c>
      <c r="H93" s="47"/>
      <c r="I93" s="48"/>
      <c r="J93" s="54"/>
      <c r="K93" s="55">
        <f>IF(E93='Mode Op'!$B$18,G93*'Mode Op'!$E$18,IF(E93='Mode Op'!$B$19,G93*'Mode Op'!$E$19,IF(E93='Mode Op'!$B$20,G93*'Mode Op'!$E$20,IF(E93='Mode Op'!$B$21,G93*'Mode Op'!$E$21,IF(E93='Mode Op'!$B$22,G93*'Mode Op'!$E$22,IF(E93='Mode Op'!$B$23,G93*'Mode Op'!$E$23))))))</f>
        <v>200</v>
      </c>
      <c r="L93" s="94"/>
      <c r="N93" s="37"/>
      <c r="O93" s="90"/>
      <c r="P93" s="30"/>
      <c r="Q93" s="31"/>
      <c r="R93" s="32" t="str">
        <f>IF(N93="","",SUMIF(A:A,N93,K:K))</f>
        <v/>
      </c>
      <c r="S93" s="36" t="str">
        <f>IF(N93="","",SUMIF(A:A,N93,H:H)/COUNTIF(A:A,N93))</f>
        <v/>
      </c>
      <c r="T93" s="31"/>
      <c r="U93" s="33"/>
      <c r="V93" s="34"/>
      <c r="W93" s="16" t="str">
        <f>IF(N93="","",VLOOKUP(N93,A:D,4,FALSE))</f>
        <v/>
      </c>
    </row>
    <row r="94" spans="1:23" ht="17.25" thickBot="1" x14ac:dyDescent="0.35">
      <c r="A94" s="37" t="s">
        <v>301</v>
      </c>
      <c r="B94" s="51" t="e">
        <f>VLOOKUP(A94,#REF!,2,FALSE)</f>
        <v>#REF!</v>
      </c>
      <c r="C94" s="44"/>
      <c r="D94" s="51"/>
      <c r="E94" s="52" t="s">
        <v>34</v>
      </c>
      <c r="F94" s="52"/>
      <c r="G94" s="56">
        <v>2</v>
      </c>
      <c r="H94" s="47"/>
      <c r="I94" s="48"/>
      <c r="J94" s="54"/>
      <c r="K94" s="55">
        <f>IF(E94='Mode Op'!$B$18,G94*'Mode Op'!$E$18,IF(E94='Mode Op'!$B$19,G94*'Mode Op'!$E$19,IF(E94='Mode Op'!$B$20,G94*'Mode Op'!$E$20,IF(E94='Mode Op'!$B$21,G94*'Mode Op'!$E$21,IF(E94='Mode Op'!$B$22,G94*'Mode Op'!$E$22,IF(E94='Mode Op'!$B$23,G94*'Mode Op'!$E$23))))))</f>
        <v>400</v>
      </c>
      <c r="L94" s="94"/>
      <c r="N94" s="35"/>
      <c r="O94" s="90"/>
      <c r="P94" s="30"/>
      <c r="Q94" s="31"/>
      <c r="R94" s="32" t="str">
        <f>IF(N94="","",SUMIF(A:A,N94,K:K))</f>
        <v/>
      </c>
      <c r="S94" s="36" t="str">
        <f>IF(N94="","",SUMIF(A:A,N94,H:H)/COUNTIF(A:A,N94))</f>
        <v/>
      </c>
      <c r="T94" s="31"/>
      <c r="U94" s="33"/>
      <c r="V94" s="34"/>
      <c r="W94" s="16" t="str">
        <f>IF(N94="","",VLOOKUP(N94,A:D,4,FALSE))</f>
        <v/>
      </c>
    </row>
    <row r="95" spans="1:23" ht="17.25" thickBot="1" x14ac:dyDescent="0.35">
      <c r="A95" s="35" t="s">
        <v>302</v>
      </c>
      <c r="B95" s="51" t="e">
        <f>VLOOKUP(A95,#REF!,2,FALSE)</f>
        <v>#REF!</v>
      </c>
      <c r="C95" s="44"/>
      <c r="D95" s="51"/>
      <c r="E95" s="52" t="s">
        <v>34</v>
      </c>
      <c r="F95" s="52"/>
      <c r="G95" s="56">
        <v>2</v>
      </c>
      <c r="H95" s="47"/>
      <c r="I95" s="48"/>
      <c r="J95" s="54"/>
      <c r="K95" s="55">
        <f>IF(E95='Mode Op'!$B$18,G95*'Mode Op'!$E$18,IF(E95='Mode Op'!$B$19,G95*'Mode Op'!$E$19,IF(E95='Mode Op'!$B$20,G95*'Mode Op'!$E$20,IF(E95='Mode Op'!$B$21,G95*'Mode Op'!$E$21,IF(E95='Mode Op'!$B$22,G95*'Mode Op'!$E$22,IF(E95='Mode Op'!$B$23,G95*'Mode Op'!$E$23))))))</f>
        <v>400</v>
      </c>
      <c r="L95" s="94"/>
      <c r="N95" s="35"/>
      <c r="O95" s="90"/>
      <c r="P95" s="30"/>
      <c r="Q95" s="31"/>
      <c r="R95" s="32" t="str">
        <f>IF(N95="","",SUMIF(A:A,N95,K:K))</f>
        <v/>
      </c>
      <c r="S95" s="36" t="str">
        <f>IF(N95="","",SUMIF(A:A,N95,H:H)/COUNTIF(A:A,N95))</f>
        <v/>
      </c>
      <c r="T95" s="31"/>
      <c r="U95" s="33"/>
      <c r="V95" s="34"/>
      <c r="W95" s="16" t="str">
        <f>IF(N95="","",VLOOKUP(N95,A:D,4,FALSE))</f>
        <v/>
      </c>
    </row>
    <row r="96" spans="1:23" ht="17.25" thickBot="1" x14ac:dyDescent="0.35">
      <c r="A96" s="35" t="s">
        <v>303</v>
      </c>
      <c r="B96" s="51" t="e">
        <f>VLOOKUP(A96,#REF!,2,FALSE)</f>
        <v>#REF!</v>
      </c>
      <c r="C96" s="44"/>
      <c r="D96" s="51"/>
      <c r="E96" s="52" t="s">
        <v>34</v>
      </c>
      <c r="F96" s="52"/>
      <c r="G96" s="56">
        <v>2</v>
      </c>
      <c r="H96" s="47"/>
      <c r="I96" s="48"/>
      <c r="J96" s="54"/>
      <c r="K96" s="55">
        <f>IF(E96='Mode Op'!$B$18,G96*'Mode Op'!$E$18,IF(E96='Mode Op'!$B$19,G96*'Mode Op'!$E$19,IF(E96='Mode Op'!$B$20,G96*'Mode Op'!$E$20,IF(E96='Mode Op'!$B$21,G96*'Mode Op'!$E$21,IF(E96='Mode Op'!$B$22,G96*'Mode Op'!$E$22,IF(E96='Mode Op'!$B$23,G96*'Mode Op'!$E$23))))))</f>
        <v>400</v>
      </c>
      <c r="L96" s="94"/>
      <c r="N96" s="35"/>
      <c r="O96" s="90"/>
      <c r="P96" s="30"/>
      <c r="Q96" s="31"/>
      <c r="R96" s="32" t="str">
        <f>IF(N96="","",SUMIF(A:A,N96,K:K))</f>
        <v/>
      </c>
      <c r="S96" s="36" t="str">
        <f>IF(N96="","",SUMIF(A:A,N96,H:H)/COUNTIF(A:A,N96))</f>
        <v/>
      </c>
      <c r="T96" s="31"/>
      <c r="U96" s="33"/>
      <c r="V96" s="34"/>
      <c r="W96" s="16" t="str">
        <f>IF(N96="","",VLOOKUP(N96,A:D,4,FALSE))</f>
        <v/>
      </c>
    </row>
    <row r="97" spans="1:23" ht="17.25" thickBot="1" x14ac:dyDescent="0.35">
      <c r="A97" s="35" t="s">
        <v>304</v>
      </c>
      <c r="B97" s="51" t="e">
        <f>VLOOKUP(A97,#REF!,2,FALSE)</f>
        <v>#REF!</v>
      </c>
      <c r="C97" s="44"/>
      <c r="D97" s="51"/>
      <c r="E97" s="52" t="s">
        <v>34</v>
      </c>
      <c r="F97" s="52"/>
      <c r="G97" s="56">
        <v>2</v>
      </c>
      <c r="H97" s="47"/>
      <c r="I97" s="48"/>
      <c r="J97" s="54"/>
      <c r="K97" s="55">
        <f>IF(E97='Mode Op'!$B$18,G97*'Mode Op'!$E$18,IF(E97='Mode Op'!$B$19,G97*'Mode Op'!$E$19,IF(E97='Mode Op'!$B$20,G97*'Mode Op'!$E$20,IF(E97='Mode Op'!$B$21,G97*'Mode Op'!$E$21,IF(E97='Mode Op'!$B$22,G97*'Mode Op'!$E$22,IF(E97='Mode Op'!$B$23,G97*'Mode Op'!$E$23))))))</f>
        <v>400</v>
      </c>
      <c r="L97" s="94"/>
      <c r="N97" s="35"/>
      <c r="O97" s="90"/>
      <c r="P97" s="30"/>
      <c r="Q97" s="31"/>
      <c r="R97" s="32" t="str">
        <f>IF(N97="","",SUMIF(A:A,N97,K:K))</f>
        <v/>
      </c>
      <c r="S97" s="36" t="str">
        <f>IF(N97="","",SUMIF(A:A,N97,H:H)/COUNTIF(A:A,N97))</f>
        <v/>
      </c>
      <c r="T97" s="31"/>
      <c r="U97" s="33"/>
      <c r="V97" s="34"/>
      <c r="W97" s="16" t="str">
        <f>IF(N97="","",VLOOKUP(N97,A:D,4,FALSE))</f>
        <v/>
      </c>
    </row>
    <row r="98" spans="1:23" ht="17.25" thickBot="1" x14ac:dyDescent="0.35">
      <c r="A98" s="35" t="s">
        <v>305</v>
      </c>
      <c r="B98" s="51" t="e">
        <f>VLOOKUP(A98,#REF!,2,FALSE)</f>
        <v>#REF!</v>
      </c>
      <c r="C98" s="44"/>
      <c r="D98" s="51"/>
      <c r="E98" s="52" t="s">
        <v>34</v>
      </c>
      <c r="F98" s="52"/>
      <c r="G98" s="56">
        <v>1</v>
      </c>
      <c r="H98" s="47"/>
      <c r="I98" s="48"/>
      <c r="J98" s="54"/>
      <c r="K98" s="55">
        <f>IF(E98='Mode Op'!$B$18,G98*'Mode Op'!$E$18,IF(E98='Mode Op'!$B$19,G98*'Mode Op'!$E$19,IF(E98='Mode Op'!$B$20,G98*'Mode Op'!$E$20,IF(E98='Mode Op'!$B$21,G98*'Mode Op'!$E$21,IF(E98='Mode Op'!$B$22,G98*'Mode Op'!$E$22,IF(E98='Mode Op'!$B$23,G98*'Mode Op'!$E$23))))))</f>
        <v>200</v>
      </c>
      <c r="L98" s="94"/>
      <c r="N98" s="37"/>
      <c r="O98" s="90"/>
      <c r="P98" s="30"/>
      <c r="Q98" s="31"/>
      <c r="R98" s="32" t="str">
        <f>IF(N98="","",SUMIF(A:A,N98,K:K))</f>
        <v/>
      </c>
      <c r="S98" s="36" t="str">
        <f>IF(N98="","",SUMIF(A:A,N98,H:H)/COUNTIF(A:A,N98))</f>
        <v/>
      </c>
      <c r="T98" s="31"/>
      <c r="U98" s="33"/>
      <c r="V98" s="34"/>
      <c r="W98" s="16" t="str">
        <f>IF(N98="","",VLOOKUP(N98,A:D,4,FALSE))</f>
        <v/>
      </c>
    </row>
    <row r="99" spans="1:23" ht="17.25" thickBot="1" x14ac:dyDescent="0.35">
      <c r="A99" s="35" t="s">
        <v>306</v>
      </c>
      <c r="B99" s="51" t="e">
        <f>VLOOKUP(A99,#REF!,2,FALSE)</f>
        <v>#REF!</v>
      </c>
      <c r="C99" s="44"/>
      <c r="D99" s="51"/>
      <c r="E99" s="52" t="s">
        <v>34</v>
      </c>
      <c r="F99" s="52"/>
      <c r="G99" s="56">
        <v>2</v>
      </c>
      <c r="H99" s="47"/>
      <c r="I99" s="48"/>
      <c r="J99" s="54"/>
      <c r="K99" s="55">
        <f>IF(E99='Mode Op'!$B$18,G99*'Mode Op'!$E$18,IF(E99='Mode Op'!$B$19,G99*'Mode Op'!$E$19,IF(E99='Mode Op'!$B$20,G99*'Mode Op'!$E$20,IF(E99='Mode Op'!$B$21,G99*'Mode Op'!$E$21,IF(E99='Mode Op'!$B$22,G99*'Mode Op'!$E$22,IF(E99='Mode Op'!$B$23,G99*'Mode Op'!$E$23))))))</f>
        <v>400</v>
      </c>
      <c r="L99" s="94"/>
      <c r="N99" s="35"/>
      <c r="O99" s="90"/>
      <c r="P99" s="30"/>
      <c r="Q99" s="31"/>
      <c r="R99" s="32" t="str">
        <f>IF(N99="","",SUMIF(A:A,N99,K:K))</f>
        <v/>
      </c>
      <c r="S99" s="36" t="str">
        <f>IF(N99="","",SUMIF(A:A,N99,H:H)/COUNTIF(A:A,N99))</f>
        <v/>
      </c>
      <c r="T99" s="31"/>
      <c r="U99" s="33"/>
      <c r="V99" s="34"/>
      <c r="W99" s="16" t="str">
        <f>IF(N99="","",VLOOKUP(N99,A:D,4,FALSE))</f>
        <v/>
      </c>
    </row>
    <row r="100" spans="1:23" ht="17.25" thickBot="1" x14ac:dyDescent="0.35">
      <c r="A100" s="38" t="s">
        <v>286</v>
      </c>
      <c r="B100" s="73" t="e">
        <f>VLOOKUP(A100,#REF!,2,FALSE)</f>
        <v>#REF!</v>
      </c>
      <c r="C100" s="44"/>
      <c r="D100" s="73"/>
      <c r="E100" s="74" t="s">
        <v>34</v>
      </c>
      <c r="F100" s="74"/>
      <c r="G100" s="75">
        <v>1</v>
      </c>
      <c r="H100" s="47"/>
      <c r="I100" s="76"/>
      <c r="J100" s="77"/>
      <c r="K100" s="78">
        <f>IF(E100='Mode Op'!$B$18,G100*'Mode Op'!$E$18,IF(E100='Mode Op'!$B$19,G100*'Mode Op'!$E$19,IF(E100='Mode Op'!$B$20,G100*'Mode Op'!$E$20,IF(E100='Mode Op'!$B$21,G100*'Mode Op'!$E$21,IF(E100='Mode Op'!$B$22,G100*'Mode Op'!$E$22,IF(E100='Mode Op'!$B$23,G100*'Mode Op'!$E$23))))))</f>
        <v>200</v>
      </c>
      <c r="L100" s="97"/>
      <c r="N100" s="35"/>
      <c r="O100" s="90"/>
      <c r="P100" s="30"/>
      <c r="Q100" s="31"/>
      <c r="R100" s="32" t="str">
        <f>IF(N100="","",SUMIF(A:A,N100,K:K))</f>
        <v/>
      </c>
      <c r="S100" s="36" t="str">
        <f>IF(N100="","",SUMIF(A:A,N100,H:H)/COUNTIF(A:A,N100))</f>
        <v/>
      </c>
      <c r="T100" s="31"/>
      <c r="U100" s="33"/>
      <c r="V100" s="34"/>
      <c r="W100" s="16" t="str">
        <f>IF(N100="","",VLOOKUP(N100,A:D,4,FALSE))</f>
        <v/>
      </c>
    </row>
    <row r="101" spans="1:23" ht="17.25" thickBot="1" x14ac:dyDescent="0.35">
      <c r="A101" s="79" t="s">
        <v>419</v>
      </c>
      <c r="B101" s="44" t="e">
        <f>VLOOKUP(A101,#REF!,2,FALSE)</f>
        <v>#REF!</v>
      </c>
      <c r="C101" s="44"/>
      <c r="D101" s="44"/>
      <c r="E101" s="45" t="s">
        <v>60</v>
      </c>
      <c r="F101" s="45"/>
      <c r="G101" s="46">
        <v>0.23</v>
      </c>
      <c r="H101" s="47"/>
      <c r="I101" s="80"/>
      <c r="J101" s="81"/>
      <c r="K101" s="82">
        <f>IF(E101='Mode Op'!$B$18,G101*'Mode Op'!$E$18,IF(E101='Mode Op'!$B$19,G101*'Mode Op'!$E$19,IF(E101='Mode Op'!$B$20,G101*'Mode Op'!$E$20,IF(E101='Mode Op'!$B$21,G101*'Mode Op'!$E$21,IF(E101='Mode Op'!$B$22,G101*'Mode Op'!$E$22,IF(E101='Mode Op'!$B$23,G101*'Mode Op'!$E$23))))))</f>
        <v>69</v>
      </c>
      <c r="L101" s="93"/>
      <c r="N101" s="35"/>
      <c r="O101" s="90"/>
      <c r="P101" s="30"/>
      <c r="Q101" s="31"/>
      <c r="R101" s="32" t="str">
        <f>IF(N101="","",SUMIF(A:A,N101,K:K))</f>
        <v/>
      </c>
      <c r="S101" s="36" t="str">
        <f>IF(N101="","",SUMIF(A:A,N101,H:H)/COUNTIF(A:A,N101))</f>
        <v/>
      </c>
      <c r="T101" s="31"/>
      <c r="U101" s="33"/>
      <c r="V101" s="34"/>
      <c r="W101" s="16" t="str">
        <f>IF(N101="","",VLOOKUP(N101,A:D,4,FALSE))</f>
        <v/>
      </c>
    </row>
    <row r="102" spans="1:23" ht="17.25" thickBot="1" x14ac:dyDescent="0.35">
      <c r="A102" s="35" t="s">
        <v>421</v>
      </c>
      <c r="B102" s="51" t="e">
        <f>VLOOKUP(A102,#REF!,2,FALSE)</f>
        <v>#REF!</v>
      </c>
      <c r="C102" s="44"/>
      <c r="D102" s="51"/>
      <c r="E102" s="52" t="s">
        <v>60</v>
      </c>
      <c r="F102" s="52"/>
      <c r="G102" s="83">
        <v>0.19539999999999999</v>
      </c>
      <c r="H102" s="47"/>
      <c r="I102" s="48"/>
      <c r="J102" s="54"/>
      <c r="K102" s="55">
        <f>IF(E102='Mode Op'!$B$18,G102*'Mode Op'!$E$18,IF(E102='Mode Op'!$B$19,G102*'Mode Op'!$E$19,IF(E102='Mode Op'!$B$20,G102*'Mode Op'!$E$20,IF(E102='Mode Op'!$B$21,G102*'Mode Op'!$E$21,IF(E102='Mode Op'!$B$22,G102*'Mode Op'!$E$22,IF(E102='Mode Op'!$B$23,G102*'Mode Op'!$E$23))))))</f>
        <v>58.62</v>
      </c>
      <c r="L102" s="94"/>
      <c r="N102" s="35"/>
      <c r="O102" s="90"/>
      <c r="P102" s="30"/>
      <c r="Q102" s="31"/>
      <c r="R102" s="32" t="str">
        <f>IF(N102="","",SUMIF(A:A,N102,K:K))</f>
        <v/>
      </c>
      <c r="S102" s="36" t="str">
        <f>IF(N102="","",SUMIF(A:A,N102,H:H)/COUNTIF(A:A,N102))</f>
        <v/>
      </c>
      <c r="T102" s="31"/>
      <c r="U102" s="33"/>
      <c r="V102" s="34"/>
      <c r="W102" s="16" t="str">
        <f>IF(N102="","",VLOOKUP(N102,A:D,4,FALSE))</f>
        <v/>
      </c>
    </row>
    <row r="103" spans="1:23" ht="17.25" thickBot="1" x14ac:dyDescent="0.35">
      <c r="A103" s="35" t="s">
        <v>396</v>
      </c>
      <c r="B103" s="51" t="e">
        <f>VLOOKUP(A103,#REF!,2,FALSE)</f>
        <v>#REF!</v>
      </c>
      <c r="C103" s="44"/>
      <c r="D103" s="51"/>
      <c r="E103" s="52" t="s">
        <v>60</v>
      </c>
      <c r="F103" s="52"/>
      <c r="G103" s="53">
        <v>1</v>
      </c>
      <c r="H103" s="47"/>
      <c r="I103" s="48"/>
      <c r="J103" s="54"/>
      <c r="K103" s="55">
        <f>IF(E103='Mode Op'!$B$18,G103*'Mode Op'!$E$18,IF(E103='Mode Op'!$B$19,G103*'Mode Op'!$E$19,IF(E103='Mode Op'!$B$20,G103*'Mode Op'!$E$20,IF(E103='Mode Op'!$B$21,G103*'Mode Op'!$E$21,IF(E103='Mode Op'!$B$22,G103*'Mode Op'!$E$22,IF(E103='Mode Op'!$B$23,G103*'Mode Op'!$E$23))))))</f>
        <v>300</v>
      </c>
      <c r="L103" s="94"/>
      <c r="N103" s="37"/>
      <c r="O103" s="90"/>
      <c r="P103" s="30"/>
      <c r="Q103" s="31"/>
      <c r="R103" s="32" t="str">
        <f>IF(N103="","",SUMIF(A:A,N103,K:K))</f>
        <v/>
      </c>
      <c r="S103" s="36" t="str">
        <f>IF(N103="","",SUMIF(A:A,N103,H:H)/COUNTIF(A:A,N103))</f>
        <v/>
      </c>
      <c r="T103" s="31"/>
      <c r="U103" s="33"/>
      <c r="V103" s="34"/>
      <c r="W103" s="16" t="str">
        <f>IF(N103="","",VLOOKUP(N103,A:D,4,FALSE))</f>
        <v/>
      </c>
    </row>
    <row r="104" spans="1:23" ht="17.25" thickBot="1" x14ac:dyDescent="0.35">
      <c r="A104" s="35" t="s">
        <v>398</v>
      </c>
      <c r="B104" s="51" t="e">
        <f>VLOOKUP(A104,#REF!,2,FALSE)</f>
        <v>#REF!</v>
      </c>
      <c r="C104" s="44"/>
      <c r="D104" s="51"/>
      <c r="E104" s="52" t="s">
        <v>60</v>
      </c>
      <c r="F104" s="52"/>
      <c r="G104" s="56">
        <v>1</v>
      </c>
      <c r="H104" s="47"/>
      <c r="I104" s="48"/>
      <c r="J104" s="54"/>
      <c r="K104" s="55">
        <f>IF(E104='Mode Op'!$B$18,G104*'Mode Op'!$E$18,IF(E104='Mode Op'!$B$19,G104*'Mode Op'!$E$19,IF(E104='Mode Op'!$B$20,G104*'Mode Op'!$E$20,IF(E104='Mode Op'!$B$21,G104*'Mode Op'!$E$21,IF(E104='Mode Op'!$B$22,G104*'Mode Op'!$E$22,IF(E104='Mode Op'!$B$23,G104*'Mode Op'!$E$23))))))</f>
        <v>300</v>
      </c>
      <c r="L104" s="94"/>
      <c r="N104" s="37"/>
      <c r="O104" s="90"/>
      <c r="P104" s="30"/>
      <c r="Q104" s="31"/>
      <c r="R104" s="32" t="str">
        <f>IF(N104="","",SUMIF(A:A,N104,K:K))</f>
        <v/>
      </c>
      <c r="S104" s="36" t="str">
        <f>IF(N104="","",SUMIF(A:A,N104,H:H)/COUNTIF(A:A,N104))</f>
        <v/>
      </c>
      <c r="T104" s="31"/>
      <c r="U104" s="33"/>
      <c r="V104" s="34"/>
      <c r="W104" s="16" t="str">
        <f>IF(N104="","",VLOOKUP(N104,A:D,4,FALSE))</f>
        <v/>
      </c>
    </row>
    <row r="105" spans="1:23" ht="17.25" thickBot="1" x14ac:dyDescent="0.35">
      <c r="A105" s="35" t="s">
        <v>401</v>
      </c>
      <c r="B105" s="51" t="e">
        <f>VLOOKUP(A105,#REF!,2,FALSE)</f>
        <v>#REF!</v>
      </c>
      <c r="C105" s="44"/>
      <c r="D105" s="51"/>
      <c r="E105" s="52" t="s">
        <v>60</v>
      </c>
      <c r="F105" s="52"/>
      <c r="G105" s="53">
        <v>2</v>
      </c>
      <c r="H105" s="47"/>
      <c r="I105" s="48"/>
      <c r="J105" s="54"/>
      <c r="K105" s="55">
        <f>IF(E105='Mode Op'!$B$18,G105*'Mode Op'!$E$18,IF(E105='Mode Op'!$B$19,G105*'Mode Op'!$E$19,IF(E105='Mode Op'!$B$20,G105*'Mode Op'!$E$20,IF(E105='Mode Op'!$B$21,G105*'Mode Op'!$E$21,IF(E105='Mode Op'!$B$22,G105*'Mode Op'!$E$22,IF(E105='Mode Op'!$B$23,G105*'Mode Op'!$E$23))))))</f>
        <v>600</v>
      </c>
      <c r="L105" s="94"/>
      <c r="N105" s="35"/>
      <c r="O105" s="90"/>
      <c r="P105" s="30"/>
      <c r="Q105" s="31"/>
      <c r="R105" s="32" t="str">
        <f>IF(N105="","",SUMIF(A:A,N105,K:K))</f>
        <v/>
      </c>
      <c r="S105" s="36" t="str">
        <f>IF(N105="","",SUMIF(A:A,N105,H:H)/COUNTIF(A:A,N105))</f>
        <v/>
      </c>
      <c r="T105" s="31"/>
      <c r="U105" s="33"/>
      <c r="V105" s="34"/>
      <c r="W105" s="16" t="str">
        <f>IF(N105="","",VLOOKUP(N105,A:D,4,FALSE))</f>
        <v/>
      </c>
    </row>
    <row r="106" spans="1:23" ht="17.25" thickBot="1" x14ac:dyDescent="0.35">
      <c r="A106" s="35" t="s">
        <v>404</v>
      </c>
      <c r="B106" s="51" t="e">
        <f>VLOOKUP(A106,#REF!,2,FALSE)</f>
        <v>#REF!</v>
      </c>
      <c r="C106" s="44"/>
      <c r="D106" s="51"/>
      <c r="E106" s="52" t="s">
        <v>60</v>
      </c>
      <c r="F106" s="52"/>
      <c r="G106" s="56">
        <v>1</v>
      </c>
      <c r="H106" s="47"/>
      <c r="I106" s="48"/>
      <c r="J106" s="54"/>
      <c r="K106" s="55">
        <f>IF(E106='Mode Op'!$B$18,G106*'Mode Op'!$E$18,IF(E106='Mode Op'!$B$19,G106*'Mode Op'!$E$19,IF(E106='Mode Op'!$B$20,G106*'Mode Op'!$E$20,IF(E106='Mode Op'!$B$21,G106*'Mode Op'!$E$21,IF(E106='Mode Op'!$B$22,G106*'Mode Op'!$E$22,IF(E106='Mode Op'!$B$23,G106*'Mode Op'!$E$23))))))</f>
        <v>300</v>
      </c>
      <c r="L106" s="94"/>
      <c r="N106" s="35"/>
      <c r="O106" s="90"/>
      <c r="P106" s="30"/>
      <c r="Q106" s="31"/>
      <c r="R106" s="32" t="str">
        <f>IF(N106="","",SUMIF(A:A,N106,K:K))</f>
        <v/>
      </c>
      <c r="S106" s="36" t="str">
        <f>IF(N106="","",SUMIF(A:A,N106,H:H)/COUNTIF(A:A,N106))</f>
        <v/>
      </c>
      <c r="T106" s="31"/>
      <c r="U106" s="33"/>
      <c r="V106" s="34"/>
      <c r="W106" s="16" t="str">
        <f>IF(N106="","",VLOOKUP(N106,A:D,4,FALSE))</f>
        <v/>
      </c>
    </row>
    <row r="107" spans="1:23" ht="17.25" thickBot="1" x14ac:dyDescent="0.35">
      <c r="A107" s="35" t="s">
        <v>406</v>
      </c>
      <c r="B107" s="51" t="e">
        <f>VLOOKUP(A107,#REF!,2,FALSE)</f>
        <v>#REF!</v>
      </c>
      <c r="C107" s="44"/>
      <c r="D107" s="51"/>
      <c r="E107" s="52" t="s">
        <v>60</v>
      </c>
      <c r="F107" s="52"/>
      <c r="G107" s="56">
        <v>0</v>
      </c>
      <c r="H107" s="47"/>
      <c r="I107" s="48"/>
      <c r="J107" s="54"/>
      <c r="K107" s="55">
        <f>IF(E107='Mode Op'!$B$18,G107*'Mode Op'!$E$18,IF(E107='Mode Op'!$B$19,G107*'Mode Op'!$E$19,IF(E107='Mode Op'!$B$20,G107*'Mode Op'!$E$20,IF(E107='Mode Op'!$B$21,G107*'Mode Op'!$E$21,IF(E107='Mode Op'!$B$22,G107*'Mode Op'!$E$22,IF(E107='Mode Op'!$B$23,G107*'Mode Op'!$E$23))))))</f>
        <v>0</v>
      </c>
      <c r="L107" s="94"/>
      <c r="N107" s="35"/>
      <c r="O107" s="90"/>
      <c r="P107" s="30"/>
      <c r="Q107" s="31"/>
      <c r="R107" s="32" t="str">
        <f>IF(N107="","",SUMIF(A:A,N107,K:K))</f>
        <v/>
      </c>
      <c r="S107" s="36" t="str">
        <f>IF(N107="","",SUMIF(A:A,N107,H:H)/COUNTIF(A:A,N107))</f>
        <v/>
      </c>
      <c r="T107" s="31"/>
      <c r="U107" s="33"/>
      <c r="V107" s="34"/>
      <c r="W107" s="16" t="str">
        <f>IF(N107="","",VLOOKUP(N107,A:D,4,FALSE))</f>
        <v/>
      </c>
    </row>
    <row r="108" spans="1:23" ht="17.25" thickBot="1" x14ac:dyDescent="0.35">
      <c r="A108" s="35" t="s">
        <v>407</v>
      </c>
      <c r="B108" s="51" t="e">
        <f>VLOOKUP(A108,#REF!,2,FALSE)</f>
        <v>#REF!</v>
      </c>
      <c r="C108" s="44"/>
      <c r="D108" s="51"/>
      <c r="E108" s="52" t="s">
        <v>60</v>
      </c>
      <c r="F108" s="52"/>
      <c r="G108" s="56">
        <v>4</v>
      </c>
      <c r="H108" s="47"/>
      <c r="I108" s="48"/>
      <c r="J108" s="54"/>
      <c r="K108" s="55">
        <f>IF(E108='Mode Op'!$B$18,G108*'Mode Op'!$E$18,IF(E108='Mode Op'!$B$19,G108*'Mode Op'!$E$19,IF(E108='Mode Op'!$B$20,G108*'Mode Op'!$E$20,IF(E108='Mode Op'!$B$21,G108*'Mode Op'!$E$21,IF(E108='Mode Op'!$B$22,G108*'Mode Op'!$E$22,IF(E108='Mode Op'!$B$23,G108*'Mode Op'!$E$23))))))</f>
        <v>1200</v>
      </c>
      <c r="L108" s="94"/>
      <c r="N108" s="35"/>
      <c r="O108" s="90"/>
      <c r="P108" s="30"/>
      <c r="Q108" s="31"/>
      <c r="R108" s="32" t="str">
        <f>IF(N108="","",SUMIF(A:A,N108,K:K))</f>
        <v/>
      </c>
      <c r="S108" s="36" t="str">
        <f>IF(N108="","",SUMIF(A:A,N108,H:H)/COUNTIF(A:A,N108))</f>
        <v/>
      </c>
      <c r="T108" s="31"/>
      <c r="U108" s="33"/>
      <c r="V108" s="34"/>
      <c r="W108" s="16" t="str">
        <f>IF(N108="","",VLOOKUP(N108,A:D,4,FALSE))</f>
        <v/>
      </c>
    </row>
    <row r="109" spans="1:23" ht="17.25" thickBot="1" x14ac:dyDescent="0.35">
      <c r="A109" s="35" t="s">
        <v>408</v>
      </c>
      <c r="B109" s="51" t="e">
        <f>VLOOKUP(A109,#REF!,2,FALSE)</f>
        <v>#REF!</v>
      </c>
      <c r="C109" s="44"/>
      <c r="D109" s="51"/>
      <c r="E109" s="52" t="s">
        <v>60</v>
      </c>
      <c r="F109" s="52"/>
      <c r="G109" s="56">
        <v>1</v>
      </c>
      <c r="H109" s="47"/>
      <c r="I109" s="48"/>
      <c r="J109" s="54"/>
      <c r="K109" s="55">
        <f>IF(E109='Mode Op'!$B$18,G109*'Mode Op'!$E$18,IF(E109='Mode Op'!$B$19,G109*'Mode Op'!$E$19,IF(E109='Mode Op'!$B$20,G109*'Mode Op'!$E$20,IF(E109='Mode Op'!$B$21,G109*'Mode Op'!$E$21,IF(E109='Mode Op'!$B$22,G109*'Mode Op'!$E$22,IF(E109='Mode Op'!$B$23,G109*'Mode Op'!$E$23))))))</f>
        <v>300</v>
      </c>
      <c r="L109" s="94"/>
      <c r="N109" s="35"/>
      <c r="O109" s="90"/>
      <c r="P109" s="30"/>
      <c r="Q109" s="31"/>
      <c r="R109" s="32" t="str">
        <f>IF(N109="","",SUMIF(A:A,N109,K:K))</f>
        <v/>
      </c>
      <c r="S109" s="36" t="str">
        <f>IF(N109="","",SUMIF(A:A,N109,H:H)/COUNTIF(A:A,N109))</f>
        <v/>
      </c>
      <c r="T109" s="31"/>
      <c r="U109" s="33"/>
      <c r="V109" s="34"/>
      <c r="W109" s="16" t="str">
        <f>IF(N109="","",VLOOKUP(N109,A:D,4,FALSE))</f>
        <v/>
      </c>
    </row>
    <row r="110" spans="1:23" ht="17.25" thickBot="1" x14ac:dyDescent="0.35">
      <c r="A110" s="35" t="s">
        <v>0</v>
      </c>
      <c r="B110" s="51" t="e">
        <f>VLOOKUP(A110,#REF!,2,FALSE)</f>
        <v>#REF!</v>
      </c>
      <c r="C110" s="44"/>
      <c r="D110" s="51"/>
      <c r="E110" s="52" t="s">
        <v>60</v>
      </c>
      <c r="F110" s="52"/>
      <c r="G110" s="53">
        <v>0</v>
      </c>
      <c r="H110" s="47"/>
      <c r="I110" s="48"/>
      <c r="J110" s="54"/>
      <c r="K110" s="55">
        <f>IF(E110='Mode Op'!$B$18,G110*'Mode Op'!$E$18,IF(E110='Mode Op'!$B$19,G110*'Mode Op'!$E$19,IF(E110='Mode Op'!$B$20,G110*'Mode Op'!$E$20,IF(E110='Mode Op'!$B$21,G110*'Mode Op'!$E$21,IF(E110='Mode Op'!$B$22,G110*'Mode Op'!$E$22,IF(E110='Mode Op'!$B$23,G110*'Mode Op'!$E$23))))))</f>
        <v>0</v>
      </c>
      <c r="L110" s="94"/>
      <c r="N110" s="35"/>
      <c r="O110" s="90"/>
      <c r="P110" s="30"/>
      <c r="Q110" s="31"/>
      <c r="R110" s="32" t="str">
        <f>IF(N110="","",SUMIF(A:A,N110,K:K))</f>
        <v/>
      </c>
      <c r="S110" s="36" t="str">
        <f>IF(N110="","",SUMIF(A:A,N110,H:H)/COUNTIF(A:A,N110))</f>
        <v/>
      </c>
      <c r="T110" s="31"/>
      <c r="U110" s="33"/>
      <c r="V110" s="34"/>
      <c r="W110" s="16" t="str">
        <f>IF(N110="","",VLOOKUP(N110,A:D,4,FALSE))</f>
        <v/>
      </c>
    </row>
    <row r="111" spans="1:23" ht="17.25" thickBot="1" x14ac:dyDescent="0.35">
      <c r="A111" s="35" t="s">
        <v>1</v>
      </c>
      <c r="B111" s="51" t="e">
        <f>VLOOKUP(A111,#REF!,2,FALSE)</f>
        <v>#REF!</v>
      </c>
      <c r="C111" s="44"/>
      <c r="D111" s="51"/>
      <c r="E111" s="52" t="s">
        <v>60</v>
      </c>
      <c r="F111" s="52"/>
      <c r="G111" s="56">
        <v>0</v>
      </c>
      <c r="H111" s="47"/>
      <c r="I111" s="48"/>
      <c r="J111" s="54"/>
      <c r="K111" s="55">
        <f>IF(E111='Mode Op'!$B$18,G111*'Mode Op'!$E$18,IF(E111='Mode Op'!$B$19,G111*'Mode Op'!$E$19,IF(E111='Mode Op'!$B$20,G111*'Mode Op'!$E$20,IF(E111='Mode Op'!$B$21,G111*'Mode Op'!$E$21,IF(E111='Mode Op'!$B$22,G111*'Mode Op'!$E$22,IF(E111='Mode Op'!$B$23,G111*'Mode Op'!$E$23))))))</f>
        <v>0</v>
      </c>
      <c r="L111" s="94"/>
      <c r="N111" s="35"/>
      <c r="O111" s="90"/>
      <c r="P111" s="30"/>
      <c r="Q111" s="31"/>
      <c r="R111" s="32" t="str">
        <f>IF(N111="","",SUMIF(A:A,N111,K:K))</f>
        <v/>
      </c>
      <c r="S111" s="36" t="str">
        <f>IF(N111="","",SUMIF(A:A,N111,H:H)/COUNTIF(A:A,N111))</f>
        <v/>
      </c>
      <c r="T111" s="31"/>
      <c r="U111" s="33"/>
      <c r="V111" s="34"/>
      <c r="W111" s="16" t="str">
        <f>IF(N111="","",VLOOKUP(N111,A:D,4,FALSE))</f>
        <v/>
      </c>
    </row>
    <row r="112" spans="1:23" ht="17.25" thickBot="1" x14ac:dyDescent="0.35">
      <c r="A112" s="35" t="s">
        <v>2</v>
      </c>
      <c r="B112" s="51" t="e">
        <f>VLOOKUP(A112,#REF!,2,FALSE)</f>
        <v>#REF!</v>
      </c>
      <c r="C112" s="44"/>
      <c r="D112" s="51"/>
      <c r="E112" s="52" t="s">
        <v>60</v>
      </c>
      <c r="F112" s="52"/>
      <c r="G112" s="56">
        <v>0</v>
      </c>
      <c r="H112" s="47"/>
      <c r="I112" s="48"/>
      <c r="J112" s="54"/>
      <c r="K112" s="55">
        <f>IF(E112='Mode Op'!$B$18,G112*'Mode Op'!$E$18,IF(E112='Mode Op'!$B$19,G112*'Mode Op'!$E$19,IF(E112='Mode Op'!$B$20,G112*'Mode Op'!$E$20,IF(E112='Mode Op'!$B$21,G112*'Mode Op'!$E$21,IF(E112='Mode Op'!$B$22,G112*'Mode Op'!$E$22,IF(E112='Mode Op'!$B$23,G112*'Mode Op'!$E$23))))))</f>
        <v>0</v>
      </c>
      <c r="L112" s="94"/>
      <c r="N112" s="35"/>
      <c r="O112" s="90"/>
      <c r="P112" s="30"/>
      <c r="Q112" s="31"/>
      <c r="R112" s="32" t="str">
        <f>IF(N112="","",SUMIF(A:A,N112,K:K))</f>
        <v/>
      </c>
      <c r="S112" s="36" t="str">
        <f>IF(N112="","",SUMIF(A:A,N112,H:H)/COUNTIF(A:A,N112))</f>
        <v/>
      </c>
      <c r="T112" s="31"/>
      <c r="U112" s="33"/>
      <c r="V112" s="34"/>
      <c r="W112" s="16" t="str">
        <f>IF(N112="","",VLOOKUP(N112,A:D,4,FALSE))</f>
        <v/>
      </c>
    </row>
    <row r="113" spans="1:23" ht="17.25" thickBot="1" x14ac:dyDescent="0.35">
      <c r="A113" s="35" t="s">
        <v>414</v>
      </c>
      <c r="B113" s="51" t="e">
        <f>VLOOKUP(A113,#REF!,2,FALSE)</f>
        <v>#REF!</v>
      </c>
      <c r="C113" s="44"/>
      <c r="D113" s="51"/>
      <c r="E113" s="52" t="s">
        <v>60</v>
      </c>
      <c r="F113" s="52"/>
      <c r="G113" s="56">
        <v>0</v>
      </c>
      <c r="H113" s="47"/>
      <c r="I113" s="48"/>
      <c r="J113" s="54"/>
      <c r="K113" s="55">
        <f>IF(E113='Mode Op'!$B$18,G113*'Mode Op'!$E$18,IF(E113='Mode Op'!$B$19,G113*'Mode Op'!$E$19,IF(E113='Mode Op'!$B$20,G113*'Mode Op'!$E$20,IF(E113='Mode Op'!$B$21,G113*'Mode Op'!$E$21,IF(E113='Mode Op'!$B$22,G113*'Mode Op'!$E$22,IF(E113='Mode Op'!$B$23,G113*'Mode Op'!$E$23))))))</f>
        <v>0</v>
      </c>
      <c r="L113" s="94"/>
      <c r="N113" s="35"/>
      <c r="O113" s="90"/>
      <c r="P113" s="30"/>
      <c r="Q113" s="31"/>
      <c r="R113" s="32" t="str">
        <f>IF(N113="","",SUMIF(A:A,N113,K:K))</f>
        <v/>
      </c>
      <c r="S113" s="36" t="str">
        <f>IF(N113="","",SUMIF(A:A,N113,H:H)/COUNTIF(A:A,N113))</f>
        <v/>
      </c>
      <c r="T113" s="31"/>
      <c r="U113" s="33"/>
      <c r="V113" s="34"/>
      <c r="W113" s="16" t="str">
        <f>IF(N113="","",VLOOKUP(N113,A:D,4,FALSE))</f>
        <v/>
      </c>
    </row>
    <row r="114" spans="1:23" ht="17.25" thickBot="1" x14ac:dyDescent="0.35">
      <c r="A114" s="35" t="s">
        <v>416</v>
      </c>
      <c r="B114" s="51" t="e">
        <f>VLOOKUP(A114,#REF!,2,FALSE)</f>
        <v>#REF!</v>
      </c>
      <c r="C114" s="44"/>
      <c r="D114" s="51"/>
      <c r="E114" s="52" t="s">
        <v>60</v>
      </c>
      <c r="F114" s="52"/>
      <c r="G114" s="56">
        <v>0</v>
      </c>
      <c r="H114" s="47"/>
      <c r="I114" s="48"/>
      <c r="J114" s="54"/>
      <c r="K114" s="55">
        <f>IF(E114='Mode Op'!$B$18,G114*'Mode Op'!$E$18,IF(E114='Mode Op'!$B$19,G114*'Mode Op'!$E$19,IF(E114='Mode Op'!$B$20,G114*'Mode Op'!$E$20,IF(E114='Mode Op'!$B$21,G114*'Mode Op'!$E$21,IF(E114='Mode Op'!$B$22,G114*'Mode Op'!$E$22,IF(E114='Mode Op'!$B$23,G114*'Mode Op'!$E$23))))))</f>
        <v>0</v>
      </c>
      <c r="L114" s="94"/>
      <c r="N114" s="35"/>
      <c r="O114" s="90"/>
      <c r="P114" s="30"/>
      <c r="Q114" s="31"/>
      <c r="R114" s="32" t="str">
        <f>IF(N114="","",SUMIF(A:A,N114,K:K))</f>
        <v/>
      </c>
      <c r="S114" s="36" t="str">
        <f>IF(N114="","",SUMIF(A:A,N114,H:H)/COUNTIF(A:A,N114))</f>
        <v/>
      </c>
      <c r="T114" s="31"/>
      <c r="U114" s="33"/>
      <c r="V114" s="34"/>
      <c r="W114" s="16" t="str">
        <f>IF(N114="","",VLOOKUP(N114,A:D,4,FALSE))</f>
        <v/>
      </c>
    </row>
    <row r="115" spans="1:23" ht="17.25" thickBot="1" x14ac:dyDescent="0.35">
      <c r="A115" s="35" t="s">
        <v>3</v>
      </c>
      <c r="B115" s="51" t="e">
        <f>VLOOKUP(A115,#REF!,2,FALSE)</f>
        <v>#REF!</v>
      </c>
      <c r="C115" s="44"/>
      <c r="D115" s="51"/>
      <c r="E115" s="52" t="s">
        <v>60</v>
      </c>
      <c r="F115" s="52"/>
      <c r="G115" s="53">
        <v>0</v>
      </c>
      <c r="H115" s="47"/>
      <c r="I115" s="48"/>
      <c r="J115" s="54"/>
      <c r="K115" s="55">
        <f>IF(E115='Mode Op'!$B$18,G115*'Mode Op'!$E$18,IF(E115='Mode Op'!$B$19,G115*'Mode Op'!$E$19,IF(E115='Mode Op'!$B$20,G115*'Mode Op'!$E$20,IF(E115='Mode Op'!$B$21,G115*'Mode Op'!$E$21,IF(E115='Mode Op'!$B$22,G115*'Mode Op'!$E$22,IF(E115='Mode Op'!$B$23,G115*'Mode Op'!$E$23))))))</f>
        <v>0</v>
      </c>
      <c r="L115" s="94"/>
      <c r="N115" s="35"/>
      <c r="O115" s="90"/>
      <c r="P115" s="30"/>
      <c r="Q115" s="31"/>
      <c r="R115" s="32" t="str">
        <f>IF(N115="","",SUMIF(A:A,N115,K:K))</f>
        <v/>
      </c>
      <c r="S115" s="36" t="str">
        <f>IF(N115="","",SUMIF(A:A,N115,H:H)/COUNTIF(A:A,N115))</f>
        <v/>
      </c>
      <c r="T115" s="31"/>
      <c r="U115" s="33"/>
      <c r="V115" s="34"/>
      <c r="W115" s="16" t="str">
        <f>IF(N115="","",VLOOKUP(N115,A:D,4,FALSE))</f>
        <v/>
      </c>
    </row>
    <row r="116" spans="1:23" ht="17.25" thickBot="1" x14ac:dyDescent="0.35">
      <c r="A116" s="35" t="s">
        <v>358</v>
      </c>
      <c r="B116" s="51" t="e">
        <f>VLOOKUP(A116,#REF!,2,FALSE)</f>
        <v>#REF!</v>
      </c>
      <c r="C116" s="44"/>
      <c r="D116" s="51"/>
      <c r="E116" s="52" t="s">
        <v>60</v>
      </c>
      <c r="F116" s="52"/>
      <c r="G116" s="56">
        <v>2</v>
      </c>
      <c r="H116" s="47"/>
      <c r="I116" s="48"/>
      <c r="J116" s="54"/>
      <c r="K116" s="55">
        <f>IF(E116='Mode Op'!$B$18,G116*'Mode Op'!$E$18,IF(E116='Mode Op'!$B$19,G116*'Mode Op'!$E$19,IF(E116='Mode Op'!$B$20,G116*'Mode Op'!$E$20,IF(E116='Mode Op'!$B$21,G116*'Mode Op'!$E$21,IF(E116='Mode Op'!$B$22,G116*'Mode Op'!$E$22,IF(E116='Mode Op'!$B$23,G116*'Mode Op'!$E$23))))))</f>
        <v>600</v>
      </c>
      <c r="L116" s="94"/>
      <c r="N116" s="35"/>
      <c r="O116" s="90"/>
      <c r="P116" s="30"/>
      <c r="Q116" s="31"/>
      <c r="R116" s="32" t="str">
        <f>IF(N116="","",SUMIF(A:A,N116,K:K))</f>
        <v/>
      </c>
      <c r="S116" s="36" t="str">
        <f>IF(N116="","",SUMIF(A:A,N116,H:H)/COUNTIF(A:A,N116))</f>
        <v/>
      </c>
      <c r="T116" s="31"/>
      <c r="U116" s="33"/>
      <c r="V116" s="34"/>
      <c r="W116" s="16" t="str">
        <f>IF(N116="","",VLOOKUP(N116,A:D,4,FALSE))</f>
        <v/>
      </c>
    </row>
    <row r="117" spans="1:23" ht="17.25" thickBot="1" x14ac:dyDescent="0.35">
      <c r="A117" s="35" t="s">
        <v>359</v>
      </c>
      <c r="B117" s="51" t="e">
        <f>VLOOKUP(A117,#REF!,2,FALSE)</f>
        <v>#REF!</v>
      </c>
      <c r="C117" s="44"/>
      <c r="D117" s="51"/>
      <c r="E117" s="52" t="s">
        <v>60</v>
      </c>
      <c r="F117" s="52"/>
      <c r="G117" s="53">
        <v>4</v>
      </c>
      <c r="H117" s="47"/>
      <c r="I117" s="48"/>
      <c r="J117" s="54"/>
      <c r="K117" s="55">
        <f>IF(E117='Mode Op'!$B$18,G117*'Mode Op'!$E$18,IF(E117='Mode Op'!$B$19,G117*'Mode Op'!$E$19,IF(E117='Mode Op'!$B$20,G117*'Mode Op'!$E$20,IF(E117='Mode Op'!$B$21,G117*'Mode Op'!$E$21,IF(E117='Mode Op'!$B$22,G117*'Mode Op'!$E$22,IF(E117='Mode Op'!$B$23,G117*'Mode Op'!$E$23))))))</f>
        <v>1200</v>
      </c>
      <c r="L117" s="94"/>
      <c r="N117" s="35"/>
      <c r="O117" s="90"/>
      <c r="P117" s="30"/>
      <c r="Q117" s="31"/>
      <c r="R117" s="32" t="str">
        <f>IF(N117="","",SUMIF(A:A,N117,K:K))</f>
        <v/>
      </c>
      <c r="S117" s="36" t="str">
        <f>IF(N117="","",SUMIF(A:A,N117,H:H)/COUNTIF(A:A,N117))</f>
        <v/>
      </c>
      <c r="T117" s="31"/>
      <c r="U117" s="33"/>
      <c r="V117" s="34"/>
      <c r="W117" s="16" t="str">
        <f>IF(N117="","",VLOOKUP(N117,A:D,4,FALSE))</f>
        <v/>
      </c>
    </row>
    <row r="118" spans="1:23" ht="17.25" thickBot="1" x14ac:dyDescent="0.35">
      <c r="A118" s="35" t="s">
        <v>360</v>
      </c>
      <c r="B118" s="51" t="e">
        <f>VLOOKUP(A118,#REF!,2,FALSE)</f>
        <v>#REF!</v>
      </c>
      <c r="C118" s="44"/>
      <c r="D118" s="51"/>
      <c r="E118" s="52" t="s">
        <v>60</v>
      </c>
      <c r="F118" s="52"/>
      <c r="G118" s="53">
        <v>0</v>
      </c>
      <c r="H118" s="47"/>
      <c r="I118" s="48"/>
      <c r="J118" s="54"/>
      <c r="K118" s="55">
        <f>IF(E118='Mode Op'!$B$18,G118*'Mode Op'!$E$18,IF(E118='Mode Op'!$B$19,G118*'Mode Op'!$E$19,IF(E118='Mode Op'!$B$20,G118*'Mode Op'!$E$20,IF(E118='Mode Op'!$B$21,G118*'Mode Op'!$E$21,IF(E118='Mode Op'!$B$22,G118*'Mode Op'!$E$22,IF(E118='Mode Op'!$B$23,G118*'Mode Op'!$E$23))))))</f>
        <v>0</v>
      </c>
      <c r="L118" s="94"/>
      <c r="N118" s="35"/>
      <c r="O118" s="90"/>
      <c r="P118" s="30"/>
      <c r="Q118" s="31"/>
      <c r="R118" s="32" t="str">
        <f>IF(N118="","",SUMIF(A:A,N118,K:K))</f>
        <v/>
      </c>
      <c r="S118" s="36" t="str">
        <f>IF(N118="","",SUMIF(A:A,N118,H:H)/COUNTIF(A:A,N118))</f>
        <v/>
      </c>
      <c r="T118" s="31"/>
      <c r="U118" s="33"/>
      <c r="V118" s="34"/>
      <c r="W118" s="16" t="str">
        <f>IF(N118="","",VLOOKUP(N118,A:D,4,FALSE))</f>
        <v/>
      </c>
    </row>
    <row r="119" spans="1:23" ht="17.25" thickBot="1" x14ac:dyDescent="0.35">
      <c r="A119" s="35" t="s">
        <v>363</v>
      </c>
      <c r="B119" s="51" t="e">
        <f>VLOOKUP(A119,#REF!,2,FALSE)</f>
        <v>#REF!</v>
      </c>
      <c r="C119" s="44"/>
      <c r="D119" s="51"/>
      <c r="E119" s="52" t="s">
        <v>60</v>
      </c>
      <c r="F119" s="52"/>
      <c r="G119" s="56">
        <v>1</v>
      </c>
      <c r="H119" s="47"/>
      <c r="I119" s="48"/>
      <c r="J119" s="54"/>
      <c r="K119" s="55">
        <f>IF(E119='Mode Op'!$B$18,G119*'Mode Op'!$E$18,IF(E119='Mode Op'!$B$19,G119*'Mode Op'!$E$19,IF(E119='Mode Op'!$B$20,G119*'Mode Op'!$E$20,IF(E119='Mode Op'!$B$21,G119*'Mode Op'!$E$21,IF(E119='Mode Op'!$B$22,G119*'Mode Op'!$E$22,IF(E119='Mode Op'!$B$23,G119*'Mode Op'!$E$23))))))</f>
        <v>300</v>
      </c>
      <c r="L119" s="94"/>
      <c r="N119" s="35"/>
      <c r="O119" s="90"/>
      <c r="P119" s="30"/>
      <c r="Q119" s="31"/>
      <c r="R119" s="32" t="str">
        <f>IF(N119="","",SUMIF(A:A,N119,K:K))</f>
        <v/>
      </c>
      <c r="S119" s="36" t="str">
        <f>IF(N119="","",SUMIF(A:A,N119,H:H)/COUNTIF(A:A,N119))</f>
        <v/>
      </c>
      <c r="T119" s="31"/>
      <c r="U119" s="33"/>
      <c r="V119" s="34"/>
      <c r="W119" s="16" t="str">
        <f>IF(N119="","",VLOOKUP(N119,A:D,4,FALSE))</f>
        <v/>
      </c>
    </row>
    <row r="120" spans="1:23" ht="17.25" thickBot="1" x14ac:dyDescent="0.35">
      <c r="A120" s="35" t="s">
        <v>365</v>
      </c>
      <c r="B120" s="51" t="e">
        <f>VLOOKUP(A120,#REF!,2,FALSE)</f>
        <v>#REF!</v>
      </c>
      <c r="C120" s="44"/>
      <c r="D120" s="51"/>
      <c r="E120" s="52" t="s">
        <v>60</v>
      </c>
      <c r="F120" s="52"/>
      <c r="G120" s="56">
        <v>0</v>
      </c>
      <c r="H120" s="47"/>
      <c r="I120" s="48"/>
      <c r="J120" s="54"/>
      <c r="K120" s="55">
        <f>IF(E120='Mode Op'!$B$18,G120*'Mode Op'!$E$18,IF(E120='Mode Op'!$B$19,G120*'Mode Op'!$E$19,IF(E120='Mode Op'!$B$20,G120*'Mode Op'!$E$20,IF(E120='Mode Op'!$B$21,G120*'Mode Op'!$E$21,IF(E120='Mode Op'!$B$22,G120*'Mode Op'!$E$22,IF(E120='Mode Op'!$B$23,G120*'Mode Op'!$E$23))))))</f>
        <v>0</v>
      </c>
      <c r="L120" s="94"/>
      <c r="N120" s="35"/>
      <c r="O120" s="90"/>
      <c r="P120" s="30"/>
      <c r="Q120" s="31"/>
      <c r="R120" s="32" t="str">
        <f>IF(N120="","",SUMIF(A:A,N120,K:K))</f>
        <v/>
      </c>
      <c r="S120" s="36" t="str">
        <f>IF(N120="","",SUMIF(A:A,N120,H:H)/COUNTIF(A:A,N120))</f>
        <v/>
      </c>
      <c r="T120" s="31"/>
      <c r="U120" s="33"/>
      <c r="V120" s="34"/>
      <c r="W120" s="16" t="str">
        <f>IF(N120="","",VLOOKUP(N120,A:D,4,FALSE))</f>
        <v/>
      </c>
    </row>
    <row r="121" spans="1:23" ht="17.25" thickBot="1" x14ac:dyDescent="0.35">
      <c r="A121" s="35" t="s">
        <v>366</v>
      </c>
      <c r="B121" s="51" t="e">
        <f>VLOOKUP(A121,#REF!,2,FALSE)</f>
        <v>#REF!</v>
      </c>
      <c r="C121" s="44"/>
      <c r="D121" s="51"/>
      <c r="E121" s="52" t="s">
        <v>60</v>
      </c>
      <c r="F121" s="52"/>
      <c r="G121" s="56">
        <v>0</v>
      </c>
      <c r="H121" s="47"/>
      <c r="I121" s="48"/>
      <c r="J121" s="54"/>
      <c r="K121" s="55">
        <f>IF(E121='Mode Op'!$B$18,G121*'Mode Op'!$E$18,IF(E121='Mode Op'!$B$19,G121*'Mode Op'!$E$19,IF(E121='Mode Op'!$B$20,G121*'Mode Op'!$E$20,IF(E121='Mode Op'!$B$21,G121*'Mode Op'!$E$21,IF(E121='Mode Op'!$B$22,G121*'Mode Op'!$E$22,IF(E121='Mode Op'!$B$23,G121*'Mode Op'!$E$23))))))</f>
        <v>0</v>
      </c>
      <c r="L121" s="94"/>
      <c r="N121" s="35"/>
      <c r="O121" s="90"/>
      <c r="P121" s="30"/>
      <c r="Q121" s="31"/>
      <c r="R121" s="32" t="str">
        <f>IF(N121="","",SUMIF(A:A,N121,K:K))</f>
        <v/>
      </c>
      <c r="S121" s="36" t="str">
        <f>IF(N121="","",SUMIF(A:A,N121,H:H)/COUNTIF(A:A,N121))</f>
        <v/>
      </c>
      <c r="T121" s="31"/>
      <c r="U121" s="33"/>
      <c r="V121" s="34"/>
      <c r="W121" s="16" t="str">
        <f>IF(N121="","",VLOOKUP(N121,A:D,4,FALSE))</f>
        <v/>
      </c>
    </row>
    <row r="122" spans="1:23" ht="17.25" thickBot="1" x14ac:dyDescent="0.35">
      <c r="A122" s="35" t="s">
        <v>368</v>
      </c>
      <c r="B122" s="51" t="e">
        <f>VLOOKUP(A122,#REF!,2,FALSE)</f>
        <v>#REF!</v>
      </c>
      <c r="C122" s="44"/>
      <c r="D122" s="51"/>
      <c r="E122" s="52" t="s">
        <v>60</v>
      </c>
      <c r="F122" s="52"/>
      <c r="G122" s="56">
        <v>1</v>
      </c>
      <c r="H122" s="47"/>
      <c r="I122" s="48"/>
      <c r="J122" s="54"/>
      <c r="K122" s="55">
        <f>IF(E122='Mode Op'!$B$18,G122*'Mode Op'!$E$18,IF(E122='Mode Op'!$B$19,G122*'Mode Op'!$E$19,IF(E122='Mode Op'!$B$20,G122*'Mode Op'!$E$20,IF(E122='Mode Op'!$B$21,G122*'Mode Op'!$E$21,IF(E122='Mode Op'!$B$22,G122*'Mode Op'!$E$22,IF(E122='Mode Op'!$B$23,G122*'Mode Op'!$E$23))))))</f>
        <v>300</v>
      </c>
      <c r="L122" s="94"/>
      <c r="N122" s="35"/>
      <c r="O122" s="90"/>
      <c r="P122" s="30"/>
      <c r="Q122" s="31"/>
      <c r="R122" s="32" t="str">
        <f>IF(N122="","",SUMIF(A:A,N122,K:K))</f>
        <v/>
      </c>
      <c r="S122" s="36" t="str">
        <f>IF(N122="","",SUMIF(A:A,N122,H:H)/COUNTIF(A:A,N122))</f>
        <v/>
      </c>
      <c r="T122" s="31"/>
      <c r="U122" s="33"/>
      <c r="V122" s="34"/>
      <c r="W122" s="16" t="str">
        <f>IF(N122="","",VLOOKUP(N122,A:D,4,FALSE))</f>
        <v/>
      </c>
    </row>
    <row r="123" spans="1:23" ht="17.25" thickBot="1" x14ac:dyDescent="0.35">
      <c r="A123" s="35" t="s">
        <v>373</v>
      </c>
      <c r="B123" s="51" t="e">
        <f>VLOOKUP(A123,#REF!,2,FALSE)</f>
        <v>#REF!</v>
      </c>
      <c r="C123" s="44"/>
      <c r="D123" s="51"/>
      <c r="E123" s="52" t="s">
        <v>60</v>
      </c>
      <c r="F123" s="52"/>
      <c r="G123" s="56">
        <v>1</v>
      </c>
      <c r="H123" s="47"/>
      <c r="I123" s="48"/>
      <c r="J123" s="54"/>
      <c r="K123" s="55">
        <f>IF(E123='Mode Op'!$B$18,G123*'Mode Op'!$E$18,IF(E123='Mode Op'!$B$19,G123*'Mode Op'!$E$19,IF(E123='Mode Op'!$B$20,G123*'Mode Op'!$E$20,IF(E123='Mode Op'!$B$21,G123*'Mode Op'!$E$21,IF(E123='Mode Op'!$B$22,G123*'Mode Op'!$E$22,IF(E123='Mode Op'!$B$23,G123*'Mode Op'!$E$23))))))</f>
        <v>300</v>
      </c>
      <c r="L123" s="94"/>
      <c r="N123" s="35"/>
      <c r="O123" s="90"/>
      <c r="P123" s="30"/>
      <c r="Q123" s="31"/>
      <c r="R123" s="32" t="str">
        <f>IF(N123="","",SUMIF(A:A,N123,K:K))</f>
        <v/>
      </c>
      <c r="S123" s="36" t="str">
        <f>IF(N123="","",SUMIF(A:A,N123,H:H)/COUNTIF(A:A,N123))</f>
        <v/>
      </c>
      <c r="T123" s="31"/>
      <c r="U123" s="33"/>
      <c r="V123" s="34"/>
      <c r="W123" s="16" t="str">
        <f>IF(N123="","",VLOOKUP(N123,A:D,4,FALSE))</f>
        <v/>
      </c>
    </row>
    <row r="124" spans="1:23" ht="17.25" thickBot="1" x14ac:dyDescent="0.35">
      <c r="A124" s="35" t="s">
        <v>377</v>
      </c>
      <c r="B124" s="51" t="e">
        <f>VLOOKUP(A124,#REF!,2,FALSE)</f>
        <v>#REF!</v>
      </c>
      <c r="C124" s="44"/>
      <c r="D124" s="51"/>
      <c r="E124" s="52" t="s">
        <v>60</v>
      </c>
      <c r="F124" s="52"/>
      <c r="G124" s="56">
        <v>1</v>
      </c>
      <c r="H124" s="47"/>
      <c r="I124" s="48"/>
      <c r="J124" s="54"/>
      <c r="K124" s="55">
        <f>IF(E124='Mode Op'!$B$18,G124*'Mode Op'!$E$18,IF(E124='Mode Op'!$B$19,G124*'Mode Op'!$E$19,IF(E124='Mode Op'!$B$20,G124*'Mode Op'!$E$20,IF(E124='Mode Op'!$B$21,G124*'Mode Op'!$E$21,IF(E124='Mode Op'!$B$22,G124*'Mode Op'!$E$22,IF(E124='Mode Op'!$B$23,G124*'Mode Op'!$E$23))))))</f>
        <v>300</v>
      </c>
      <c r="L124" s="94"/>
      <c r="N124" s="35"/>
      <c r="O124" s="90"/>
      <c r="P124" s="30"/>
      <c r="Q124" s="31"/>
      <c r="R124" s="32" t="str">
        <f>IF(N124="","",SUMIF(A:A,N124,K:K))</f>
        <v/>
      </c>
      <c r="S124" s="36" t="str">
        <f>IF(N124="","",SUMIF(A:A,N124,H:H)/COUNTIF(A:A,N124))</f>
        <v/>
      </c>
      <c r="T124" s="31"/>
      <c r="U124" s="33"/>
      <c r="V124" s="34"/>
      <c r="W124" s="16" t="str">
        <f>IF(N124="","",VLOOKUP(N124,A:D,4,FALSE))</f>
        <v/>
      </c>
    </row>
    <row r="125" spans="1:23" ht="17.25" thickBot="1" x14ac:dyDescent="0.35">
      <c r="A125" s="35" t="s">
        <v>383</v>
      </c>
      <c r="B125" s="51" t="e">
        <f>VLOOKUP(A125,#REF!,2,FALSE)</f>
        <v>#REF!</v>
      </c>
      <c r="C125" s="44"/>
      <c r="D125" s="51"/>
      <c r="E125" s="52" t="s">
        <v>60</v>
      </c>
      <c r="F125" s="52"/>
      <c r="G125" s="56">
        <v>0</v>
      </c>
      <c r="H125" s="47"/>
      <c r="I125" s="48"/>
      <c r="J125" s="54"/>
      <c r="K125" s="55">
        <f>IF(E125='Mode Op'!$B$18,G125*'Mode Op'!$E$18,IF(E125='Mode Op'!$B$19,G125*'Mode Op'!$E$19,IF(E125='Mode Op'!$B$20,G125*'Mode Op'!$E$20,IF(E125='Mode Op'!$B$21,G125*'Mode Op'!$E$21,IF(E125='Mode Op'!$B$22,G125*'Mode Op'!$E$22,IF(E125='Mode Op'!$B$23,G125*'Mode Op'!$E$23))))))</f>
        <v>0</v>
      </c>
      <c r="L125" s="94"/>
      <c r="N125" s="35"/>
      <c r="O125" s="90"/>
      <c r="P125" s="30"/>
      <c r="Q125" s="31"/>
      <c r="R125" s="32" t="str">
        <f>IF(N125="","",SUMIF(A:A,N125,K:K))</f>
        <v/>
      </c>
      <c r="S125" s="36" t="str">
        <f>IF(N125="","",SUMIF(A:A,N125,H:H)/COUNTIF(A:A,N125))</f>
        <v/>
      </c>
      <c r="T125" s="31"/>
      <c r="U125" s="33"/>
      <c r="V125" s="34"/>
      <c r="W125" s="16" t="str">
        <f>IF(N125="","",VLOOKUP(N125,A:D,4,FALSE))</f>
        <v/>
      </c>
    </row>
    <row r="126" spans="1:23" ht="17.25" thickBot="1" x14ac:dyDescent="0.35">
      <c r="A126" s="35" t="s">
        <v>384</v>
      </c>
      <c r="B126" s="51" t="e">
        <f>VLOOKUP(A126,#REF!,2,FALSE)</f>
        <v>#REF!</v>
      </c>
      <c r="C126" s="44"/>
      <c r="D126" s="51"/>
      <c r="E126" s="52" t="s">
        <v>60</v>
      </c>
      <c r="F126" s="52"/>
      <c r="G126" s="56">
        <v>0</v>
      </c>
      <c r="H126" s="47"/>
      <c r="I126" s="48"/>
      <c r="J126" s="54"/>
      <c r="K126" s="55">
        <f>IF(E126='Mode Op'!$B$18,G126*'Mode Op'!$E$18,IF(E126='Mode Op'!$B$19,G126*'Mode Op'!$E$19,IF(E126='Mode Op'!$B$20,G126*'Mode Op'!$E$20,IF(E126='Mode Op'!$B$21,G126*'Mode Op'!$E$21,IF(E126='Mode Op'!$B$22,G126*'Mode Op'!$E$22,IF(E126='Mode Op'!$B$23,G126*'Mode Op'!$E$23))))))</f>
        <v>0</v>
      </c>
      <c r="L126" s="94"/>
      <c r="N126" s="35"/>
      <c r="O126" s="90"/>
      <c r="P126" s="30"/>
      <c r="Q126" s="31"/>
      <c r="R126" s="32" t="str">
        <f>IF(N126="","",SUMIF(A:A,N126,K:K))</f>
        <v/>
      </c>
      <c r="S126" s="36" t="str">
        <f>IF(N126="","",SUMIF(A:A,N126,H:H)/COUNTIF(A:A,N126))</f>
        <v/>
      </c>
      <c r="T126" s="31"/>
      <c r="U126" s="33"/>
      <c r="V126" s="34"/>
      <c r="W126" s="16" t="str">
        <f>IF(N126="","",VLOOKUP(N126,A:D,4,FALSE))</f>
        <v/>
      </c>
    </row>
    <row r="127" spans="1:23" ht="17.25" thickBot="1" x14ac:dyDescent="0.35">
      <c r="A127" s="35" t="s">
        <v>385</v>
      </c>
      <c r="B127" s="51" t="e">
        <f>VLOOKUP(A127,#REF!,2,FALSE)</f>
        <v>#REF!</v>
      </c>
      <c r="C127" s="44"/>
      <c r="D127" s="51"/>
      <c r="E127" s="52" t="s">
        <v>60</v>
      </c>
      <c r="F127" s="52"/>
      <c r="G127" s="56">
        <v>0</v>
      </c>
      <c r="H127" s="47"/>
      <c r="I127" s="48"/>
      <c r="J127" s="54"/>
      <c r="K127" s="55">
        <f>IF(E127='Mode Op'!$B$18,G127*'Mode Op'!$E$18,IF(E127='Mode Op'!$B$19,G127*'Mode Op'!$E$19,IF(E127='Mode Op'!$B$20,G127*'Mode Op'!$E$20,IF(E127='Mode Op'!$B$21,G127*'Mode Op'!$E$21,IF(E127='Mode Op'!$B$22,G127*'Mode Op'!$E$22,IF(E127='Mode Op'!$B$23,G127*'Mode Op'!$E$23))))))</f>
        <v>0</v>
      </c>
      <c r="L127" s="94"/>
      <c r="N127" s="35"/>
      <c r="O127" s="90"/>
      <c r="P127" s="30"/>
      <c r="Q127" s="31"/>
      <c r="R127" s="32" t="str">
        <f>IF(N127="","",SUMIF(A:A,N127,K:K))</f>
        <v/>
      </c>
      <c r="S127" s="36" t="str">
        <f>IF(N127="","",SUMIF(A:A,N127,H:H)/COUNTIF(A:A,N127))</f>
        <v/>
      </c>
      <c r="T127" s="31"/>
      <c r="U127" s="33"/>
      <c r="V127" s="34"/>
      <c r="W127" s="16" t="str">
        <f>IF(N127="","",VLOOKUP(N127,A:D,4,FALSE))</f>
        <v/>
      </c>
    </row>
    <row r="128" spans="1:23" ht="17.25" thickBot="1" x14ac:dyDescent="0.35">
      <c r="A128" s="35" t="s">
        <v>12</v>
      </c>
      <c r="B128" s="51" t="e">
        <f>VLOOKUP(A128,#REF!,2,FALSE)</f>
        <v>#REF!</v>
      </c>
      <c r="C128" s="44"/>
      <c r="D128" s="51"/>
      <c r="E128" s="52" t="s">
        <v>60</v>
      </c>
      <c r="F128" s="52"/>
      <c r="G128" s="56">
        <v>2</v>
      </c>
      <c r="H128" s="47"/>
      <c r="I128" s="48"/>
      <c r="J128" s="54"/>
      <c r="K128" s="55">
        <f>IF(E128='Mode Op'!$B$18,G128*'Mode Op'!$E$18,IF(E128='Mode Op'!$B$19,G128*'Mode Op'!$E$19,IF(E128='Mode Op'!$B$20,G128*'Mode Op'!$E$20,IF(E128='Mode Op'!$B$21,G128*'Mode Op'!$E$21,IF(E128='Mode Op'!$B$22,G128*'Mode Op'!$E$22,IF(E128='Mode Op'!$B$23,G128*'Mode Op'!$E$23))))))</f>
        <v>600</v>
      </c>
      <c r="L128" s="94"/>
      <c r="N128" s="35"/>
      <c r="O128" s="90"/>
      <c r="P128" s="30"/>
      <c r="Q128" s="31"/>
      <c r="R128" s="32" t="str">
        <f>IF(N128="","",SUMIF(A:A,N128,K:K))</f>
        <v/>
      </c>
      <c r="S128" s="36" t="str">
        <f>IF(N128="","",SUMIF(A:A,N128,H:H)/COUNTIF(A:A,N128))</f>
        <v/>
      </c>
      <c r="T128" s="31"/>
      <c r="U128" s="33"/>
      <c r="V128" s="34"/>
      <c r="W128" s="16" t="str">
        <f>IF(N128="","",VLOOKUP(N128,A:D,4,FALSE))</f>
        <v/>
      </c>
    </row>
    <row r="129" spans="1:23" ht="17.25" thickBot="1" x14ac:dyDescent="0.35">
      <c r="A129" s="35" t="s">
        <v>13</v>
      </c>
      <c r="B129" s="51" t="e">
        <f>VLOOKUP(A129,#REF!,2,FALSE)</f>
        <v>#REF!</v>
      </c>
      <c r="C129" s="44"/>
      <c r="D129" s="51"/>
      <c r="E129" s="52" t="s">
        <v>60</v>
      </c>
      <c r="F129" s="52"/>
      <c r="G129" s="56">
        <v>1</v>
      </c>
      <c r="H129" s="47"/>
      <c r="I129" s="48"/>
      <c r="J129" s="54"/>
      <c r="K129" s="55">
        <f>IF(E129='Mode Op'!$B$18,G129*'Mode Op'!$E$18,IF(E129='Mode Op'!$B$19,G129*'Mode Op'!$E$19,IF(E129='Mode Op'!$B$20,G129*'Mode Op'!$E$20,IF(E129='Mode Op'!$B$21,G129*'Mode Op'!$E$21,IF(E129='Mode Op'!$B$22,G129*'Mode Op'!$E$22,IF(E129='Mode Op'!$B$23,G129*'Mode Op'!$E$23))))))</f>
        <v>300</v>
      </c>
      <c r="L129" s="94"/>
      <c r="N129" s="35"/>
      <c r="O129" s="90"/>
      <c r="P129" s="30"/>
      <c r="Q129" s="31"/>
      <c r="R129" s="32" t="str">
        <f>IF(N129="","",SUMIF(A:A,N129,K:K))</f>
        <v/>
      </c>
      <c r="S129" s="36" t="str">
        <f>IF(N129="","",SUMIF(A:A,N129,H:H)/COUNTIF(A:A,N129))</f>
        <v/>
      </c>
      <c r="T129" s="31"/>
      <c r="U129" s="33"/>
      <c r="V129" s="34"/>
      <c r="W129" s="16" t="str">
        <f>IF(N129="","",VLOOKUP(N129,A:D,4,FALSE))</f>
        <v/>
      </c>
    </row>
    <row r="130" spans="1:23" ht="17.25" thickBot="1" x14ac:dyDescent="0.35">
      <c r="A130" s="35" t="s">
        <v>387</v>
      </c>
      <c r="B130" s="51" t="e">
        <f>VLOOKUP(A130,#REF!,2,FALSE)</f>
        <v>#REF!</v>
      </c>
      <c r="C130" s="44"/>
      <c r="D130" s="51"/>
      <c r="E130" s="52" t="s">
        <v>60</v>
      </c>
      <c r="F130" s="52"/>
      <c r="G130" s="56">
        <v>0</v>
      </c>
      <c r="H130" s="47"/>
      <c r="I130" s="48"/>
      <c r="J130" s="54"/>
      <c r="K130" s="55">
        <f>IF(E130='Mode Op'!$B$18,G130*'Mode Op'!$E$18,IF(E130='Mode Op'!$B$19,G130*'Mode Op'!$E$19,IF(E130='Mode Op'!$B$20,G130*'Mode Op'!$E$20,IF(E130='Mode Op'!$B$21,G130*'Mode Op'!$E$21,IF(E130='Mode Op'!$B$22,G130*'Mode Op'!$E$22,IF(E130='Mode Op'!$B$23,G130*'Mode Op'!$E$23))))))</f>
        <v>0</v>
      </c>
      <c r="L130" s="94"/>
      <c r="N130" s="35"/>
      <c r="O130" s="90"/>
      <c r="P130" s="30"/>
      <c r="Q130" s="31"/>
      <c r="R130" s="32" t="str">
        <f>IF(N130="","",SUMIF(A:A,N130,K:K))</f>
        <v/>
      </c>
      <c r="S130" s="36" t="str">
        <f>IF(N130="","",SUMIF(A:A,N130,H:H)/COUNTIF(A:A,N130))</f>
        <v/>
      </c>
      <c r="T130" s="31"/>
      <c r="U130" s="33"/>
      <c r="V130" s="34"/>
      <c r="W130" s="16" t="str">
        <f>IF(N130="","",VLOOKUP(N130,A:D,4,FALSE))</f>
        <v/>
      </c>
    </row>
    <row r="131" spans="1:23" ht="17.25" thickBot="1" x14ac:dyDescent="0.35">
      <c r="A131" s="35" t="s">
        <v>324</v>
      </c>
      <c r="B131" s="51" t="e">
        <f>VLOOKUP(A131,#REF!,2,FALSE)</f>
        <v>#REF!</v>
      </c>
      <c r="C131" s="44"/>
      <c r="D131" s="51"/>
      <c r="E131" s="52" t="s">
        <v>60</v>
      </c>
      <c r="F131" s="52"/>
      <c r="G131" s="56">
        <v>0</v>
      </c>
      <c r="H131" s="47"/>
      <c r="I131" s="48"/>
      <c r="J131" s="54"/>
      <c r="K131" s="55">
        <f>IF(E131='Mode Op'!$B$18,G131*'Mode Op'!$E$18,IF(E131='Mode Op'!$B$19,G131*'Mode Op'!$E$19,IF(E131='Mode Op'!$B$20,G131*'Mode Op'!$E$20,IF(E131='Mode Op'!$B$21,G131*'Mode Op'!$E$21,IF(E131='Mode Op'!$B$22,G131*'Mode Op'!$E$22,IF(E131='Mode Op'!$B$23,G131*'Mode Op'!$E$23))))))</f>
        <v>0</v>
      </c>
      <c r="L131" s="94"/>
      <c r="N131" s="35"/>
      <c r="O131" s="90"/>
      <c r="P131" s="30"/>
      <c r="Q131" s="31"/>
      <c r="R131" s="32" t="str">
        <f>IF(N131="","",SUMIF(A:A,N131,K:K))</f>
        <v/>
      </c>
      <c r="S131" s="36" t="str">
        <f>IF(N131="","",SUMIF(A:A,N131,H:H)/COUNTIF(A:A,N131))</f>
        <v/>
      </c>
      <c r="T131" s="31"/>
      <c r="U131" s="33"/>
      <c r="V131" s="34"/>
      <c r="W131" s="16" t="str">
        <f>IF(N131="","",VLOOKUP(N131,A:D,4,FALSE))</f>
        <v/>
      </c>
    </row>
    <row r="132" spans="1:23" ht="17.25" thickBot="1" x14ac:dyDescent="0.35">
      <c r="A132" s="35" t="s">
        <v>325</v>
      </c>
      <c r="B132" s="51" t="e">
        <f>VLOOKUP(A132,#REF!,2,FALSE)</f>
        <v>#REF!</v>
      </c>
      <c r="C132" s="44"/>
      <c r="D132" s="51"/>
      <c r="E132" s="52" t="s">
        <v>60</v>
      </c>
      <c r="F132" s="52"/>
      <c r="G132" s="56">
        <v>0</v>
      </c>
      <c r="H132" s="47"/>
      <c r="I132" s="48"/>
      <c r="J132" s="54"/>
      <c r="K132" s="55">
        <f>IF(E132='Mode Op'!$B$18,G132*'Mode Op'!$E$18,IF(E132='Mode Op'!$B$19,G132*'Mode Op'!$E$19,IF(E132='Mode Op'!$B$20,G132*'Mode Op'!$E$20,IF(E132='Mode Op'!$B$21,G132*'Mode Op'!$E$21,IF(E132='Mode Op'!$B$22,G132*'Mode Op'!$E$22,IF(E132='Mode Op'!$B$23,G132*'Mode Op'!$E$23))))))</f>
        <v>0</v>
      </c>
      <c r="L132" s="94"/>
      <c r="N132" s="35"/>
      <c r="O132" s="90"/>
      <c r="P132" s="30"/>
      <c r="Q132" s="31"/>
      <c r="R132" s="32" t="str">
        <f>IF(N132="","",SUMIF(A:A,N132,K:K))</f>
        <v/>
      </c>
      <c r="S132" s="36" t="str">
        <f>IF(N132="","",SUMIF(A:A,N132,H:H)/COUNTIF(A:A,N132))</f>
        <v/>
      </c>
      <c r="T132" s="31"/>
      <c r="U132" s="33"/>
      <c r="V132" s="34"/>
      <c r="W132" s="16" t="str">
        <f>IF(N132="","",VLOOKUP(N132,A:D,4,FALSE))</f>
        <v/>
      </c>
    </row>
    <row r="133" spans="1:23" ht="17.25" thickBot="1" x14ac:dyDescent="0.35">
      <c r="A133" s="35" t="s">
        <v>328</v>
      </c>
      <c r="B133" s="51" t="e">
        <f>VLOOKUP(A133,#REF!,2,FALSE)</f>
        <v>#REF!</v>
      </c>
      <c r="C133" s="44"/>
      <c r="D133" s="51"/>
      <c r="E133" s="52" t="s">
        <v>60</v>
      </c>
      <c r="F133" s="52"/>
      <c r="G133" s="56">
        <v>0</v>
      </c>
      <c r="H133" s="47"/>
      <c r="I133" s="48"/>
      <c r="J133" s="54"/>
      <c r="K133" s="55">
        <f>IF(E133='Mode Op'!$B$18,G133*'Mode Op'!$E$18,IF(E133='Mode Op'!$B$19,G133*'Mode Op'!$E$19,IF(E133='Mode Op'!$B$20,G133*'Mode Op'!$E$20,IF(E133='Mode Op'!$B$21,G133*'Mode Op'!$E$21,IF(E133='Mode Op'!$B$22,G133*'Mode Op'!$E$22,IF(E133='Mode Op'!$B$23,G133*'Mode Op'!$E$23))))))</f>
        <v>0</v>
      </c>
      <c r="L133" s="94"/>
      <c r="N133" s="35"/>
      <c r="O133" s="90"/>
      <c r="P133" s="30"/>
      <c r="Q133" s="31"/>
      <c r="R133" s="32" t="str">
        <f>IF(N133="","",SUMIF(A:A,N133,K:K))</f>
        <v/>
      </c>
      <c r="S133" s="36" t="str">
        <f>IF(N133="","",SUMIF(A:A,N133,H:H)/COUNTIF(A:A,N133))</f>
        <v/>
      </c>
      <c r="T133" s="31"/>
      <c r="U133" s="33"/>
      <c r="V133" s="34"/>
      <c r="W133" s="16" t="str">
        <f>IF(N133="","",VLOOKUP(N133,A:D,4,FALSE))</f>
        <v/>
      </c>
    </row>
    <row r="134" spans="1:23" ht="17.25" thickBot="1" x14ac:dyDescent="0.35">
      <c r="A134" s="35" t="s">
        <v>331</v>
      </c>
      <c r="B134" s="51" t="e">
        <f>VLOOKUP(A134,#REF!,2,FALSE)</f>
        <v>#REF!</v>
      </c>
      <c r="C134" s="44"/>
      <c r="D134" s="51"/>
      <c r="E134" s="52" t="s">
        <v>60</v>
      </c>
      <c r="F134" s="52"/>
      <c r="G134" s="56">
        <v>2</v>
      </c>
      <c r="H134" s="47"/>
      <c r="I134" s="48"/>
      <c r="J134" s="54"/>
      <c r="K134" s="55">
        <f>IF(E134='Mode Op'!$B$18,G134*'Mode Op'!$E$18,IF(E134='Mode Op'!$B$19,G134*'Mode Op'!$E$19,IF(E134='Mode Op'!$B$20,G134*'Mode Op'!$E$20,IF(E134='Mode Op'!$B$21,G134*'Mode Op'!$E$21,IF(E134='Mode Op'!$B$22,G134*'Mode Op'!$E$22,IF(E134='Mode Op'!$B$23,G134*'Mode Op'!$E$23))))))</f>
        <v>600</v>
      </c>
      <c r="L134" s="94"/>
      <c r="N134" s="35"/>
      <c r="O134" s="90"/>
      <c r="P134" s="30"/>
      <c r="Q134" s="31"/>
      <c r="R134" s="32" t="str">
        <f>IF(N134="","",SUMIF(A:A,N134,K:K))</f>
        <v/>
      </c>
      <c r="S134" s="36" t="str">
        <f>IF(N134="","",SUMIF(A:A,N134,H:H)/COUNTIF(A:A,N134))</f>
        <v/>
      </c>
      <c r="T134" s="31"/>
      <c r="U134" s="33"/>
      <c r="V134" s="34"/>
      <c r="W134" s="16" t="str">
        <f>IF(N134="","",VLOOKUP(N134,A:D,4,FALSE))</f>
        <v/>
      </c>
    </row>
    <row r="135" spans="1:23" ht="17.25" thickBot="1" x14ac:dyDescent="0.35">
      <c r="A135" s="35" t="s">
        <v>336</v>
      </c>
      <c r="B135" s="51" t="e">
        <f>VLOOKUP(A135,#REF!,2,FALSE)</f>
        <v>#REF!</v>
      </c>
      <c r="C135" s="44"/>
      <c r="D135" s="51"/>
      <c r="E135" s="52" t="s">
        <v>60</v>
      </c>
      <c r="F135" s="52"/>
      <c r="G135" s="56">
        <v>1</v>
      </c>
      <c r="H135" s="47"/>
      <c r="I135" s="48"/>
      <c r="J135" s="54"/>
      <c r="K135" s="55">
        <f>IF(E135='Mode Op'!$B$18,G135*'Mode Op'!$E$18,IF(E135='Mode Op'!$B$19,G135*'Mode Op'!$E$19,IF(E135='Mode Op'!$B$20,G135*'Mode Op'!$E$20,IF(E135='Mode Op'!$B$21,G135*'Mode Op'!$E$21,IF(E135='Mode Op'!$B$22,G135*'Mode Op'!$E$22,IF(E135='Mode Op'!$B$23,G135*'Mode Op'!$E$23))))))</f>
        <v>300</v>
      </c>
      <c r="L135" s="94"/>
      <c r="N135" s="37"/>
      <c r="O135" s="90"/>
      <c r="P135" s="30"/>
      <c r="Q135" s="31"/>
      <c r="R135" s="32" t="str">
        <f>IF(N135="","",SUMIF(A:A,N135,K:K))</f>
        <v/>
      </c>
      <c r="S135" s="36" t="str">
        <f>IF(N135="","",SUMIF(A:A,N135,H:H)/COUNTIF(A:A,N135))</f>
        <v/>
      </c>
      <c r="T135" s="31"/>
      <c r="U135" s="33"/>
      <c r="V135" s="34"/>
      <c r="W135" s="16" t="str">
        <f>IF(N135="","",VLOOKUP(N135,A:D,4,FALSE))</f>
        <v/>
      </c>
    </row>
    <row r="136" spans="1:23" ht="17.25" thickBot="1" x14ac:dyDescent="0.35">
      <c r="A136" s="35" t="s">
        <v>337</v>
      </c>
      <c r="B136" s="51" t="e">
        <f>VLOOKUP(A136,#REF!,2,FALSE)</f>
        <v>#REF!</v>
      </c>
      <c r="C136" s="44"/>
      <c r="D136" s="51"/>
      <c r="E136" s="52" t="s">
        <v>60</v>
      </c>
      <c r="F136" s="52"/>
      <c r="G136" s="56">
        <v>0</v>
      </c>
      <c r="H136" s="47"/>
      <c r="I136" s="48"/>
      <c r="J136" s="54"/>
      <c r="K136" s="55">
        <f>IF(E136='Mode Op'!$B$18,G136*'Mode Op'!$E$18,IF(E136='Mode Op'!$B$19,G136*'Mode Op'!$E$19,IF(E136='Mode Op'!$B$20,G136*'Mode Op'!$E$20,IF(E136='Mode Op'!$B$21,G136*'Mode Op'!$E$21,IF(E136='Mode Op'!$B$22,G136*'Mode Op'!$E$22,IF(E136='Mode Op'!$B$23,G136*'Mode Op'!$E$23))))))</f>
        <v>0</v>
      </c>
      <c r="L136" s="94"/>
      <c r="N136" s="37"/>
      <c r="O136" s="90"/>
      <c r="P136" s="30"/>
      <c r="Q136" s="31"/>
      <c r="R136" s="32" t="str">
        <f>IF(N136="","",SUMIF(A:A,N136,K:K))</f>
        <v/>
      </c>
      <c r="S136" s="36" t="str">
        <f>IF(N136="","",SUMIF(A:A,N136,H:H)/COUNTIF(A:A,N136))</f>
        <v/>
      </c>
      <c r="T136" s="31"/>
      <c r="U136" s="33"/>
      <c r="V136" s="34"/>
      <c r="W136" s="16" t="str">
        <f>IF(N136="","",VLOOKUP(N136,A:D,4,FALSE))</f>
        <v/>
      </c>
    </row>
    <row r="137" spans="1:23" ht="17.25" thickBot="1" x14ac:dyDescent="0.35">
      <c r="A137" s="35" t="s">
        <v>342</v>
      </c>
      <c r="B137" s="51" t="e">
        <f>VLOOKUP(A137,#REF!,2,FALSE)</f>
        <v>#REF!</v>
      </c>
      <c r="C137" s="44"/>
      <c r="D137" s="51"/>
      <c r="E137" s="52" t="s">
        <v>60</v>
      </c>
      <c r="F137" s="52"/>
      <c r="G137" s="56">
        <v>1</v>
      </c>
      <c r="H137" s="47"/>
      <c r="I137" s="48"/>
      <c r="J137" s="54"/>
      <c r="K137" s="55">
        <f>IF(E137='Mode Op'!$B$18,G137*'Mode Op'!$E$18,IF(E137='Mode Op'!$B$19,G137*'Mode Op'!$E$19,IF(E137='Mode Op'!$B$20,G137*'Mode Op'!$E$20,IF(E137='Mode Op'!$B$21,G137*'Mode Op'!$E$21,IF(E137='Mode Op'!$B$22,G137*'Mode Op'!$E$22,IF(E137='Mode Op'!$B$23,G137*'Mode Op'!$E$23))))))</f>
        <v>300</v>
      </c>
      <c r="L137" s="94"/>
      <c r="N137" s="37"/>
      <c r="O137" s="90"/>
      <c r="P137" s="30"/>
      <c r="Q137" s="31"/>
      <c r="R137" s="32" t="str">
        <f>IF(N137="","",SUMIF(A:A,N137,K:K))</f>
        <v/>
      </c>
      <c r="S137" s="36" t="str">
        <f>IF(N137="","",SUMIF(A:A,N137,H:H)/COUNTIF(A:A,N137))</f>
        <v/>
      </c>
      <c r="T137" s="31"/>
      <c r="U137" s="33"/>
      <c r="V137" s="34"/>
      <c r="W137" s="16" t="str">
        <f>IF(N137="","",VLOOKUP(N137,A:D,4,FALSE))</f>
        <v/>
      </c>
    </row>
    <row r="138" spans="1:23" ht="17.25" thickBot="1" x14ac:dyDescent="0.35">
      <c r="A138" s="35" t="s">
        <v>343</v>
      </c>
      <c r="B138" s="51" t="e">
        <f>VLOOKUP(A138,#REF!,2,FALSE)</f>
        <v>#REF!</v>
      </c>
      <c r="C138" s="44"/>
      <c r="D138" s="51"/>
      <c r="E138" s="52" t="s">
        <v>60</v>
      </c>
      <c r="F138" s="52"/>
      <c r="G138" s="56">
        <v>2</v>
      </c>
      <c r="H138" s="47"/>
      <c r="I138" s="48"/>
      <c r="J138" s="54"/>
      <c r="K138" s="55">
        <f>IF(E138='Mode Op'!$B$18,G138*'Mode Op'!$E$18,IF(E138='Mode Op'!$B$19,G138*'Mode Op'!$E$19,IF(E138='Mode Op'!$B$20,G138*'Mode Op'!$E$20,IF(E138='Mode Op'!$B$21,G138*'Mode Op'!$E$21,IF(E138='Mode Op'!$B$22,G138*'Mode Op'!$E$22,IF(E138='Mode Op'!$B$23,G138*'Mode Op'!$E$23))))))</f>
        <v>600</v>
      </c>
      <c r="L138" s="94"/>
      <c r="N138" s="35"/>
      <c r="O138" s="90"/>
      <c r="P138" s="30"/>
      <c r="Q138" s="31"/>
      <c r="R138" s="32" t="str">
        <f>IF(N138="","",SUMIF(A:A,N138,K:K))</f>
        <v/>
      </c>
      <c r="S138" s="36" t="str">
        <f>IF(N138="","",SUMIF(A:A,N138,H:H)/COUNTIF(A:A,N138))</f>
        <v/>
      </c>
      <c r="T138" s="31"/>
      <c r="U138" s="33"/>
      <c r="V138" s="34"/>
      <c r="W138" s="16" t="str">
        <f>IF(N138="","",VLOOKUP(N138,A:D,4,FALSE))</f>
        <v/>
      </c>
    </row>
    <row r="139" spans="1:23" ht="17.25" thickBot="1" x14ac:dyDescent="0.35">
      <c r="A139" s="35" t="s">
        <v>344</v>
      </c>
      <c r="B139" s="51" t="e">
        <f>VLOOKUP(A139,#REF!,2,FALSE)</f>
        <v>#REF!</v>
      </c>
      <c r="C139" s="44"/>
      <c r="D139" s="51"/>
      <c r="E139" s="52" t="s">
        <v>60</v>
      </c>
      <c r="F139" s="52"/>
      <c r="G139" s="56">
        <v>2</v>
      </c>
      <c r="H139" s="47"/>
      <c r="I139" s="48"/>
      <c r="J139" s="54"/>
      <c r="K139" s="55">
        <f>IF(E139='Mode Op'!$B$18,G139*'Mode Op'!$E$18,IF(E139='Mode Op'!$B$19,G139*'Mode Op'!$E$19,IF(E139='Mode Op'!$B$20,G139*'Mode Op'!$E$20,IF(E139='Mode Op'!$B$21,G139*'Mode Op'!$E$21,IF(E139='Mode Op'!$B$22,G139*'Mode Op'!$E$22,IF(E139='Mode Op'!$B$23,G139*'Mode Op'!$E$23))))))</f>
        <v>600</v>
      </c>
      <c r="L139" s="94"/>
      <c r="N139" s="35"/>
      <c r="O139" s="90"/>
      <c r="P139" s="30"/>
      <c r="Q139" s="31"/>
      <c r="R139" s="32" t="str">
        <f>IF(N139="","",SUMIF(A:A,N139,K:K))</f>
        <v/>
      </c>
      <c r="S139" s="36" t="str">
        <f>IF(N139="","",SUMIF(A:A,N139,H:H)/COUNTIF(A:A,N139))</f>
        <v/>
      </c>
      <c r="T139" s="31"/>
      <c r="U139" s="33"/>
      <c r="V139" s="34"/>
      <c r="W139" s="16" t="str">
        <f>IF(N139="","",VLOOKUP(N139,A:D,4,FALSE))</f>
        <v/>
      </c>
    </row>
    <row r="140" spans="1:23" ht="17.25" thickBot="1" x14ac:dyDescent="0.35">
      <c r="A140" s="35" t="s">
        <v>345</v>
      </c>
      <c r="B140" s="51" t="e">
        <f>VLOOKUP(A140,#REF!,2,FALSE)</f>
        <v>#REF!</v>
      </c>
      <c r="C140" s="44"/>
      <c r="D140" s="51"/>
      <c r="E140" s="52" t="s">
        <v>60</v>
      </c>
      <c r="F140" s="52"/>
      <c r="G140" s="56">
        <v>1</v>
      </c>
      <c r="H140" s="47"/>
      <c r="I140" s="48"/>
      <c r="J140" s="54"/>
      <c r="K140" s="55">
        <f>IF(E140='Mode Op'!$B$18,G140*'Mode Op'!$E$18,IF(E140='Mode Op'!$B$19,G140*'Mode Op'!$E$19,IF(E140='Mode Op'!$B$20,G140*'Mode Op'!$E$20,IF(E140='Mode Op'!$B$21,G140*'Mode Op'!$E$21,IF(E140='Mode Op'!$B$22,G140*'Mode Op'!$E$22,IF(E140='Mode Op'!$B$23,G140*'Mode Op'!$E$23))))))</f>
        <v>300</v>
      </c>
      <c r="L140" s="94"/>
      <c r="N140" s="35"/>
      <c r="O140" s="90"/>
      <c r="P140" s="30"/>
      <c r="Q140" s="31"/>
      <c r="R140" s="32" t="str">
        <f>IF(N140="","",SUMIF(A:A,N140,K:K))</f>
        <v/>
      </c>
      <c r="S140" s="36" t="str">
        <f>IF(N140="","",SUMIF(A:A,N140,H:H)/COUNTIF(A:A,N140))</f>
        <v/>
      </c>
      <c r="T140" s="31"/>
      <c r="U140" s="33"/>
      <c r="V140" s="34"/>
      <c r="W140" s="16" t="str">
        <f>IF(N140="","",VLOOKUP(N140,A:D,4,FALSE))</f>
        <v/>
      </c>
    </row>
    <row r="141" spans="1:23" ht="17.25" thickBot="1" x14ac:dyDescent="0.35">
      <c r="A141" s="35" t="s">
        <v>346</v>
      </c>
      <c r="B141" s="51" t="e">
        <f>VLOOKUP(A141,#REF!,2,FALSE)</f>
        <v>#REF!</v>
      </c>
      <c r="C141" s="44"/>
      <c r="D141" s="51"/>
      <c r="E141" s="52" t="s">
        <v>60</v>
      </c>
      <c r="F141" s="52"/>
      <c r="G141" s="56">
        <v>1</v>
      </c>
      <c r="H141" s="47"/>
      <c r="I141" s="48"/>
      <c r="J141" s="54"/>
      <c r="K141" s="55">
        <f>IF(E141='Mode Op'!$B$18,G141*'Mode Op'!$E$18,IF(E141='Mode Op'!$B$19,G141*'Mode Op'!$E$19,IF(E141='Mode Op'!$B$20,G141*'Mode Op'!$E$20,IF(E141='Mode Op'!$B$21,G141*'Mode Op'!$E$21,IF(E141='Mode Op'!$B$22,G141*'Mode Op'!$E$22,IF(E141='Mode Op'!$B$23,G141*'Mode Op'!$E$23))))))</f>
        <v>300</v>
      </c>
      <c r="L141" s="94"/>
      <c r="N141" s="35"/>
      <c r="O141" s="90"/>
      <c r="P141" s="30"/>
      <c r="Q141" s="31"/>
      <c r="R141" s="32" t="str">
        <f>IF(N141="","",SUMIF(A:A,N141,K:K))</f>
        <v/>
      </c>
      <c r="S141" s="36" t="str">
        <f>IF(N141="","",SUMIF(A:A,N141,H:H)/COUNTIF(A:A,N141))</f>
        <v/>
      </c>
      <c r="T141" s="31"/>
      <c r="U141" s="33"/>
      <c r="V141" s="34"/>
      <c r="W141" s="16" t="str">
        <f>IF(N141="","",VLOOKUP(N141,A:D,4,FALSE))</f>
        <v/>
      </c>
    </row>
    <row r="142" spans="1:23" ht="17.25" thickBot="1" x14ac:dyDescent="0.35">
      <c r="A142" s="35" t="s">
        <v>347</v>
      </c>
      <c r="B142" s="51" t="e">
        <f>VLOOKUP(A142,#REF!,2,FALSE)</f>
        <v>#REF!</v>
      </c>
      <c r="C142" s="44"/>
      <c r="D142" s="51"/>
      <c r="E142" s="52" t="s">
        <v>60</v>
      </c>
      <c r="F142" s="52"/>
      <c r="G142" s="56">
        <v>1</v>
      </c>
      <c r="H142" s="47"/>
      <c r="I142" s="48"/>
      <c r="J142" s="54"/>
      <c r="K142" s="55">
        <f>IF(E142='Mode Op'!$B$18,G142*'Mode Op'!$E$18,IF(E142='Mode Op'!$B$19,G142*'Mode Op'!$E$19,IF(E142='Mode Op'!$B$20,G142*'Mode Op'!$E$20,IF(E142='Mode Op'!$B$21,G142*'Mode Op'!$E$21,IF(E142='Mode Op'!$B$22,G142*'Mode Op'!$E$22,IF(E142='Mode Op'!$B$23,G142*'Mode Op'!$E$23))))))</f>
        <v>300</v>
      </c>
      <c r="L142" s="94"/>
      <c r="N142" s="35"/>
      <c r="O142" s="90"/>
      <c r="P142" s="30"/>
      <c r="Q142" s="31"/>
      <c r="R142" s="32" t="str">
        <f>IF(N142="","",SUMIF(A:A,N142,K:K))</f>
        <v/>
      </c>
      <c r="S142" s="36" t="str">
        <f>IF(N142="","",SUMIF(A:A,N142,H:H)/COUNTIF(A:A,N142))</f>
        <v/>
      </c>
      <c r="T142" s="31"/>
      <c r="U142" s="33"/>
      <c r="V142" s="34"/>
      <c r="W142" s="16" t="str">
        <f>IF(N142="","",VLOOKUP(N142,A:D,4,FALSE))</f>
        <v/>
      </c>
    </row>
    <row r="143" spans="1:23" ht="17.25" thickBot="1" x14ac:dyDescent="0.35">
      <c r="A143" s="35" t="s">
        <v>348</v>
      </c>
      <c r="B143" s="51" t="e">
        <f>VLOOKUP(A143,#REF!,2,FALSE)</f>
        <v>#REF!</v>
      </c>
      <c r="C143" s="44"/>
      <c r="D143" s="51"/>
      <c r="E143" s="52" t="s">
        <v>60</v>
      </c>
      <c r="F143" s="52"/>
      <c r="G143" s="56">
        <v>1</v>
      </c>
      <c r="H143" s="47"/>
      <c r="I143" s="48"/>
      <c r="J143" s="54"/>
      <c r="K143" s="55">
        <f>IF(E143='Mode Op'!$B$18,G143*'Mode Op'!$E$18,IF(E143='Mode Op'!$B$19,G143*'Mode Op'!$E$19,IF(E143='Mode Op'!$B$20,G143*'Mode Op'!$E$20,IF(E143='Mode Op'!$B$21,G143*'Mode Op'!$E$21,IF(E143='Mode Op'!$B$22,G143*'Mode Op'!$E$22,IF(E143='Mode Op'!$B$23,G143*'Mode Op'!$E$23))))))</f>
        <v>300</v>
      </c>
      <c r="L143" s="94"/>
      <c r="N143" s="35"/>
      <c r="O143" s="90"/>
      <c r="P143" s="30"/>
      <c r="Q143" s="31"/>
      <c r="R143" s="32" t="str">
        <f>IF(N143="","",SUMIF(A:A,N143,K:K))</f>
        <v/>
      </c>
      <c r="S143" s="36" t="str">
        <f>IF(N143="","",SUMIF(A:A,N143,H:H)/COUNTIF(A:A,N143))</f>
        <v/>
      </c>
      <c r="T143" s="31"/>
      <c r="U143" s="33"/>
      <c r="V143" s="34"/>
      <c r="W143" s="16" t="str">
        <f>IF(N143="","",VLOOKUP(N143,A:D,4,FALSE))</f>
        <v/>
      </c>
    </row>
    <row r="144" spans="1:23" ht="17.25" thickBot="1" x14ac:dyDescent="0.35">
      <c r="A144" s="35" t="s">
        <v>349</v>
      </c>
      <c r="B144" s="51" t="e">
        <f>VLOOKUP(A144,#REF!,2,FALSE)</f>
        <v>#REF!</v>
      </c>
      <c r="C144" s="44"/>
      <c r="D144" s="51"/>
      <c r="E144" s="52" t="s">
        <v>60</v>
      </c>
      <c r="F144" s="52"/>
      <c r="G144" s="56">
        <v>1</v>
      </c>
      <c r="H144" s="47"/>
      <c r="I144" s="48"/>
      <c r="J144" s="54"/>
      <c r="K144" s="55">
        <f>IF(E144='Mode Op'!$B$18,G144*'Mode Op'!$E$18,IF(E144='Mode Op'!$B$19,G144*'Mode Op'!$E$19,IF(E144='Mode Op'!$B$20,G144*'Mode Op'!$E$20,IF(E144='Mode Op'!$B$21,G144*'Mode Op'!$E$21,IF(E144='Mode Op'!$B$22,G144*'Mode Op'!$E$22,IF(E144='Mode Op'!$B$23,G144*'Mode Op'!$E$23))))))</f>
        <v>300</v>
      </c>
      <c r="L144" s="94"/>
      <c r="N144" s="35"/>
      <c r="O144" s="90"/>
      <c r="P144" s="30"/>
      <c r="Q144" s="31"/>
      <c r="R144" s="32" t="str">
        <f>IF(N144="","",SUMIF(A:A,N144,K:K))</f>
        <v/>
      </c>
      <c r="S144" s="36" t="str">
        <f>IF(N144="","",SUMIF(A:A,N144,H:H)/COUNTIF(A:A,N144))</f>
        <v/>
      </c>
      <c r="T144" s="31"/>
      <c r="U144" s="33"/>
      <c r="V144" s="34"/>
      <c r="W144" s="16" t="str">
        <f>IF(N144="","",VLOOKUP(N144,A:D,4,FALSE))</f>
        <v/>
      </c>
    </row>
    <row r="145" spans="1:23" ht="17.25" thickBot="1" x14ac:dyDescent="0.35">
      <c r="A145" s="35" t="s">
        <v>350</v>
      </c>
      <c r="B145" s="51" t="e">
        <f>VLOOKUP(A145,#REF!,2,FALSE)</f>
        <v>#REF!</v>
      </c>
      <c r="C145" s="44"/>
      <c r="D145" s="51"/>
      <c r="E145" s="52" t="s">
        <v>60</v>
      </c>
      <c r="F145" s="52"/>
      <c r="G145" s="56">
        <v>2</v>
      </c>
      <c r="H145" s="47"/>
      <c r="I145" s="48"/>
      <c r="J145" s="54"/>
      <c r="K145" s="55">
        <f>IF(E145='Mode Op'!$B$18,G145*'Mode Op'!$E$18,IF(E145='Mode Op'!$B$19,G145*'Mode Op'!$E$19,IF(E145='Mode Op'!$B$20,G145*'Mode Op'!$E$20,IF(E145='Mode Op'!$B$21,G145*'Mode Op'!$E$21,IF(E145='Mode Op'!$B$22,G145*'Mode Op'!$E$22,IF(E145='Mode Op'!$B$23,G145*'Mode Op'!$E$23))))))</f>
        <v>600</v>
      </c>
      <c r="L145" s="94"/>
      <c r="N145" s="35"/>
      <c r="O145" s="90"/>
      <c r="P145" s="30"/>
      <c r="Q145" s="31"/>
      <c r="R145" s="32" t="str">
        <f>IF(N145="","",SUMIF(A:A,N145,K:K))</f>
        <v/>
      </c>
      <c r="S145" s="36" t="str">
        <f>IF(N145="","",SUMIF(A:A,N145,H:H)/COUNTIF(A:A,N145))</f>
        <v/>
      </c>
      <c r="T145" s="31"/>
      <c r="U145" s="33"/>
      <c r="V145" s="34"/>
      <c r="W145" s="16" t="str">
        <f>IF(N145="","",VLOOKUP(N145,A:D,4,FALSE))</f>
        <v/>
      </c>
    </row>
    <row r="146" spans="1:23" ht="17.25" thickBot="1" x14ac:dyDescent="0.35">
      <c r="A146" s="35" t="s">
        <v>351</v>
      </c>
      <c r="B146" s="51" t="e">
        <f>VLOOKUP(A146,#REF!,2,FALSE)</f>
        <v>#REF!</v>
      </c>
      <c r="C146" s="44"/>
      <c r="D146" s="51"/>
      <c r="E146" s="52" t="s">
        <v>60</v>
      </c>
      <c r="F146" s="52"/>
      <c r="G146" s="56">
        <v>2</v>
      </c>
      <c r="H146" s="47"/>
      <c r="I146" s="48"/>
      <c r="J146" s="54"/>
      <c r="K146" s="55">
        <f>IF(E146='Mode Op'!$B$18,G146*'Mode Op'!$E$18,IF(E146='Mode Op'!$B$19,G146*'Mode Op'!$E$19,IF(E146='Mode Op'!$B$20,G146*'Mode Op'!$E$20,IF(E146='Mode Op'!$B$21,G146*'Mode Op'!$E$21,IF(E146='Mode Op'!$B$22,G146*'Mode Op'!$E$22,IF(E146='Mode Op'!$B$23,G146*'Mode Op'!$E$23))))))</f>
        <v>600</v>
      </c>
      <c r="L146" s="94"/>
      <c r="N146" s="35"/>
      <c r="O146" s="90"/>
      <c r="P146" s="30"/>
      <c r="Q146" s="31"/>
      <c r="R146" s="32" t="str">
        <f>IF(N146="","",SUMIF(A:A,N146,K:K))</f>
        <v/>
      </c>
      <c r="S146" s="36" t="str">
        <f>IF(N146="","",SUMIF(A:A,N146,H:H)/COUNTIF(A:A,N146))</f>
        <v/>
      </c>
      <c r="T146" s="31"/>
      <c r="U146" s="33"/>
      <c r="V146" s="34"/>
      <c r="W146" s="16" t="str">
        <f>IF(N146="","",VLOOKUP(N146,A:D,4,FALSE))</f>
        <v/>
      </c>
    </row>
    <row r="147" spans="1:23" ht="17.25" thickBot="1" x14ac:dyDescent="0.35">
      <c r="A147" s="35" t="s">
        <v>352</v>
      </c>
      <c r="B147" s="51" t="e">
        <f>VLOOKUP(A147,#REF!,2,FALSE)</f>
        <v>#REF!</v>
      </c>
      <c r="C147" s="44"/>
      <c r="D147" s="51"/>
      <c r="E147" s="52" t="s">
        <v>60</v>
      </c>
      <c r="F147" s="52"/>
      <c r="G147" s="56">
        <v>1</v>
      </c>
      <c r="H147" s="47"/>
      <c r="I147" s="48"/>
      <c r="J147" s="54"/>
      <c r="K147" s="55">
        <f>IF(E147='Mode Op'!$B$18,G147*'Mode Op'!$E$18,IF(E147='Mode Op'!$B$19,G147*'Mode Op'!$E$19,IF(E147='Mode Op'!$B$20,G147*'Mode Op'!$E$20,IF(E147='Mode Op'!$B$21,G147*'Mode Op'!$E$21,IF(E147='Mode Op'!$B$22,G147*'Mode Op'!$E$22,IF(E147='Mode Op'!$B$23,G147*'Mode Op'!$E$23))))))</f>
        <v>300</v>
      </c>
      <c r="L147" s="94"/>
      <c r="N147" s="35"/>
      <c r="O147" s="90"/>
      <c r="P147" s="30"/>
      <c r="Q147" s="31"/>
      <c r="R147" s="32" t="str">
        <f>IF(N147="","",SUMIF(A:A,N147,K:K))</f>
        <v/>
      </c>
      <c r="S147" s="36" t="str">
        <f>IF(N147="","",SUMIF(A:A,N147,H:H)/COUNTIF(A:A,N147))</f>
        <v/>
      </c>
      <c r="T147" s="31"/>
      <c r="U147" s="33"/>
      <c r="V147" s="34"/>
      <c r="W147" s="16" t="str">
        <f>IF(N147="","",VLOOKUP(N147,A:D,4,FALSE))</f>
        <v/>
      </c>
    </row>
    <row r="148" spans="1:23" ht="17.25" thickBot="1" x14ac:dyDescent="0.35">
      <c r="A148" s="84" t="s">
        <v>313</v>
      </c>
      <c r="B148" s="59" t="e">
        <f>VLOOKUP(A148,#REF!,2,FALSE)</f>
        <v>#REF!</v>
      </c>
      <c r="C148" s="44"/>
      <c r="D148" s="59"/>
      <c r="E148" s="60" t="s">
        <v>60</v>
      </c>
      <c r="F148" s="60"/>
      <c r="G148" s="61">
        <v>1</v>
      </c>
      <c r="H148" s="47"/>
      <c r="I148" s="62"/>
      <c r="J148" s="63"/>
      <c r="K148" s="64">
        <f>IF(E148='Mode Op'!$B$18,G148*'Mode Op'!$E$18,IF(E148='Mode Op'!$B$19,G148*'Mode Op'!$E$19,IF(E148='Mode Op'!$B$20,G148*'Mode Op'!$E$20,IF(E148='Mode Op'!$B$21,G148*'Mode Op'!$E$21,IF(E148='Mode Op'!$B$22,G148*'Mode Op'!$E$22,IF(E148='Mode Op'!$B$23,G148*'Mode Op'!$E$23))))))</f>
        <v>300</v>
      </c>
      <c r="L148" s="95"/>
      <c r="N148" s="35"/>
      <c r="O148" s="90"/>
      <c r="P148" s="30"/>
      <c r="Q148" s="31"/>
      <c r="R148" s="32" t="str">
        <f>IF(N148="","",SUMIF(A:A,N148,K:K))</f>
        <v/>
      </c>
      <c r="S148" s="36" t="str">
        <f>IF(N148="","",SUMIF(A:A,N148,H:H)/COUNTIF(A:A,N148))</f>
        <v/>
      </c>
      <c r="T148" s="31"/>
      <c r="U148" s="33"/>
      <c r="V148" s="34"/>
      <c r="W148" s="16" t="str">
        <f>IF(N148="","",VLOOKUP(N148,A:D,4,FALSE))</f>
        <v/>
      </c>
    </row>
    <row r="149" spans="1:23" ht="17.25" thickBot="1" x14ac:dyDescent="0.35">
      <c r="A149" s="85" t="s">
        <v>419</v>
      </c>
      <c r="B149" s="66" t="e">
        <f>VLOOKUP(A149,#REF!,2,FALSE)</f>
        <v>#REF!</v>
      </c>
      <c r="C149" s="44"/>
      <c r="D149" s="66"/>
      <c r="E149" s="67" t="s">
        <v>115</v>
      </c>
      <c r="F149" s="67"/>
      <c r="G149" s="86">
        <v>0.14000000000000001</v>
      </c>
      <c r="H149" s="47"/>
      <c r="I149" s="69"/>
      <c r="J149" s="70"/>
      <c r="K149" s="71">
        <f>IF(E149='Mode Op'!$B$18,G149*'Mode Op'!$E$18,IF(E149='Mode Op'!$B$19,G149*'Mode Op'!$E$19,IF(E149='Mode Op'!$B$20,G149*'Mode Op'!$E$20,IF(E149='Mode Op'!$B$21,G149*'Mode Op'!$E$21,IF(E149='Mode Op'!$B$22,G149*'Mode Op'!$E$22,IF(E149='Mode Op'!$B$23,G149*'Mode Op'!$E$23))))))</f>
        <v>33.6</v>
      </c>
      <c r="L149" s="96"/>
      <c r="N149" s="35"/>
      <c r="O149" s="90"/>
      <c r="P149" s="30"/>
      <c r="Q149" s="31"/>
      <c r="R149" s="32" t="str">
        <f>IF(N149="","",SUMIF(A:A,N149,K:K))</f>
        <v/>
      </c>
      <c r="S149" s="36" t="str">
        <f>IF(N149="","",SUMIF(A:A,N149,H:H)/COUNTIF(A:A,N149))</f>
        <v/>
      </c>
      <c r="T149" s="31"/>
      <c r="U149" s="33"/>
      <c r="V149" s="34"/>
      <c r="W149" s="16" t="str">
        <f>IF(N149="","",VLOOKUP(N149,A:D,4,FALSE))</f>
        <v/>
      </c>
    </row>
    <row r="150" spans="1:23" ht="17.25" thickBot="1" x14ac:dyDescent="0.35">
      <c r="A150" s="35" t="s">
        <v>420</v>
      </c>
      <c r="B150" s="51" t="e">
        <f>VLOOKUP(A150,#REF!,2,FALSE)</f>
        <v>#REF!</v>
      </c>
      <c r="C150" s="44"/>
      <c r="D150" s="51"/>
      <c r="E150" s="52" t="s">
        <v>115</v>
      </c>
      <c r="F150" s="52"/>
      <c r="G150" s="87">
        <v>2.2200000000000001E-2</v>
      </c>
      <c r="H150" s="47"/>
      <c r="I150" s="48"/>
      <c r="J150" s="54"/>
      <c r="K150" s="55">
        <f>IF(E150='Mode Op'!$B$18,G150*'Mode Op'!$E$18,IF(E150='Mode Op'!$B$19,G150*'Mode Op'!$E$19,IF(E150='Mode Op'!$B$20,G150*'Mode Op'!$E$20,IF(E150='Mode Op'!$B$21,G150*'Mode Op'!$E$21,IF(E150='Mode Op'!$B$22,G150*'Mode Op'!$E$22,IF(E150='Mode Op'!$B$23,G150*'Mode Op'!$E$23))))))</f>
        <v>5.3280000000000003</v>
      </c>
      <c r="L150" s="94"/>
      <c r="N150" s="35"/>
      <c r="O150" s="90"/>
      <c r="P150" s="30"/>
      <c r="Q150" s="31"/>
      <c r="R150" s="32" t="str">
        <f>IF(N150="","",SUMIF(A:A,N150,K:K))</f>
        <v/>
      </c>
      <c r="S150" s="36" t="str">
        <f>IF(N150="","",SUMIF(A:A,N150,H:H)/COUNTIF(A:A,N150))</f>
        <v/>
      </c>
      <c r="T150" s="31"/>
      <c r="U150" s="33"/>
      <c r="V150" s="34"/>
      <c r="W150" s="16" t="str">
        <f>IF(N150="","",VLOOKUP(N150,A:D,4,FALSE))</f>
        <v/>
      </c>
    </row>
    <row r="151" spans="1:23" ht="17.25" thickBot="1" x14ac:dyDescent="0.35">
      <c r="A151" s="35" t="s">
        <v>399</v>
      </c>
      <c r="B151" s="51" t="e">
        <f>VLOOKUP(A151,#REF!,2,FALSE)</f>
        <v>#REF!</v>
      </c>
      <c r="C151" s="44"/>
      <c r="D151" s="51"/>
      <c r="E151" s="52" t="s">
        <v>115</v>
      </c>
      <c r="F151" s="52"/>
      <c r="G151" s="87">
        <v>1</v>
      </c>
      <c r="H151" s="47"/>
      <c r="I151" s="48"/>
      <c r="J151" s="54"/>
      <c r="K151" s="55">
        <f>IF(E151='Mode Op'!$B$18,G151*'Mode Op'!$E$18,IF(E151='Mode Op'!$B$19,G151*'Mode Op'!$E$19,IF(E151='Mode Op'!$B$20,G151*'Mode Op'!$E$20,IF(E151='Mode Op'!$B$21,G151*'Mode Op'!$E$21,IF(E151='Mode Op'!$B$22,G151*'Mode Op'!$E$22,IF(E151='Mode Op'!$B$23,G151*'Mode Op'!$E$23))))))</f>
        <v>240</v>
      </c>
      <c r="L151" s="94"/>
      <c r="N151" s="35"/>
      <c r="O151" s="90"/>
      <c r="P151" s="30"/>
      <c r="Q151" s="31"/>
      <c r="R151" s="32" t="str">
        <f>IF(N151="","",SUMIF(A:A,N151,K:K))</f>
        <v/>
      </c>
      <c r="S151" s="36" t="str">
        <f>IF(N151="","",SUMIF(A:A,N151,H:H)/COUNTIF(A:A,N151))</f>
        <v/>
      </c>
      <c r="T151" s="31"/>
      <c r="U151" s="33"/>
      <c r="V151" s="34"/>
      <c r="W151" s="16" t="str">
        <f>IF(N151="","",VLOOKUP(N151,A:D,4,FALSE))</f>
        <v/>
      </c>
    </row>
    <row r="152" spans="1:23" ht="17.25" thickBot="1" x14ac:dyDescent="0.35">
      <c r="A152" s="35" t="s">
        <v>400</v>
      </c>
      <c r="B152" s="51" t="e">
        <f>VLOOKUP(A152,#REF!,2,FALSE)</f>
        <v>#REF!</v>
      </c>
      <c r="C152" s="44"/>
      <c r="D152" s="51"/>
      <c r="E152" s="52" t="s">
        <v>115</v>
      </c>
      <c r="F152" s="52"/>
      <c r="G152" s="87">
        <v>1</v>
      </c>
      <c r="H152" s="47"/>
      <c r="I152" s="48"/>
      <c r="J152" s="54"/>
      <c r="K152" s="55">
        <f>IF(E152='Mode Op'!$B$18,G152*'Mode Op'!$E$18,IF(E152='Mode Op'!$B$19,G152*'Mode Op'!$E$19,IF(E152='Mode Op'!$B$20,G152*'Mode Op'!$E$20,IF(E152='Mode Op'!$B$21,G152*'Mode Op'!$E$21,IF(E152='Mode Op'!$B$22,G152*'Mode Op'!$E$22,IF(E152='Mode Op'!$B$23,G152*'Mode Op'!$E$23))))))</f>
        <v>240</v>
      </c>
      <c r="L152" s="94"/>
      <c r="N152" s="35"/>
      <c r="O152" s="90"/>
      <c r="P152" s="30"/>
      <c r="Q152" s="31"/>
      <c r="R152" s="32" t="str">
        <f>IF(N152="","",SUMIF(A:A,N152,K:K))</f>
        <v/>
      </c>
      <c r="S152" s="36" t="str">
        <f>IF(N152="","",SUMIF(A:A,N152,H:H)/COUNTIF(A:A,N152))</f>
        <v/>
      </c>
      <c r="T152" s="31"/>
      <c r="U152" s="33"/>
      <c r="V152" s="34"/>
      <c r="W152" s="16" t="str">
        <f>IF(N152="","",VLOOKUP(N152,A:D,4,FALSE))</f>
        <v/>
      </c>
    </row>
    <row r="153" spans="1:23" ht="17.25" thickBot="1" x14ac:dyDescent="0.35">
      <c r="A153" s="35" t="s">
        <v>0</v>
      </c>
      <c r="B153" s="51" t="e">
        <f>VLOOKUP(A153,#REF!,2,FALSE)</f>
        <v>#REF!</v>
      </c>
      <c r="C153" s="44"/>
      <c r="D153" s="51"/>
      <c r="E153" s="52" t="s">
        <v>115</v>
      </c>
      <c r="F153" s="52"/>
      <c r="G153" s="87">
        <v>0</v>
      </c>
      <c r="H153" s="47"/>
      <c r="I153" s="48"/>
      <c r="J153" s="54"/>
      <c r="K153" s="55">
        <f>IF(E153='Mode Op'!$B$18,G153*'Mode Op'!$E$18,IF(E153='Mode Op'!$B$19,G153*'Mode Op'!$E$19,IF(E153='Mode Op'!$B$20,G153*'Mode Op'!$E$20,IF(E153='Mode Op'!$B$21,G153*'Mode Op'!$E$21,IF(E153='Mode Op'!$B$22,G153*'Mode Op'!$E$22,IF(E153='Mode Op'!$B$23,G153*'Mode Op'!$E$23))))))</f>
        <v>0</v>
      </c>
      <c r="L153" s="94"/>
      <c r="N153" s="35"/>
      <c r="O153" s="90"/>
      <c r="P153" s="30"/>
      <c r="Q153" s="31"/>
      <c r="R153" s="32" t="str">
        <f>IF(N153="","",SUMIF(A:A,N153,K:K))</f>
        <v/>
      </c>
      <c r="S153" s="36" t="str">
        <f>IF(N153="","",SUMIF(A:A,N153,H:H)/COUNTIF(A:A,N153))</f>
        <v/>
      </c>
      <c r="T153" s="31"/>
      <c r="U153" s="33"/>
      <c r="V153" s="34"/>
      <c r="W153" s="16" t="str">
        <f>IF(N153="","",VLOOKUP(N153,A:D,4,FALSE))</f>
        <v/>
      </c>
    </row>
    <row r="154" spans="1:23" ht="17.25" thickBot="1" x14ac:dyDescent="0.35">
      <c r="A154" s="35" t="s">
        <v>412</v>
      </c>
      <c r="B154" s="51" t="e">
        <f>VLOOKUP(A154,#REF!,2,FALSE)</f>
        <v>#REF!</v>
      </c>
      <c r="C154" s="44"/>
      <c r="D154" s="51"/>
      <c r="E154" s="52" t="s">
        <v>115</v>
      </c>
      <c r="F154" s="52"/>
      <c r="G154" s="87">
        <v>0</v>
      </c>
      <c r="H154" s="47"/>
      <c r="I154" s="48"/>
      <c r="J154" s="54"/>
      <c r="K154" s="55">
        <f>IF(E154='Mode Op'!$B$18,G154*'Mode Op'!$E$18,IF(E154='Mode Op'!$B$19,G154*'Mode Op'!$E$19,IF(E154='Mode Op'!$B$20,G154*'Mode Op'!$E$20,IF(E154='Mode Op'!$B$21,G154*'Mode Op'!$E$21,IF(E154='Mode Op'!$B$22,G154*'Mode Op'!$E$22,IF(E154='Mode Op'!$B$23,G154*'Mode Op'!$E$23))))))</f>
        <v>0</v>
      </c>
      <c r="L154" s="94"/>
      <c r="N154" s="35"/>
      <c r="O154" s="90"/>
      <c r="P154" s="30"/>
      <c r="Q154" s="31"/>
      <c r="R154" s="32" t="str">
        <f>IF(N154="","",SUMIF(A:A,N154,K:K))</f>
        <v/>
      </c>
      <c r="S154" s="36" t="str">
        <f>IF(N154="","",SUMIF(A:A,N154,H:H)/COUNTIF(A:A,N154))</f>
        <v/>
      </c>
      <c r="T154" s="31"/>
      <c r="U154" s="33"/>
      <c r="V154" s="34"/>
      <c r="W154" s="16" t="str">
        <f>IF(N154="","",VLOOKUP(N154,A:D,4,FALSE))</f>
        <v/>
      </c>
    </row>
    <row r="155" spans="1:23" ht="17.25" thickBot="1" x14ac:dyDescent="0.35">
      <c r="A155" s="35" t="s">
        <v>413</v>
      </c>
      <c r="B155" s="51" t="e">
        <f>VLOOKUP(A155,#REF!,2,FALSE)</f>
        <v>#REF!</v>
      </c>
      <c r="C155" s="44"/>
      <c r="D155" s="51"/>
      <c r="E155" s="52" t="s">
        <v>115</v>
      </c>
      <c r="F155" s="52"/>
      <c r="G155" s="87">
        <v>0</v>
      </c>
      <c r="H155" s="47"/>
      <c r="I155" s="48"/>
      <c r="J155" s="54"/>
      <c r="K155" s="55">
        <f>IF(E155='Mode Op'!$B$18,G155*'Mode Op'!$E$18,IF(E155='Mode Op'!$B$19,G155*'Mode Op'!$E$19,IF(E155='Mode Op'!$B$20,G155*'Mode Op'!$E$20,IF(E155='Mode Op'!$B$21,G155*'Mode Op'!$E$21,IF(E155='Mode Op'!$B$22,G155*'Mode Op'!$E$22,IF(E155='Mode Op'!$B$23,G155*'Mode Op'!$E$23))))))</f>
        <v>0</v>
      </c>
      <c r="L155" s="94"/>
      <c r="N155" s="35"/>
      <c r="O155" s="90"/>
      <c r="P155" s="30"/>
      <c r="Q155" s="31"/>
      <c r="R155" s="32" t="str">
        <f>IF(N155="","",SUMIF(A:A,N155,K:K))</f>
        <v/>
      </c>
      <c r="S155" s="36" t="str">
        <f>IF(N155="","",SUMIF(A:A,N155,H:H)/COUNTIF(A:A,N155))</f>
        <v/>
      </c>
      <c r="T155" s="31"/>
      <c r="U155" s="33"/>
      <c r="V155" s="34"/>
      <c r="W155" s="16" t="str">
        <f>IF(N155="","",VLOOKUP(N155,A:D,4,FALSE))</f>
        <v/>
      </c>
    </row>
    <row r="156" spans="1:23" ht="17.25" thickBot="1" x14ac:dyDescent="0.35">
      <c r="A156" s="35" t="s">
        <v>414</v>
      </c>
      <c r="B156" s="51" t="e">
        <f>VLOOKUP(A156,#REF!,2,FALSE)</f>
        <v>#REF!</v>
      </c>
      <c r="C156" s="44"/>
      <c r="D156" s="51"/>
      <c r="E156" s="52" t="s">
        <v>115</v>
      </c>
      <c r="F156" s="52"/>
      <c r="G156" s="87">
        <v>0</v>
      </c>
      <c r="H156" s="47"/>
      <c r="I156" s="48"/>
      <c r="J156" s="54"/>
      <c r="K156" s="55">
        <f>IF(E156='Mode Op'!$B$18,G156*'Mode Op'!$E$18,IF(E156='Mode Op'!$B$19,G156*'Mode Op'!$E$19,IF(E156='Mode Op'!$B$20,G156*'Mode Op'!$E$20,IF(E156='Mode Op'!$B$21,G156*'Mode Op'!$E$21,IF(E156='Mode Op'!$B$22,G156*'Mode Op'!$E$22,IF(E156='Mode Op'!$B$23,G156*'Mode Op'!$E$23))))))</f>
        <v>0</v>
      </c>
      <c r="L156" s="94"/>
      <c r="N156" s="35"/>
      <c r="O156" s="90"/>
      <c r="P156" s="30"/>
      <c r="Q156" s="31"/>
      <c r="R156" s="32" t="str">
        <f>IF(N156="","",SUMIF(A:A,N156,K:K))</f>
        <v/>
      </c>
      <c r="S156" s="36" t="str">
        <f>IF(N156="","",SUMIF(A:A,N156,H:H)/COUNTIF(A:A,N156))</f>
        <v/>
      </c>
      <c r="T156" s="31"/>
      <c r="U156" s="33"/>
      <c r="V156" s="34"/>
      <c r="W156" s="16" t="str">
        <f>IF(N156="","",VLOOKUP(N156,A:D,4,FALSE))</f>
        <v/>
      </c>
    </row>
    <row r="157" spans="1:23" ht="17.25" thickBot="1" x14ac:dyDescent="0.35">
      <c r="A157" s="35" t="s">
        <v>415</v>
      </c>
      <c r="B157" s="51" t="e">
        <f>VLOOKUP(A157,#REF!,2,FALSE)</f>
        <v>#REF!</v>
      </c>
      <c r="C157" s="44"/>
      <c r="D157" s="51"/>
      <c r="E157" s="52" t="s">
        <v>115</v>
      </c>
      <c r="F157" s="52"/>
      <c r="G157" s="87">
        <v>0</v>
      </c>
      <c r="H157" s="47"/>
      <c r="I157" s="48"/>
      <c r="J157" s="54"/>
      <c r="K157" s="55">
        <f>IF(E157='Mode Op'!$B$18,G157*'Mode Op'!$E$18,IF(E157='Mode Op'!$B$19,G157*'Mode Op'!$E$19,IF(E157='Mode Op'!$B$20,G157*'Mode Op'!$E$20,IF(E157='Mode Op'!$B$21,G157*'Mode Op'!$E$21,IF(E157='Mode Op'!$B$22,G157*'Mode Op'!$E$22,IF(E157='Mode Op'!$B$23,G157*'Mode Op'!$E$23))))))</f>
        <v>0</v>
      </c>
      <c r="L157" s="94"/>
      <c r="N157" s="35"/>
      <c r="O157" s="90"/>
      <c r="P157" s="30"/>
      <c r="Q157" s="31"/>
      <c r="R157" s="32" t="str">
        <f>IF(N157="","",SUMIF(A:A,N157,K:K))</f>
        <v/>
      </c>
      <c r="S157" s="36" t="str">
        <f>IF(N157="","",SUMIF(A:A,N157,H:H)/COUNTIF(A:A,N157))</f>
        <v/>
      </c>
      <c r="T157" s="31"/>
      <c r="U157" s="33"/>
      <c r="V157" s="34"/>
      <c r="W157" s="16" t="str">
        <f>IF(N157="","",VLOOKUP(N157,A:D,4,FALSE))</f>
        <v/>
      </c>
    </row>
    <row r="158" spans="1:23" ht="17.25" thickBot="1" x14ac:dyDescent="0.35">
      <c r="A158" s="35" t="s">
        <v>416</v>
      </c>
      <c r="B158" s="51" t="e">
        <f>VLOOKUP(A158,#REF!,2,FALSE)</f>
        <v>#REF!</v>
      </c>
      <c r="C158" s="44"/>
      <c r="D158" s="51"/>
      <c r="E158" s="52" t="s">
        <v>115</v>
      </c>
      <c r="F158" s="52"/>
      <c r="G158" s="87">
        <v>0</v>
      </c>
      <c r="H158" s="47"/>
      <c r="I158" s="48"/>
      <c r="J158" s="54"/>
      <c r="K158" s="55">
        <f>IF(E158='Mode Op'!$B$18,G158*'Mode Op'!$E$18,IF(E158='Mode Op'!$B$19,G158*'Mode Op'!$E$19,IF(E158='Mode Op'!$B$20,G158*'Mode Op'!$E$20,IF(E158='Mode Op'!$B$21,G158*'Mode Op'!$E$21,IF(E158='Mode Op'!$B$22,G158*'Mode Op'!$E$22,IF(E158='Mode Op'!$B$23,G158*'Mode Op'!$E$23))))))</f>
        <v>0</v>
      </c>
      <c r="L158" s="94"/>
      <c r="N158" s="35"/>
      <c r="O158" s="90"/>
      <c r="P158" s="30"/>
      <c r="Q158" s="31"/>
      <c r="R158" s="32" t="str">
        <f>IF(N158="","",SUMIF(A:A,N158,K:K))</f>
        <v/>
      </c>
      <c r="S158" s="36" t="str">
        <f>IF(N158="","",SUMIF(A:A,N158,H:H)/COUNTIF(A:A,N158))</f>
        <v/>
      </c>
      <c r="T158" s="31"/>
      <c r="U158" s="33"/>
      <c r="V158" s="34"/>
      <c r="W158" s="16" t="str">
        <f>IF(N158="","",VLOOKUP(N158,A:D,4,FALSE))</f>
        <v/>
      </c>
    </row>
    <row r="159" spans="1:23" ht="17.25" thickBot="1" x14ac:dyDescent="0.35">
      <c r="A159" s="35" t="s">
        <v>357</v>
      </c>
      <c r="B159" s="51" t="e">
        <f>VLOOKUP(A159,#REF!,2,FALSE)</f>
        <v>#REF!</v>
      </c>
      <c r="C159" s="44"/>
      <c r="D159" s="51"/>
      <c r="E159" s="52" t="s">
        <v>115</v>
      </c>
      <c r="F159" s="52"/>
      <c r="G159" s="87">
        <v>0</v>
      </c>
      <c r="H159" s="47"/>
      <c r="I159" s="48"/>
      <c r="J159" s="54"/>
      <c r="K159" s="55">
        <f>IF(E159='Mode Op'!$B$18,G159*'Mode Op'!$E$18,IF(E159='Mode Op'!$B$19,G159*'Mode Op'!$E$19,IF(E159='Mode Op'!$B$20,G159*'Mode Op'!$E$20,IF(E159='Mode Op'!$B$21,G159*'Mode Op'!$E$21,IF(E159='Mode Op'!$B$22,G159*'Mode Op'!$E$22,IF(E159='Mode Op'!$B$23,G159*'Mode Op'!$E$23))))))</f>
        <v>0</v>
      </c>
      <c r="L159" s="94"/>
      <c r="N159" s="37"/>
      <c r="O159" s="90"/>
      <c r="P159" s="30"/>
      <c r="Q159" s="31"/>
      <c r="R159" s="32" t="str">
        <f>IF(N159="","",SUMIF(A:A,N159,K:K))</f>
        <v/>
      </c>
      <c r="S159" s="36" t="str">
        <f>IF(N159="","",SUMIF(A:A,N159,H:H)/COUNTIF(A:A,N159))</f>
        <v/>
      </c>
      <c r="T159" s="31"/>
      <c r="U159" s="33"/>
      <c r="V159" s="34"/>
      <c r="W159" s="16" t="str">
        <f>IF(N159="","",VLOOKUP(N159,A:D,4,FALSE))</f>
        <v/>
      </c>
    </row>
    <row r="160" spans="1:23" ht="17.25" thickBot="1" x14ac:dyDescent="0.35">
      <c r="A160" s="35" t="s">
        <v>3</v>
      </c>
      <c r="B160" s="51" t="e">
        <f>VLOOKUP(A160,#REF!,2,FALSE)</f>
        <v>#REF!</v>
      </c>
      <c r="C160" s="44"/>
      <c r="D160" s="51"/>
      <c r="E160" s="52" t="s">
        <v>115</v>
      </c>
      <c r="F160" s="52"/>
      <c r="G160" s="87">
        <v>0</v>
      </c>
      <c r="H160" s="47"/>
      <c r="I160" s="48"/>
      <c r="J160" s="54"/>
      <c r="K160" s="55">
        <f>IF(E160='Mode Op'!$B$18,G160*'Mode Op'!$E$18,IF(E160='Mode Op'!$B$19,G160*'Mode Op'!$E$19,IF(E160='Mode Op'!$B$20,G160*'Mode Op'!$E$20,IF(E160='Mode Op'!$B$21,G160*'Mode Op'!$E$21,IF(E160='Mode Op'!$B$22,G160*'Mode Op'!$E$22,IF(E160='Mode Op'!$B$23,G160*'Mode Op'!$E$23))))))</f>
        <v>0</v>
      </c>
      <c r="L160" s="94"/>
      <c r="N160" s="35"/>
      <c r="O160" s="90"/>
      <c r="P160" s="30"/>
      <c r="Q160" s="31"/>
      <c r="R160" s="32" t="str">
        <f>IF(N160="","",SUMIF(A:A,N160,K:K))</f>
        <v/>
      </c>
      <c r="S160" s="36" t="str">
        <f>IF(N160="","",SUMIF(A:A,N160,H:H)/COUNTIF(A:A,N160))</f>
        <v/>
      </c>
      <c r="T160" s="31"/>
      <c r="U160" s="33"/>
      <c r="V160" s="34"/>
      <c r="W160" s="16" t="str">
        <f>IF(N160="","",VLOOKUP(N160,A:D,4,FALSE))</f>
        <v/>
      </c>
    </row>
    <row r="161" spans="1:23" ht="17.25" thickBot="1" x14ac:dyDescent="0.35">
      <c r="A161" s="35" t="s">
        <v>363</v>
      </c>
      <c r="B161" s="51" t="e">
        <f>VLOOKUP(A161,#REF!,2,FALSE)</f>
        <v>#REF!</v>
      </c>
      <c r="C161" s="44"/>
      <c r="D161" s="51"/>
      <c r="E161" s="52" t="s">
        <v>115</v>
      </c>
      <c r="F161" s="52"/>
      <c r="G161" s="87">
        <v>1</v>
      </c>
      <c r="H161" s="47"/>
      <c r="I161" s="48"/>
      <c r="J161" s="54"/>
      <c r="K161" s="55">
        <f>IF(E161='Mode Op'!$B$18,G161*'Mode Op'!$E$18,IF(E161='Mode Op'!$B$19,G161*'Mode Op'!$E$19,IF(E161='Mode Op'!$B$20,G161*'Mode Op'!$E$20,IF(E161='Mode Op'!$B$21,G161*'Mode Op'!$E$21,IF(E161='Mode Op'!$B$22,G161*'Mode Op'!$E$22,IF(E161='Mode Op'!$B$23,G161*'Mode Op'!$E$23))))))</f>
        <v>240</v>
      </c>
      <c r="L161" s="94"/>
      <c r="N161" s="38"/>
      <c r="O161" s="90"/>
      <c r="P161" s="30"/>
      <c r="Q161" s="31"/>
      <c r="R161" s="32" t="str">
        <f>IF(N161="","",SUMIF(A:A,N161,K:K))</f>
        <v/>
      </c>
      <c r="S161" s="39" t="str">
        <f>IF(N161="","",SUMIF(A:A,N161,H:H)/COUNTIF(A:A,N161))</f>
        <v/>
      </c>
      <c r="T161" s="31"/>
      <c r="U161" s="33"/>
      <c r="V161" s="34"/>
      <c r="W161" s="16" t="str">
        <f>IF(N161="","",VLOOKUP(N161,A:D,4,FALSE))</f>
        <v/>
      </c>
    </row>
    <row r="162" spans="1:23" ht="17.25" thickBot="1" x14ac:dyDescent="0.35">
      <c r="A162" s="35" t="s">
        <v>364</v>
      </c>
      <c r="B162" s="51" t="e">
        <f>VLOOKUP(A162,#REF!,2,FALSE)</f>
        <v>#REF!</v>
      </c>
      <c r="C162" s="44"/>
      <c r="D162" s="51"/>
      <c r="E162" s="52" t="s">
        <v>115</v>
      </c>
      <c r="F162" s="52"/>
      <c r="G162" s="87">
        <v>0</v>
      </c>
      <c r="H162" s="47"/>
      <c r="I162" s="48"/>
      <c r="J162" s="54"/>
      <c r="K162" s="55">
        <f>IF(E162='Mode Op'!$B$18,G162*'Mode Op'!$E$18,IF(E162='Mode Op'!$B$19,G162*'Mode Op'!$E$19,IF(E162='Mode Op'!$B$20,G162*'Mode Op'!$E$20,IF(E162='Mode Op'!$B$21,G162*'Mode Op'!$E$21,IF(E162='Mode Op'!$B$22,G162*'Mode Op'!$E$22,IF(E162='Mode Op'!$B$23,G162*'Mode Op'!$E$23))))))</f>
        <v>0</v>
      </c>
      <c r="L162" s="94"/>
      <c r="N162" s="40"/>
      <c r="O162" s="90"/>
      <c r="P162" s="30"/>
      <c r="Q162" s="31"/>
      <c r="R162" s="32" t="str">
        <f>IF(N162="","",SUMIF(A:A,N162,K:K))</f>
        <v/>
      </c>
      <c r="S162" s="41" t="str">
        <f>IF(N162="","",SUMIF(A:A,N162,H:H)/COUNTIF(A:A,N162))</f>
        <v/>
      </c>
      <c r="T162" s="31"/>
      <c r="U162" s="33"/>
      <c r="V162" s="34"/>
      <c r="W162" s="16" t="str">
        <f>IF(N162="","",VLOOKUP(N162,A:D,4,FALSE))</f>
        <v/>
      </c>
    </row>
    <row r="163" spans="1:23" ht="17.25" thickBot="1" x14ac:dyDescent="0.35">
      <c r="A163" s="35" t="s">
        <v>365</v>
      </c>
      <c r="B163" s="51" t="e">
        <f>VLOOKUP(A163,#REF!,2,FALSE)</f>
        <v>#REF!</v>
      </c>
      <c r="C163" s="44"/>
      <c r="D163" s="51"/>
      <c r="E163" s="52" t="s">
        <v>115</v>
      </c>
      <c r="F163" s="52"/>
      <c r="G163" s="87">
        <v>0</v>
      </c>
      <c r="H163" s="47"/>
      <c r="I163" s="48"/>
      <c r="J163" s="54"/>
      <c r="K163" s="55">
        <f>IF(E163='Mode Op'!$B$18,G163*'Mode Op'!$E$18,IF(E163='Mode Op'!$B$19,G163*'Mode Op'!$E$19,IF(E163='Mode Op'!$B$20,G163*'Mode Op'!$E$20,IF(E163='Mode Op'!$B$21,G163*'Mode Op'!$E$21,IF(E163='Mode Op'!$B$22,G163*'Mode Op'!$E$22,IF(E163='Mode Op'!$B$23,G163*'Mode Op'!$E$23))))))</f>
        <v>0</v>
      </c>
      <c r="L163" s="94"/>
      <c r="N163" s="15"/>
      <c r="O163" s="90"/>
      <c r="P163" s="19"/>
      <c r="Q163" s="10"/>
      <c r="R163" s="20"/>
      <c r="S163" s="17"/>
      <c r="T163" s="10"/>
      <c r="U163" s="22"/>
      <c r="V163" s="11"/>
      <c r="W163" s="16" t="str">
        <f>IF(N163="","",VLOOKUP(N163,A:D,4,FALSE))</f>
        <v/>
      </c>
    </row>
    <row r="164" spans="1:23" ht="17.25" thickBot="1" x14ac:dyDescent="0.35">
      <c r="A164" s="35" t="s">
        <v>367</v>
      </c>
      <c r="B164" s="51" t="e">
        <f>VLOOKUP(A164,#REF!,2,FALSE)</f>
        <v>#REF!</v>
      </c>
      <c r="C164" s="44"/>
      <c r="D164" s="51"/>
      <c r="E164" s="52" t="s">
        <v>115</v>
      </c>
      <c r="F164" s="52"/>
      <c r="G164" s="87">
        <v>0</v>
      </c>
      <c r="H164" s="47"/>
      <c r="I164" s="48"/>
      <c r="J164" s="54"/>
      <c r="K164" s="55">
        <f>IF(E164='Mode Op'!$B$18,G164*'Mode Op'!$E$18,IF(E164='Mode Op'!$B$19,G164*'Mode Op'!$E$19,IF(E164='Mode Op'!$B$20,G164*'Mode Op'!$E$20,IF(E164='Mode Op'!$B$21,G164*'Mode Op'!$E$21,IF(E164='Mode Op'!$B$22,G164*'Mode Op'!$E$22,IF(E164='Mode Op'!$B$23,G164*'Mode Op'!$E$23))))))</f>
        <v>0</v>
      </c>
      <c r="L164" s="94"/>
      <c r="N164" s="15"/>
      <c r="O164" s="90"/>
      <c r="P164" s="19"/>
      <c r="Q164" s="10"/>
      <c r="R164" s="20"/>
      <c r="S164" s="17"/>
      <c r="T164" s="10"/>
      <c r="U164" s="22"/>
      <c r="V164" s="11"/>
      <c r="W164" s="16" t="str">
        <f>IF(N164="","",VLOOKUP(N164,A:D,4,FALSE))</f>
        <v/>
      </c>
    </row>
    <row r="165" spans="1:23" ht="17.25" thickBot="1" x14ac:dyDescent="0.35">
      <c r="A165" s="35" t="s">
        <v>368</v>
      </c>
      <c r="B165" s="51" t="e">
        <f>VLOOKUP(A165,#REF!,2,FALSE)</f>
        <v>#REF!</v>
      </c>
      <c r="C165" s="44"/>
      <c r="D165" s="51"/>
      <c r="E165" s="52" t="s">
        <v>115</v>
      </c>
      <c r="F165" s="52"/>
      <c r="G165" s="87">
        <v>1</v>
      </c>
      <c r="H165" s="47"/>
      <c r="I165" s="48"/>
      <c r="J165" s="54"/>
      <c r="K165" s="55">
        <f>IF(E165='Mode Op'!$B$18,G165*'Mode Op'!$E$18,IF(E165='Mode Op'!$B$19,G165*'Mode Op'!$E$19,IF(E165='Mode Op'!$B$20,G165*'Mode Op'!$E$20,IF(E165='Mode Op'!$B$21,G165*'Mode Op'!$E$21,IF(E165='Mode Op'!$B$22,G165*'Mode Op'!$E$22,IF(E165='Mode Op'!$B$23,G165*'Mode Op'!$E$23))))))</f>
        <v>240</v>
      </c>
      <c r="L165" s="94"/>
      <c r="N165" s="15"/>
      <c r="O165" s="90"/>
      <c r="P165" s="19"/>
      <c r="Q165" s="10"/>
      <c r="R165" s="20"/>
      <c r="S165" s="17"/>
      <c r="T165" s="10"/>
      <c r="U165" s="22"/>
      <c r="V165" s="11"/>
      <c r="W165" s="16" t="str">
        <f>IF(N165="","",VLOOKUP(N165,A:D,4,FALSE))</f>
        <v/>
      </c>
    </row>
    <row r="166" spans="1:23" ht="17.25" thickBot="1" x14ac:dyDescent="0.35">
      <c r="A166" s="35" t="s">
        <v>374</v>
      </c>
      <c r="B166" s="51" t="e">
        <f>VLOOKUP(A166,#REF!,2,FALSE)</f>
        <v>#REF!</v>
      </c>
      <c r="C166" s="44"/>
      <c r="D166" s="51"/>
      <c r="E166" s="52" t="s">
        <v>115</v>
      </c>
      <c r="F166" s="52"/>
      <c r="G166" s="87">
        <v>6</v>
      </c>
      <c r="H166" s="47"/>
      <c r="I166" s="48"/>
      <c r="J166" s="54"/>
      <c r="K166" s="55">
        <f>IF(E166='Mode Op'!$B$18,G166*'Mode Op'!$E$18,IF(E166='Mode Op'!$B$19,G166*'Mode Op'!$E$19,IF(E166='Mode Op'!$B$20,G166*'Mode Op'!$E$20,IF(E166='Mode Op'!$B$21,G166*'Mode Op'!$E$21,IF(E166='Mode Op'!$B$22,G166*'Mode Op'!$E$22,IF(E166='Mode Op'!$B$23,G166*'Mode Op'!$E$23))))))</f>
        <v>1440</v>
      </c>
      <c r="L166" s="94"/>
      <c r="N166" s="15"/>
      <c r="O166" s="90"/>
      <c r="P166" s="19"/>
      <c r="Q166" s="10"/>
      <c r="R166" s="20"/>
      <c r="S166" s="17"/>
      <c r="T166" s="10"/>
      <c r="U166" s="22"/>
      <c r="V166" s="11"/>
      <c r="W166" s="16" t="str">
        <f>IF(N166="","",VLOOKUP(N166,A:D,4,FALSE))</f>
        <v/>
      </c>
    </row>
    <row r="167" spans="1:23" ht="17.25" thickBot="1" x14ac:dyDescent="0.35">
      <c r="A167" s="35" t="s">
        <v>375</v>
      </c>
      <c r="B167" s="51" t="e">
        <f>VLOOKUP(A167,#REF!,2,FALSE)</f>
        <v>#REF!</v>
      </c>
      <c r="C167" s="44"/>
      <c r="D167" s="51"/>
      <c r="E167" s="52" t="s">
        <v>115</v>
      </c>
      <c r="F167" s="52"/>
      <c r="G167" s="87">
        <v>1</v>
      </c>
      <c r="H167" s="47"/>
      <c r="I167" s="48"/>
      <c r="J167" s="54"/>
      <c r="K167" s="55">
        <f>IF(E167='Mode Op'!$B$18,G167*'Mode Op'!$E$18,IF(E167='Mode Op'!$B$19,G167*'Mode Op'!$E$19,IF(E167='Mode Op'!$B$20,G167*'Mode Op'!$E$20,IF(E167='Mode Op'!$B$21,G167*'Mode Op'!$E$21,IF(E167='Mode Op'!$B$22,G167*'Mode Op'!$E$22,IF(E167='Mode Op'!$B$23,G167*'Mode Op'!$E$23))))))</f>
        <v>240</v>
      </c>
      <c r="L167" s="94"/>
      <c r="N167" s="15"/>
      <c r="O167" s="90"/>
      <c r="P167" s="19"/>
      <c r="Q167" s="10"/>
      <c r="R167" s="20"/>
      <c r="S167" s="17"/>
      <c r="T167" s="10"/>
      <c r="U167" s="22"/>
      <c r="V167" s="11"/>
      <c r="W167" s="16" t="str">
        <f>IF(N167="","",VLOOKUP(N167,A:D,4,FALSE))</f>
        <v/>
      </c>
    </row>
    <row r="168" spans="1:23" ht="17.25" thickBot="1" x14ac:dyDescent="0.35">
      <c r="A168" s="35" t="s">
        <v>381</v>
      </c>
      <c r="B168" s="51" t="e">
        <f>VLOOKUP(A168,#REF!,2,FALSE)</f>
        <v>#REF!</v>
      </c>
      <c r="C168" s="44"/>
      <c r="D168" s="51"/>
      <c r="E168" s="52" t="s">
        <v>115</v>
      </c>
      <c r="F168" s="52"/>
      <c r="G168" s="87">
        <v>1</v>
      </c>
      <c r="H168" s="47"/>
      <c r="I168" s="48"/>
      <c r="J168" s="54"/>
      <c r="K168" s="55">
        <f>IF(E168='Mode Op'!$B$18,G168*'Mode Op'!$E$18,IF(E168='Mode Op'!$B$19,G168*'Mode Op'!$E$19,IF(E168='Mode Op'!$B$20,G168*'Mode Op'!$E$20,IF(E168='Mode Op'!$B$21,G168*'Mode Op'!$E$21,IF(E168='Mode Op'!$B$22,G168*'Mode Op'!$E$22,IF(E168='Mode Op'!$B$23,G168*'Mode Op'!$E$23))))))</f>
        <v>240</v>
      </c>
      <c r="L168" s="94"/>
      <c r="N168" s="15"/>
      <c r="O168" s="90"/>
      <c r="P168" s="19"/>
      <c r="Q168" s="10"/>
      <c r="R168" s="20"/>
      <c r="S168" s="17"/>
      <c r="T168" s="10"/>
      <c r="U168" s="22"/>
      <c r="V168" s="11"/>
      <c r="W168" s="16" t="str">
        <f>IF(N168="","",VLOOKUP(N168,A:D,4,FALSE))</f>
        <v/>
      </c>
    </row>
    <row r="169" spans="1:23" ht="17.25" thickBot="1" x14ac:dyDescent="0.35">
      <c r="A169" s="35" t="s">
        <v>427</v>
      </c>
      <c r="B169" s="51" t="e">
        <f>VLOOKUP(A169,#REF!,2,FALSE)</f>
        <v>#REF!</v>
      </c>
      <c r="C169" s="44"/>
      <c r="D169" s="51"/>
      <c r="E169" s="52" t="s">
        <v>115</v>
      </c>
      <c r="F169" s="52"/>
      <c r="G169" s="87">
        <v>1</v>
      </c>
      <c r="H169" s="47"/>
      <c r="I169" s="48"/>
      <c r="J169" s="54"/>
      <c r="K169" s="55">
        <f>IF(E169='Mode Op'!$B$18,G169*'Mode Op'!$E$18,IF(E169='Mode Op'!$B$19,G169*'Mode Op'!$E$19,IF(E169='Mode Op'!$B$20,G169*'Mode Op'!$E$20,IF(E169='Mode Op'!$B$21,G169*'Mode Op'!$E$21,IF(E169='Mode Op'!$B$22,G169*'Mode Op'!$E$22,IF(E169='Mode Op'!$B$23,G169*'Mode Op'!$E$23))))))</f>
        <v>240</v>
      </c>
      <c r="L169" s="94"/>
      <c r="N169" s="15"/>
      <c r="O169" s="90"/>
      <c r="P169" s="19"/>
      <c r="Q169" s="10"/>
      <c r="R169" s="20"/>
      <c r="S169" s="17"/>
      <c r="T169" s="10"/>
      <c r="U169" s="22"/>
      <c r="V169" s="11"/>
      <c r="W169" s="16" t="str">
        <f>IF(N169="","",VLOOKUP(N169,A:D,4,FALSE))</f>
        <v/>
      </c>
    </row>
    <row r="170" spans="1:23" ht="17.25" thickBot="1" x14ac:dyDescent="0.35">
      <c r="A170" s="35" t="s">
        <v>429</v>
      </c>
      <c r="B170" s="51" t="e">
        <f>VLOOKUP(A170,#REF!,2,FALSE)</f>
        <v>#REF!</v>
      </c>
      <c r="C170" s="44"/>
      <c r="D170" s="51"/>
      <c r="E170" s="52" t="s">
        <v>115</v>
      </c>
      <c r="F170" s="52"/>
      <c r="G170" s="87">
        <v>1</v>
      </c>
      <c r="H170" s="47"/>
      <c r="I170" s="48"/>
      <c r="J170" s="54"/>
      <c r="K170" s="55">
        <f>IF(E170='Mode Op'!$B$18,G170*'Mode Op'!$E$18,IF(E170='Mode Op'!$B$19,G170*'Mode Op'!$E$19,IF(E170='Mode Op'!$B$20,G170*'Mode Op'!$E$20,IF(E170='Mode Op'!$B$21,G170*'Mode Op'!$E$21,IF(E170='Mode Op'!$B$22,G170*'Mode Op'!$E$22,IF(E170='Mode Op'!$B$23,G170*'Mode Op'!$E$23))))))</f>
        <v>240</v>
      </c>
      <c r="L170" s="94"/>
      <c r="N170" s="15"/>
      <c r="O170" s="90"/>
      <c r="P170" s="19"/>
      <c r="Q170" s="10"/>
      <c r="R170" s="20"/>
      <c r="S170" s="17"/>
      <c r="T170" s="10"/>
      <c r="U170" s="22"/>
      <c r="V170" s="11"/>
      <c r="W170" s="16" t="str">
        <f>IF(N170="","",VLOOKUP(N170,A:D,4,FALSE))</f>
        <v/>
      </c>
    </row>
    <row r="171" spans="1:23" ht="17.25" thickBot="1" x14ac:dyDescent="0.35">
      <c r="A171" s="35" t="s">
        <v>431</v>
      </c>
      <c r="B171" s="51" t="e">
        <f>VLOOKUP(A171,#REF!,2,FALSE)</f>
        <v>#REF!</v>
      </c>
      <c r="C171" s="44"/>
      <c r="D171" s="51"/>
      <c r="E171" s="52" t="s">
        <v>115</v>
      </c>
      <c r="F171" s="52"/>
      <c r="G171" s="87">
        <v>2</v>
      </c>
      <c r="H171" s="47"/>
      <c r="I171" s="48"/>
      <c r="J171" s="54"/>
      <c r="K171" s="55">
        <f>IF(E171='Mode Op'!$B$18,G171*'Mode Op'!$E$18,IF(E171='Mode Op'!$B$19,G171*'Mode Op'!$E$19,IF(E171='Mode Op'!$B$20,G171*'Mode Op'!$E$20,IF(E171='Mode Op'!$B$21,G171*'Mode Op'!$E$21,IF(E171='Mode Op'!$B$22,G171*'Mode Op'!$E$22,IF(E171='Mode Op'!$B$23,G171*'Mode Op'!$E$23))))))</f>
        <v>480</v>
      </c>
      <c r="L171" s="94"/>
      <c r="N171" s="15"/>
      <c r="O171" s="90"/>
      <c r="P171" s="19"/>
      <c r="Q171" s="10"/>
      <c r="R171" s="20"/>
      <c r="S171" s="17"/>
      <c r="T171" s="10"/>
      <c r="U171" s="22"/>
      <c r="V171" s="11"/>
      <c r="W171" s="16" t="str">
        <f>IF(N171="","",VLOOKUP(N171,A:D,4,FALSE))</f>
        <v/>
      </c>
    </row>
    <row r="172" spans="1:23" ht="17.25" thickBot="1" x14ac:dyDescent="0.35">
      <c r="A172" s="35" t="s">
        <v>389</v>
      </c>
      <c r="B172" s="51" t="e">
        <f>VLOOKUP(A172,#REF!,2,FALSE)</f>
        <v>#REF!</v>
      </c>
      <c r="C172" s="44"/>
      <c r="D172" s="51"/>
      <c r="E172" s="52" t="s">
        <v>115</v>
      </c>
      <c r="F172" s="52"/>
      <c r="G172" s="87">
        <v>1</v>
      </c>
      <c r="H172" s="47"/>
      <c r="I172" s="48"/>
      <c r="J172" s="54"/>
      <c r="K172" s="55">
        <f>IF(E172='Mode Op'!$B$18,G172*'Mode Op'!$E$18,IF(E172='Mode Op'!$B$19,G172*'Mode Op'!$E$19,IF(E172='Mode Op'!$B$20,G172*'Mode Op'!$E$20,IF(E172='Mode Op'!$B$21,G172*'Mode Op'!$E$21,IF(E172='Mode Op'!$B$22,G172*'Mode Op'!$E$22,IF(E172='Mode Op'!$B$23,G172*'Mode Op'!$E$23))))))</f>
        <v>240</v>
      </c>
      <c r="L172" s="94"/>
      <c r="N172" s="15"/>
      <c r="O172" s="90"/>
      <c r="P172" s="19"/>
      <c r="Q172" s="10"/>
      <c r="R172" s="20"/>
      <c r="S172" s="17"/>
      <c r="T172" s="10"/>
      <c r="U172" s="22"/>
      <c r="V172" s="11"/>
      <c r="W172" s="16" t="str">
        <f>IF(N172="","",VLOOKUP(N172,A:D,4,FALSE))</f>
        <v/>
      </c>
    </row>
    <row r="173" spans="1:23" ht="17.25" thickBot="1" x14ac:dyDescent="0.35">
      <c r="A173" s="35" t="s">
        <v>328</v>
      </c>
      <c r="B173" s="51" t="e">
        <f>VLOOKUP(A173,#REF!,2,FALSE)</f>
        <v>#REF!</v>
      </c>
      <c r="C173" s="44"/>
      <c r="D173" s="51"/>
      <c r="E173" s="52" t="s">
        <v>115</v>
      </c>
      <c r="F173" s="52"/>
      <c r="G173" s="87">
        <v>0</v>
      </c>
      <c r="H173" s="47"/>
      <c r="I173" s="48"/>
      <c r="J173" s="54"/>
      <c r="K173" s="55">
        <f>IF(E173='Mode Op'!$B$18,G173*'Mode Op'!$E$18,IF(E173='Mode Op'!$B$19,G173*'Mode Op'!$E$19,IF(E173='Mode Op'!$B$20,G173*'Mode Op'!$E$20,IF(E173='Mode Op'!$B$21,G173*'Mode Op'!$E$21,IF(E173='Mode Op'!$B$22,G173*'Mode Op'!$E$22,IF(E173='Mode Op'!$B$23,G173*'Mode Op'!$E$23))))))</f>
        <v>0</v>
      </c>
      <c r="L173" s="94"/>
      <c r="N173" s="15"/>
      <c r="O173" s="90"/>
      <c r="P173" s="19"/>
      <c r="Q173" s="10"/>
      <c r="R173" s="20"/>
      <c r="S173" s="17"/>
      <c r="T173" s="10"/>
      <c r="U173" s="22"/>
      <c r="V173" s="11"/>
      <c r="W173" s="16" t="str">
        <f>IF(N173="","",VLOOKUP(N173,A:D,4,FALSE))</f>
        <v/>
      </c>
    </row>
    <row r="174" spans="1:23" ht="17.25" thickBot="1" x14ac:dyDescent="0.35">
      <c r="A174" s="35" t="s">
        <v>440</v>
      </c>
      <c r="B174" s="51" t="e">
        <f>VLOOKUP(A174,#REF!,2,FALSE)</f>
        <v>#REF!</v>
      </c>
      <c r="C174" s="44"/>
      <c r="D174" s="51"/>
      <c r="E174" s="52" t="s">
        <v>115</v>
      </c>
      <c r="F174" s="52"/>
      <c r="G174" s="87">
        <v>1</v>
      </c>
      <c r="H174" s="47"/>
      <c r="I174" s="48"/>
      <c r="J174" s="54"/>
      <c r="K174" s="55">
        <f>IF(E174='Mode Op'!$B$18,G174*'Mode Op'!$E$18,IF(E174='Mode Op'!$B$19,G174*'Mode Op'!$E$19,IF(E174='Mode Op'!$B$20,G174*'Mode Op'!$E$20,IF(E174='Mode Op'!$B$21,G174*'Mode Op'!$E$21,IF(E174='Mode Op'!$B$22,G174*'Mode Op'!$E$22,IF(E174='Mode Op'!$B$23,G174*'Mode Op'!$E$23))))))</f>
        <v>240</v>
      </c>
      <c r="L174" s="94"/>
      <c r="N174" s="15"/>
      <c r="O174" s="90"/>
      <c r="P174" s="19"/>
      <c r="Q174" s="10"/>
      <c r="R174" s="20"/>
      <c r="S174" s="17"/>
      <c r="T174" s="10"/>
      <c r="U174" s="22"/>
      <c r="V174" s="11"/>
      <c r="W174" s="16" t="str">
        <f>IF(N174="","",VLOOKUP(N174,A:D,4,FALSE))</f>
        <v/>
      </c>
    </row>
    <row r="175" spans="1:23" ht="17.25" thickBot="1" x14ac:dyDescent="0.35">
      <c r="A175" s="35" t="s">
        <v>353</v>
      </c>
      <c r="B175" s="51" t="e">
        <f>VLOOKUP(A175,#REF!,2,FALSE)</f>
        <v>#REF!</v>
      </c>
      <c r="C175" s="44"/>
      <c r="D175" s="51"/>
      <c r="E175" s="52" t="s">
        <v>115</v>
      </c>
      <c r="F175" s="52"/>
      <c r="G175" s="87">
        <v>1</v>
      </c>
      <c r="H175" s="47"/>
      <c r="I175" s="48"/>
      <c r="J175" s="54"/>
      <c r="K175" s="55">
        <f>IF(E175='Mode Op'!$B$18,G175*'Mode Op'!$E$18,IF(E175='Mode Op'!$B$19,G175*'Mode Op'!$E$19,IF(E175='Mode Op'!$B$20,G175*'Mode Op'!$E$20,IF(E175='Mode Op'!$B$21,G175*'Mode Op'!$E$21,IF(E175='Mode Op'!$B$22,G175*'Mode Op'!$E$22,IF(E175='Mode Op'!$B$23,G175*'Mode Op'!$E$23))))))</f>
        <v>240</v>
      </c>
      <c r="L175" s="94"/>
      <c r="N175" s="15"/>
      <c r="O175" s="90"/>
      <c r="P175" s="19"/>
      <c r="Q175" s="10"/>
      <c r="R175" s="20"/>
      <c r="S175" s="17"/>
      <c r="T175" s="10"/>
      <c r="U175" s="22"/>
      <c r="V175" s="11"/>
      <c r="W175" s="16" t="str">
        <f>IF(N175="","",VLOOKUP(N175,A:D,4,FALSE))</f>
        <v/>
      </c>
    </row>
    <row r="176" spans="1:23" ht="17.25" thickBot="1" x14ac:dyDescent="0.35">
      <c r="A176" s="35" t="s">
        <v>355</v>
      </c>
      <c r="B176" s="51" t="e">
        <f>VLOOKUP(A176,#REF!,2,FALSE)</f>
        <v>#REF!</v>
      </c>
      <c r="C176" s="44"/>
      <c r="D176" s="51"/>
      <c r="E176" s="52" t="s">
        <v>115</v>
      </c>
      <c r="F176" s="52"/>
      <c r="G176" s="87">
        <v>1</v>
      </c>
      <c r="H176" s="47"/>
      <c r="I176" s="48"/>
      <c r="J176" s="54"/>
      <c r="K176" s="55">
        <f>IF(E176='Mode Op'!$B$18,G176*'Mode Op'!$E$18,IF(E176='Mode Op'!$B$19,G176*'Mode Op'!$E$19,IF(E176='Mode Op'!$B$20,G176*'Mode Op'!$E$20,IF(E176='Mode Op'!$B$21,G176*'Mode Op'!$E$21,IF(E176='Mode Op'!$B$22,G176*'Mode Op'!$E$22,IF(E176='Mode Op'!$B$23,G176*'Mode Op'!$E$23))))))</f>
        <v>240</v>
      </c>
      <c r="L176" s="94"/>
      <c r="N176" s="15"/>
      <c r="O176" s="90"/>
      <c r="P176" s="19"/>
      <c r="Q176" s="10"/>
      <c r="R176" s="20"/>
      <c r="S176" s="17"/>
      <c r="T176" s="10"/>
      <c r="U176" s="22"/>
      <c r="V176" s="11"/>
      <c r="W176" s="16" t="str">
        <f>IF(N176="","",VLOOKUP(N176,A:D,4,FALSE))</f>
        <v/>
      </c>
    </row>
    <row r="177" spans="1:23" ht="17.25" thickBot="1" x14ac:dyDescent="0.35">
      <c r="A177" s="35" t="s">
        <v>314</v>
      </c>
      <c r="B177" s="51" t="e">
        <f>VLOOKUP(A177,#REF!,2,FALSE)</f>
        <v>#REF!</v>
      </c>
      <c r="C177" s="44"/>
      <c r="D177" s="51"/>
      <c r="E177" s="52" t="s">
        <v>115</v>
      </c>
      <c r="F177" s="52"/>
      <c r="G177" s="87">
        <v>2</v>
      </c>
      <c r="H177" s="47"/>
      <c r="I177" s="48"/>
      <c r="J177" s="54"/>
      <c r="K177" s="55">
        <f>IF(E177='Mode Op'!$B$18,G177*'Mode Op'!$E$18,IF(E177='Mode Op'!$B$19,G177*'Mode Op'!$E$19,IF(E177='Mode Op'!$B$20,G177*'Mode Op'!$E$20,IF(E177='Mode Op'!$B$21,G177*'Mode Op'!$E$21,IF(E177='Mode Op'!$B$22,G177*'Mode Op'!$E$22,IF(E177='Mode Op'!$B$23,G177*'Mode Op'!$E$23))))))</f>
        <v>480</v>
      </c>
      <c r="L177" s="94"/>
      <c r="N177" s="15"/>
      <c r="O177" s="90"/>
      <c r="P177" s="19"/>
      <c r="Q177" s="10"/>
      <c r="R177" s="20"/>
      <c r="S177" s="17"/>
      <c r="T177" s="10"/>
      <c r="U177" s="22"/>
      <c r="V177" s="11"/>
      <c r="W177" s="16" t="str">
        <f>IF(N177="","",VLOOKUP(N177,A:D,4,FALSE))</f>
        <v/>
      </c>
    </row>
    <row r="178" spans="1:23" ht="17.25" thickBot="1" x14ac:dyDescent="0.35">
      <c r="A178" s="35" t="s">
        <v>315</v>
      </c>
      <c r="B178" s="51" t="e">
        <f>VLOOKUP(A178,#REF!,2,FALSE)</f>
        <v>#REF!</v>
      </c>
      <c r="C178" s="44"/>
      <c r="D178" s="51"/>
      <c r="E178" s="52" t="s">
        <v>115</v>
      </c>
      <c r="F178" s="52"/>
      <c r="G178" s="87">
        <v>2</v>
      </c>
      <c r="H178" s="47"/>
      <c r="I178" s="48"/>
      <c r="J178" s="54"/>
      <c r="K178" s="55">
        <f>IF(E178='Mode Op'!$B$18,G178*'Mode Op'!$E$18,IF(E178='Mode Op'!$B$19,G178*'Mode Op'!$E$19,IF(E178='Mode Op'!$B$20,G178*'Mode Op'!$E$20,IF(E178='Mode Op'!$B$21,G178*'Mode Op'!$E$21,IF(E178='Mode Op'!$B$22,G178*'Mode Op'!$E$22,IF(E178='Mode Op'!$B$23,G178*'Mode Op'!$E$23))))))</f>
        <v>480</v>
      </c>
      <c r="L178" s="94"/>
      <c r="N178" s="15"/>
      <c r="O178" s="90"/>
      <c r="P178" s="19"/>
      <c r="Q178" s="10"/>
      <c r="R178" s="20"/>
      <c r="S178" s="17"/>
      <c r="T178" s="10"/>
      <c r="U178" s="22"/>
      <c r="V178" s="11"/>
      <c r="W178" s="16" t="str">
        <f>IF(N178="","",VLOOKUP(N178,A:D,4,FALSE))</f>
        <v/>
      </c>
    </row>
    <row r="179" spans="1:23" ht="17.25" thickBot="1" x14ac:dyDescent="0.35">
      <c r="A179" s="35" t="s">
        <v>316</v>
      </c>
      <c r="B179" s="51" t="e">
        <f>VLOOKUP(A179,#REF!,2,FALSE)</f>
        <v>#REF!</v>
      </c>
      <c r="C179" s="44"/>
      <c r="D179" s="51"/>
      <c r="E179" s="52" t="s">
        <v>115</v>
      </c>
      <c r="F179" s="52"/>
      <c r="G179" s="87">
        <v>0</v>
      </c>
      <c r="H179" s="47"/>
      <c r="I179" s="48"/>
      <c r="J179" s="54"/>
      <c r="K179" s="55">
        <f>IF(E179='Mode Op'!$B$18,G179*'Mode Op'!$E$18,IF(E179='Mode Op'!$B$19,G179*'Mode Op'!$E$19,IF(E179='Mode Op'!$B$20,G179*'Mode Op'!$E$20,IF(E179='Mode Op'!$B$21,G179*'Mode Op'!$E$21,IF(E179='Mode Op'!$B$22,G179*'Mode Op'!$E$22,IF(E179='Mode Op'!$B$23,G179*'Mode Op'!$E$23))))))</f>
        <v>0</v>
      </c>
      <c r="L179" s="94"/>
      <c r="N179" s="15"/>
      <c r="O179" s="90"/>
      <c r="P179" s="19"/>
      <c r="Q179" s="10"/>
      <c r="R179" s="20"/>
      <c r="S179" s="17"/>
      <c r="T179" s="10"/>
      <c r="U179" s="22"/>
      <c r="V179" s="11"/>
      <c r="W179" s="16" t="str">
        <f>IF(N179="","",VLOOKUP(N179,A:D,4,FALSE))</f>
        <v/>
      </c>
    </row>
    <row r="180" spans="1:23" ht="17.25" thickBot="1" x14ac:dyDescent="0.35">
      <c r="A180" s="35" t="s">
        <v>317</v>
      </c>
      <c r="B180" s="51" t="e">
        <f>VLOOKUP(A180,#REF!,2,FALSE)</f>
        <v>#REF!</v>
      </c>
      <c r="C180" s="44"/>
      <c r="D180" s="51"/>
      <c r="E180" s="52" t="s">
        <v>115</v>
      </c>
      <c r="F180" s="52"/>
      <c r="G180" s="87">
        <v>0</v>
      </c>
      <c r="H180" s="47"/>
      <c r="I180" s="48"/>
      <c r="J180" s="54"/>
      <c r="K180" s="55">
        <f>IF(E180='Mode Op'!$B$18,G180*'Mode Op'!$E$18,IF(E180='Mode Op'!$B$19,G180*'Mode Op'!$E$19,IF(E180='Mode Op'!$B$20,G180*'Mode Op'!$E$20,IF(E180='Mode Op'!$B$21,G180*'Mode Op'!$E$21,IF(E180='Mode Op'!$B$22,G180*'Mode Op'!$E$22,IF(E180='Mode Op'!$B$23,G180*'Mode Op'!$E$23))))))</f>
        <v>0</v>
      </c>
      <c r="L180" s="94"/>
      <c r="N180" s="15"/>
      <c r="O180" s="90"/>
      <c r="P180" s="19"/>
      <c r="Q180" s="10"/>
      <c r="R180" s="20"/>
      <c r="S180" s="17"/>
      <c r="T180" s="10"/>
      <c r="U180" s="22"/>
      <c r="V180" s="11"/>
      <c r="W180" s="16" t="str">
        <f>IF(N180="","",VLOOKUP(N180,A:D,4,FALSE))</f>
        <v/>
      </c>
    </row>
    <row r="181" spans="1:23" ht="17.25" thickBot="1" x14ac:dyDescent="0.35">
      <c r="A181" s="35" t="s">
        <v>318</v>
      </c>
      <c r="B181" s="51" t="e">
        <f>VLOOKUP(A181,#REF!,2,FALSE)</f>
        <v>#REF!</v>
      </c>
      <c r="C181" s="44"/>
      <c r="D181" s="51"/>
      <c r="E181" s="52" t="s">
        <v>115</v>
      </c>
      <c r="F181" s="52"/>
      <c r="G181" s="87">
        <v>2</v>
      </c>
      <c r="H181" s="47"/>
      <c r="I181" s="48"/>
      <c r="J181" s="54"/>
      <c r="K181" s="55">
        <f>IF(E181='Mode Op'!$B$18,G181*'Mode Op'!$E$18,IF(E181='Mode Op'!$B$19,G181*'Mode Op'!$E$19,IF(E181='Mode Op'!$B$20,G181*'Mode Op'!$E$20,IF(E181='Mode Op'!$B$21,G181*'Mode Op'!$E$21,IF(E181='Mode Op'!$B$22,G181*'Mode Op'!$E$22,IF(E181='Mode Op'!$B$23,G181*'Mode Op'!$E$23))))))</f>
        <v>480</v>
      </c>
      <c r="L181" s="94"/>
      <c r="N181" s="15"/>
      <c r="O181" s="90"/>
      <c r="P181" s="19"/>
      <c r="Q181" s="10"/>
      <c r="R181" s="20"/>
      <c r="S181" s="17"/>
      <c r="T181" s="10"/>
      <c r="U181" s="22"/>
      <c r="V181" s="11"/>
      <c r="W181" s="16" t="str">
        <f>IF(N181="","",VLOOKUP(N181,A:D,4,FALSE))</f>
        <v/>
      </c>
    </row>
    <row r="182" spans="1:23" ht="17.25" thickBot="1" x14ac:dyDescent="0.35">
      <c r="A182" s="35" t="s">
        <v>319</v>
      </c>
      <c r="B182" s="51" t="e">
        <f>VLOOKUP(A182,#REF!,2,FALSE)</f>
        <v>#REF!</v>
      </c>
      <c r="C182" s="44"/>
      <c r="D182" s="51"/>
      <c r="E182" s="52" t="s">
        <v>115</v>
      </c>
      <c r="F182" s="52"/>
      <c r="G182" s="87">
        <v>1</v>
      </c>
      <c r="H182" s="47"/>
      <c r="I182" s="48"/>
      <c r="J182" s="54"/>
      <c r="K182" s="55">
        <f>IF(E182='Mode Op'!$B$18,G182*'Mode Op'!$E$18,IF(E182='Mode Op'!$B$19,G182*'Mode Op'!$E$19,IF(E182='Mode Op'!$B$20,G182*'Mode Op'!$E$20,IF(E182='Mode Op'!$B$21,G182*'Mode Op'!$E$21,IF(E182='Mode Op'!$B$22,G182*'Mode Op'!$E$22,IF(E182='Mode Op'!$B$23,G182*'Mode Op'!$E$23))))))</f>
        <v>240</v>
      </c>
      <c r="L182" s="94"/>
      <c r="N182" s="15"/>
      <c r="O182" s="90"/>
      <c r="P182" s="19"/>
      <c r="Q182" s="10"/>
      <c r="R182" s="20"/>
      <c r="S182" s="17"/>
      <c r="T182" s="10"/>
      <c r="U182" s="22"/>
      <c r="V182" s="11"/>
      <c r="W182" s="16" t="str">
        <f>IF(N182="","",VLOOKUP(N182,A:D,4,FALSE))</f>
        <v/>
      </c>
    </row>
    <row r="183" spans="1:23" ht="17.25" thickBot="1" x14ac:dyDescent="0.35">
      <c r="A183" s="35" t="s">
        <v>320</v>
      </c>
      <c r="B183" s="51" t="e">
        <f>VLOOKUP(A183,#REF!,2,FALSE)</f>
        <v>#REF!</v>
      </c>
      <c r="C183" s="44"/>
      <c r="D183" s="51"/>
      <c r="E183" s="52" t="s">
        <v>115</v>
      </c>
      <c r="F183" s="52"/>
      <c r="G183" s="87">
        <v>2</v>
      </c>
      <c r="H183" s="47"/>
      <c r="I183" s="48"/>
      <c r="J183" s="54"/>
      <c r="K183" s="55">
        <f>IF(E183='Mode Op'!$B$18,G183*'Mode Op'!$E$18,IF(E183='Mode Op'!$B$19,G183*'Mode Op'!$E$19,IF(E183='Mode Op'!$B$20,G183*'Mode Op'!$E$20,IF(E183='Mode Op'!$B$21,G183*'Mode Op'!$E$21,IF(E183='Mode Op'!$B$22,G183*'Mode Op'!$E$22,IF(E183='Mode Op'!$B$23,G183*'Mode Op'!$E$23))))))</f>
        <v>480</v>
      </c>
      <c r="L183" s="94"/>
      <c r="N183" s="15"/>
      <c r="O183" s="90"/>
      <c r="P183" s="19"/>
      <c r="Q183" s="10"/>
      <c r="R183" s="20"/>
      <c r="S183" s="17"/>
      <c r="T183" s="10"/>
      <c r="U183" s="22"/>
      <c r="V183" s="11"/>
      <c r="W183" s="16" t="str">
        <f>IF(N183="","",VLOOKUP(N183,A:D,4,FALSE))</f>
        <v/>
      </c>
    </row>
    <row r="184" spans="1:23" ht="17.25" thickBot="1" x14ac:dyDescent="0.35">
      <c r="A184" s="35" t="s">
        <v>321</v>
      </c>
      <c r="B184" s="51" t="e">
        <f>VLOOKUP(A184,#REF!,2,FALSE)</f>
        <v>#REF!</v>
      </c>
      <c r="C184" s="44"/>
      <c r="D184" s="51"/>
      <c r="E184" s="52" t="s">
        <v>115</v>
      </c>
      <c r="F184" s="52"/>
      <c r="G184" s="87">
        <v>1</v>
      </c>
      <c r="H184" s="47"/>
      <c r="I184" s="48"/>
      <c r="J184" s="54"/>
      <c r="K184" s="55">
        <f>IF(E184='Mode Op'!$B$18,G184*'Mode Op'!$E$18,IF(E184='Mode Op'!$B$19,G184*'Mode Op'!$E$19,IF(E184='Mode Op'!$B$20,G184*'Mode Op'!$E$20,IF(E184='Mode Op'!$B$21,G184*'Mode Op'!$E$21,IF(E184='Mode Op'!$B$22,G184*'Mode Op'!$E$22,IF(E184='Mode Op'!$B$23,G184*'Mode Op'!$E$23))))))</f>
        <v>240</v>
      </c>
      <c r="L184" s="94"/>
      <c r="N184" s="15"/>
      <c r="O184" s="90"/>
      <c r="P184" s="19"/>
      <c r="Q184" s="10"/>
      <c r="R184" s="20"/>
      <c r="S184" s="17"/>
      <c r="T184" s="10"/>
      <c r="U184" s="22"/>
      <c r="V184" s="11"/>
      <c r="W184" s="16" t="str">
        <f>IF(N184="","",VLOOKUP(N184,A:D,4,FALSE))</f>
        <v/>
      </c>
    </row>
    <row r="185" spans="1:23" ht="17.25" thickBot="1" x14ac:dyDescent="0.35">
      <c r="A185" s="84" t="s">
        <v>287</v>
      </c>
      <c r="B185" s="59" t="e">
        <f>VLOOKUP(A185,#REF!,2,FALSE)</f>
        <v>#REF!</v>
      </c>
      <c r="C185" s="44"/>
      <c r="D185" s="59"/>
      <c r="E185" s="60" t="s">
        <v>115</v>
      </c>
      <c r="F185" s="60"/>
      <c r="G185" s="88">
        <v>1</v>
      </c>
      <c r="H185" s="47"/>
      <c r="I185" s="62"/>
      <c r="J185" s="63"/>
      <c r="K185" s="55">
        <f>IF(E185='Mode Op'!$B$18,G185*'Mode Op'!$E$18,IF(E185='Mode Op'!$B$19,G185*'Mode Op'!$E$19,IF(E185='Mode Op'!$B$20,G185*'Mode Op'!$E$20,IF(E185='Mode Op'!$B$21,G185*'Mode Op'!$E$21,IF(E185='Mode Op'!$B$22,G185*'Mode Op'!$E$22,IF(E185='Mode Op'!$B$23,G185*'Mode Op'!$E$23))))))</f>
        <v>240</v>
      </c>
      <c r="L185" s="95"/>
      <c r="N185" s="15"/>
      <c r="O185" s="90"/>
      <c r="P185" s="19"/>
      <c r="Q185" s="10"/>
      <c r="R185" s="20"/>
      <c r="S185" s="17"/>
      <c r="T185" s="10"/>
      <c r="U185" s="22"/>
      <c r="V185" s="11"/>
      <c r="W185" s="16" t="str">
        <f>IF(N185="","",VLOOKUP(N185,A:D,4,FALSE))</f>
        <v/>
      </c>
    </row>
    <row r="186" spans="1:23" ht="17.25" thickBot="1" x14ac:dyDescent="0.35">
      <c r="A186" s="85" t="s">
        <v>419</v>
      </c>
      <c r="B186" s="66" t="e">
        <f>VLOOKUP(A186,#REF!,2,FALSE)</f>
        <v>#REF!</v>
      </c>
      <c r="C186" s="44"/>
      <c r="D186" s="66"/>
      <c r="E186" s="66" t="s">
        <v>126</v>
      </c>
      <c r="F186" s="67"/>
      <c r="G186" s="86">
        <v>0.16</v>
      </c>
      <c r="H186" s="47"/>
      <c r="I186" s="69"/>
      <c r="J186" s="70"/>
      <c r="K186" s="55">
        <f>IF(E186='Mode Op'!$B$18,G186*'Mode Op'!$E$18,IF(E186='Mode Op'!$B$19,G186*'Mode Op'!$E$19,IF(E186='Mode Op'!$B$20,G186*'Mode Op'!$E$20,IF(E186='Mode Op'!$B$21,G186*'Mode Op'!$E$21,IF(E186='Mode Op'!$B$22,G186*'Mode Op'!$E$22,IF(E186='Mode Op'!$B$23,G186*'Mode Op'!$E$23))))))</f>
        <v>48</v>
      </c>
      <c r="L186" s="96"/>
      <c r="N186" s="15"/>
      <c r="O186" s="90"/>
      <c r="P186" s="19"/>
      <c r="Q186" s="10"/>
      <c r="R186" s="20"/>
      <c r="S186" s="17"/>
      <c r="T186" s="10"/>
      <c r="U186" s="22"/>
      <c r="V186" s="11"/>
      <c r="W186" s="16" t="str">
        <f>IF(N186="","",VLOOKUP(N186,A:D,4,FALSE))</f>
        <v/>
      </c>
    </row>
    <row r="187" spans="1:23" ht="17.25" thickBot="1" x14ac:dyDescent="0.35">
      <c r="A187" s="35" t="s">
        <v>420</v>
      </c>
      <c r="B187" s="51" t="e">
        <f>VLOOKUP(A187,#REF!,2,FALSE)</f>
        <v>#REF!</v>
      </c>
      <c r="C187" s="44"/>
      <c r="D187" s="51"/>
      <c r="E187" s="51" t="s">
        <v>126</v>
      </c>
      <c r="F187" s="52"/>
      <c r="G187" s="87">
        <v>1.9400000000000001E-2</v>
      </c>
      <c r="H187" s="47"/>
      <c r="I187" s="48"/>
      <c r="J187" s="54"/>
      <c r="K187" s="55">
        <f>IF(E187='Mode Op'!$B$18,G187*'Mode Op'!$E$18,IF(E187='Mode Op'!$B$19,G187*'Mode Op'!$E$19,IF(E187='Mode Op'!$B$20,G187*'Mode Op'!$E$20,IF(E187='Mode Op'!$B$21,G187*'Mode Op'!$E$21,IF(E187='Mode Op'!$B$22,G187*'Mode Op'!$E$22,IF(E187='Mode Op'!$B$23,G187*'Mode Op'!$E$23))))))</f>
        <v>5.82</v>
      </c>
      <c r="L187" s="94"/>
      <c r="N187" s="15"/>
      <c r="O187" s="90"/>
      <c r="P187" s="19"/>
      <c r="Q187" s="10"/>
      <c r="R187" s="20"/>
      <c r="S187" s="17"/>
      <c r="T187" s="10"/>
      <c r="U187" s="22"/>
      <c r="V187" s="11"/>
      <c r="W187" s="16" t="str">
        <f>IF(N187="","",VLOOKUP(N187,A:D,4,FALSE))</f>
        <v/>
      </c>
    </row>
    <row r="188" spans="1:23" ht="17.25" thickBot="1" x14ac:dyDescent="0.35">
      <c r="A188" s="35" t="s">
        <v>425</v>
      </c>
      <c r="B188" s="51" t="e">
        <f>VLOOKUP(A188,#REF!,2,FALSE)</f>
        <v>#REF!</v>
      </c>
      <c r="C188" s="44"/>
      <c r="D188" s="51"/>
      <c r="E188" s="51" t="s">
        <v>126</v>
      </c>
      <c r="F188" s="52"/>
      <c r="G188" s="87">
        <v>1</v>
      </c>
      <c r="H188" s="47"/>
      <c r="I188" s="48"/>
      <c r="J188" s="54"/>
      <c r="K188" s="55">
        <f>IF(E188='Mode Op'!$B$18,G188*'Mode Op'!$E$18,IF(E188='Mode Op'!$B$19,G188*'Mode Op'!$E$19,IF(E188='Mode Op'!$B$20,G188*'Mode Op'!$E$20,IF(E188='Mode Op'!$B$21,G188*'Mode Op'!$E$21,IF(E188='Mode Op'!$B$22,G188*'Mode Op'!$E$22,IF(E188='Mode Op'!$B$23,G188*'Mode Op'!$E$23))))))</f>
        <v>300</v>
      </c>
      <c r="L188" s="94"/>
      <c r="N188" s="15"/>
      <c r="O188" s="90"/>
      <c r="P188" s="19"/>
      <c r="Q188" s="10"/>
      <c r="R188" s="20"/>
      <c r="S188" s="17"/>
      <c r="T188" s="10"/>
      <c r="U188" s="22"/>
      <c r="V188" s="11"/>
      <c r="W188" s="16" t="str">
        <f>IF(N188="","",VLOOKUP(N188,A:D,4,FALSE))</f>
        <v/>
      </c>
    </row>
    <row r="189" spans="1:23" ht="17.25" thickBot="1" x14ac:dyDescent="0.35">
      <c r="A189" s="35" t="s">
        <v>426</v>
      </c>
      <c r="B189" s="51" t="e">
        <f>VLOOKUP(A189,#REF!,2,FALSE)</f>
        <v>#REF!</v>
      </c>
      <c r="C189" s="44"/>
      <c r="D189" s="51"/>
      <c r="E189" s="51" t="s">
        <v>126</v>
      </c>
      <c r="F189" s="52"/>
      <c r="G189" s="87">
        <v>1</v>
      </c>
      <c r="H189" s="47"/>
      <c r="I189" s="48"/>
      <c r="J189" s="54"/>
      <c r="K189" s="55">
        <f>IF(E189='Mode Op'!$B$18,G189*'Mode Op'!$E$18,IF(E189='Mode Op'!$B$19,G189*'Mode Op'!$E$19,IF(E189='Mode Op'!$B$20,G189*'Mode Op'!$E$20,IF(E189='Mode Op'!$B$21,G189*'Mode Op'!$E$21,IF(E189='Mode Op'!$B$22,G189*'Mode Op'!$E$22,IF(E189='Mode Op'!$B$23,G189*'Mode Op'!$E$23))))))</f>
        <v>300</v>
      </c>
      <c r="L189" s="94"/>
      <c r="N189" s="15"/>
      <c r="O189" s="90"/>
      <c r="P189" s="19"/>
      <c r="Q189" s="10"/>
      <c r="R189" s="20"/>
      <c r="S189" s="17"/>
      <c r="T189" s="10"/>
      <c r="U189" s="22"/>
      <c r="V189" s="11"/>
      <c r="W189" s="16" t="str">
        <f>IF(N189="","",VLOOKUP(N189,A:D,4,FALSE))</f>
        <v/>
      </c>
    </row>
    <row r="190" spans="1:23" ht="17.25" thickBot="1" x14ac:dyDescent="0.35">
      <c r="A190" s="35" t="s">
        <v>390</v>
      </c>
      <c r="B190" s="51" t="e">
        <f>VLOOKUP(A190,#REF!,2,FALSE)</f>
        <v>#REF!</v>
      </c>
      <c r="C190" s="44"/>
      <c r="D190" s="51"/>
      <c r="E190" s="51" t="s">
        <v>126</v>
      </c>
      <c r="F190" s="52"/>
      <c r="G190" s="87">
        <v>1</v>
      </c>
      <c r="H190" s="47"/>
      <c r="I190" s="48"/>
      <c r="J190" s="54"/>
      <c r="K190" s="55">
        <f>IF(E190='Mode Op'!$B$18,G190*'Mode Op'!$E$18,IF(E190='Mode Op'!$B$19,G190*'Mode Op'!$E$19,IF(E190='Mode Op'!$B$20,G190*'Mode Op'!$E$20,IF(E190='Mode Op'!$B$21,G190*'Mode Op'!$E$21,IF(E190='Mode Op'!$B$22,G190*'Mode Op'!$E$22,IF(E190='Mode Op'!$B$23,G190*'Mode Op'!$E$23))))))</f>
        <v>300</v>
      </c>
      <c r="L190" s="94"/>
      <c r="N190" s="15"/>
      <c r="O190" s="90"/>
      <c r="P190" s="19"/>
      <c r="Q190" s="10"/>
      <c r="R190" s="20"/>
      <c r="S190" s="17"/>
      <c r="T190" s="10"/>
      <c r="U190" s="22"/>
      <c r="V190" s="11"/>
      <c r="W190" s="16" t="str">
        <f>IF(N190="","",VLOOKUP(N190,A:D,4,FALSE))</f>
        <v/>
      </c>
    </row>
    <row r="191" spans="1:23" ht="17.25" thickBot="1" x14ac:dyDescent="0.35">
      <c r="A191" s="35" t="s">
        <v>394</v>
      </c>
      <c r="B191" s="51" t="e">
        <f>VLOOKUP(A191,#REF!,2,FALSE)</f>
        <v>#REF!</v>
      </c>
      <c r="C191" s="44"/>
      <c r="D191" s="51"/>
      <c r="E191" s="51" t="s">
        <v>126</v>
      </c>
      <c r="F191" s="52"/>
      <c r="G191" s="87">
        <v>1</v>
      </c>
      <c r="H191" s="47"/>
      <c r="I191" s="48"/>
      <c r="J191" s="54"/>
      <c r="K191" s="55">
        <f>IF(E191='Mode Op'!$B$18,G191*'Mode Op'!$E$18,IF(E191='Mode Op'!$B$19,G191*'Mode Op'!$E$19,IF(E191='Mode Op'!$B$20,G191*'Mode Op'!$E$20,IF(E191='Mode Op'!$B$21,G191*'Mode Op'!$E$21,IF(E191='Mode Op'!$B$22,G191*'Mode Op'!$E$22,IF(E191='Mode Op'!$B$23,G191*'Mode Op'!$E$23))))))</f>
        <v>300</v>
      </c>
      <c r="L191" s="94"/>
      <c r="N191" s="15"/>
      <c r="O191" s="90"/>
      <c r="P191" s="19"/>
      <c r="Q191" s="10"/>
      <c r="R191" s="20"/>
      <c r="S191" s="17"/>
      <c r="T191" s="10"/>
      <c r="U191" s="22"/>
      <c r="V191" s="11"/>
      <c r="W191" s="16" t="str">
        <f>IF(N191="","",VLOOKUP(N191,A:D,4,FALSE))</f>
        <v/>
      </c>
    </row>
    <row r="192" spans="1:23" ht="17.25" thickBot="1" x14ac:dyDescent="0.35">
      <c r="A192" s="35" t="s">
        <v>395</v>
      </c>
      <c r="B192" s="51" t="e">
        <f>VLOOKUP(A192,#REF!,2,FALSE)</f>
        <v>#REF!</v>
      </c>
      <c r="C192" s="44"/>
      <c r="D192" s="51"/>
      <c r="E192" s="51" t="s">
        <v>126</v>
      </c>
      <c r="F192" s="52"/>
      <c r="G192" s="87">
        <v>1</v>
      </c>
      <c r="H192" s="47"/>
      <c r="I192" s="48"/>
      <c r="J192" s="54"/>
      <c r="K192" s="55">
        <f>IF(E192='Mode Op'!$B$18,G192*'Mode Op'!$E$18,IF(E192='Mode Op'!$B$19,G192*'Mode Op'!$E$19,IF(E192='Mode Op'!$B$20,G192*'Mode Op'!$E$20,IF(E192='Mode Op'!$B$21,G192*'Mode Op'!$E$21,IF(E192='Mode Op'!$B$22,G192*'Mode Op'!$E$22,IF(E192='Mode Op'!$B$23,G192*'Mode Op'!$E$23))))))</f>
        <v>300</v>
      </c>
      <c r="L192" s="94"/>
      <c r="N192" s="15"/>
      <c r="O192" s="90"/>
      <c r="P192" s="19"/>
      <c r="Q192" s="10"/>
      <c r="R192" s="20"/>
      <c r="S192" s="17"/>
      <c r="T192" s="10"/>
      <c r="U192" s="22"/>
      <c r="V192" s="11"/>
      <c r="W192" s="16" t="str">
        <f>IF(N192="","",VLOOKUP(N192,A:D,4,FALSE))</f>
        <v/>
      </c>
    </row>
    <row r="193" spans="1:23" ht="17.25" thickBot="1" x14ac:dyDescent="0.35">
      <c r="A193" s="35" t="s">
        <v>0</v>
      </c>
      <c r="B193" s="51" t="e">
        <f>VLOOKUP(A193,#REF!,2,FALSE)</f>
        <v>#REF!</v>
      </c>
      <c r="C193" s="44"/>
      <c r="D193" s="51"/>
      <c r="E193" s="51" t="s">
        <v>126</v>
      </c>
      <c r="F193" s="52"/>
      <c r="G193" s="87">
        <v>0</v>
      </c>
      <c r="H193" s="47"/>
      <c r="I193" s="48"/>
      <c r="J193" s="54"/>
      <c r="K193" s="55">
        <f>IF(E193='Mode Op'!$B$18,G193*'Mode Op'!$E$18,IF(E193='Mode Op'!$B$19,G193*'Mode Op'!$E$19,IF(E193='Mode Op'!$B$20,G193*'Mode Op'!$E$20,IF(E193='Mode Op'!$B$21,G193*'Mode Op'!$E$21,IF(E193='Mode Op'!$B$22,G193*'Mode Op'!$E$22,IF(E193='Mode Op'!$B$23,G193*'Mode Op'!$E$23))))))</f>
        <v>0</v>
      </c>
      <c r="L193" s="94"/>
      <c r="N193" s="15"/>
      <c r="O193" s="90"/>
      <c r="P193" s="19"/>
      <c r="Q193" s="10"/>
      <c r="R193" s="20"/>
      <c r="S193" s="17"/>
      <c r="T193" s="10"/>
      <c r="U193" s="22"/>
      <c r="V193" s="11"/>
      <c r="W193" s="16" t="str">
        <f>IF(N193="","",VLOOKUP(N193,A:D,4,FALSE))</f>
        <v/>
      </c>
    </row>
    <row r="194" spans="1:23" ht="17.25" thickBot="1" x14ac:dyDescent="0.35">
      <c r="A194" s="35" t="s">
        <v>412</v>
      </c>
      <c r="B194" s="51" t="e">
        <f>VLOOKUP(A194,#REF!,2,FALSE)</f>
        <v>#REF!</v>
      </c>
      <c r="C194" s="44"/>
      <c r="D194" s="51"/>
      <c r="E194" s="51" t="s">
        <v>126</v>
      </c>
      <c r="F194" s="52"/>
      <c r="G194" s="87">
        <v>0</v>
      </c>
      <c r="H194" s="47"/>
      <c r="I194" s="48"/>
      <c r="J194" s="54"/>
      <c r="K194" s="55">
        <f>IF(E194='Mode Op'!$B$18,G194*'Mode Op'!$E$18,IF(E194='Mode Op'!$B$19,G194*'Mode Op'!$E$19,IF(E194='Mode Op'!$B$20,G194*'Mode Op'!$E$20,IF(E194='Mode Op'!$B$21,G194*'Mode Op'!$E$21,IF(E194='Mode Op'!$B$22,G194*'Mode Op'!$E$22,IF(E194='Mode Op'!$B$23,G194*'Mode Op'!$E$23))))))</f>
        <v>0</v>
      </c>
      <c r="L194" s="94"/>
      <c r="N194" s="15"/>
      <c r="O194" s="90"/>
      <c r="P194" s="19"/>
      <c r="Q194" s="10"/>
      <c r="R194" s="20"/>
      <c r="S194" s="17"/>
      <c r="T194" s="10"/>
      <c r="U194" s="22"/>
      <c r="V194" s="11"/>
      <c r="W194" s="16" t="str">
        <f>IF(N194="","",VLOOKUP(N194,A:D,4,FALSE))</f>
        <v/>
      </c>
    </row>
    <row r="195" spans="1:23" ht="17.25" thickBot="1" x14ac:dyDescent="0.35">
      <c r="A195" s="35" t="s">
        <v>413</v>
      </c>
      <c r="B195" s="51" t="e">
        <f>VLOOKUP(A195,#REF!,2,FALSE)</f>
        <v>#REF!</v>
      </c>
      <c r="C195" s="44"/>
      <c r="D195" s="51"/>
      <c r="E195" s="51" t="s">
        <v>126</v>
      </c>
      <c r="F195" s="52"/>
      <c r="G195" s="87">
        <v>0</v>
      </c>
      <c r="H195" s="47"/>
      <c r="I195" s="48"/>
      <c r="J195" s="54"/>
      <c r="K195" s="55">
        <f>IF(E195='Mode Op'!$B$18,G195*'Mode Op'!$E$18,IF(E195='Mode Op'!$B$19,G195*'Mode Op'!$E$19,IF(E195='Mode Op'!$B$20,G195*'Mode Op'!$E$20,IF(E195='Mode Op'!$B$21,G195*'Mode Op'!$E$21,IF(E195='Mode Op'!$B$22,G195*'Mode Op'!$E$22,IF(E195='Mode Op'!$B$23,G195*'Mode Op'!$E$23))))))</f>
        <v>0</v>
      </c>
      <c r="L195" s="94"/>
      <c r="N195" s="15"/>
      <c r="O195" s="90"/>
      <c r="P195" s="19"/>
      <c r="Q195" s="10"/>
      <c r="R195" s="20"/>
      <c r="S195" s="17"/>
      <c r="T195" s="10"/>
      <c r="U195" s="22"/>
      <c r="V195" s="11"/>
      <c r="W195" s="16" t="str">
        <f>IF(N195="","",VLOOKUP(N195,A:D,4,FALSE))</f>
        <v/>
      </c>
    </row>
    <row r="196" spans="1:23" ht="17.25" thickBot="1" x14ac:dyDescent="0.35">
      <c r="A196" s="35" t="s">
        <v>414</v>
      </c>
      <c r="B196" s="51" t="e">
        <f>VLOOKUP(A196,#REF!,2,FALSE)</f>
        <v>#REF!</v>
      </c>
      <c r="C196" s="44"/>
      <c r="D196" s="51"/>
      <c r="E196" s="51" t="s">
        <v>126</v>
      </c>
      <c r="F196" s="52"/>
      <c r="G196" s="87">
        <v>0</v>
      </c>
      <c r="H196" s="47"/>
      <c r="I196" s="48"/>
      <c r="J196" s="54"/>
      <c r="K196" s="55">
        <f>IF(E196='Mode Op'!$B$18,G196*'Mode Op'!$E$18,IF(E196='Mode Op'!$B$19,G196*'Mode Op'!$E$19,IF(E196='Mode Op'!$B$20,G196*'Mode Op'!$E$20,IF(E196='Mode Op'!$B$21,G196*'Mode Op'!$E$21,IF(E196='Mode Op'!$B$22,G196*'Mode Op'!$E$22,IF(E196='Mode Op'!$B$23,G196*'Mode Op'!$E$23))))))</f>
        <v>0</v>
      </c>
      <c r="L196" s="94"/>
      <c r="N196" s="15"/>
      <c r="O196" s="90"/>
      <c r="P196" s="19"/>
      <c r="Q196" s="10"/>
      <c r="R196" s="20"/>
      <c r="S196" s="17"/>
      <c r="T196" s="10"/>
      <c r="U196" s="22"/>
      <c r="V196" s="11"/>
      <c r="W196" s="16" t="str">
        <f>IF(N196="","",VLOOKUP(N196,A:D,4,FALSE))</f>
        <v/>
      </c>
    </row>
    <row r="197" spans="1:23" ht="17.25" thickBot="1" x14ac:dyDescent="0.35">
      <c r="A197" s="35" t="s">
        <v>416</v>
      </c>
      <c r="B197" s="51" t="e">
        <f>VLOOKUP(A197,#REF!,2,FALSE)</f>
        <v>#REF!</v>
      </c>
      <c r="C197" s="44"/>
      <c r="D197" s="51"/>
      <c r="E197" s="51" t="s">
        <v>126</v>
      </c>
      <c r="F197" s="52"/>
      <c r="G197" s="87">
        <v>0</v>
      </c>
      <c r="H197" s="47"/>
      <c r="I197" s="48"/>
      <c r="J197" s="54"/>
      <c r="K197" s="55">
        <f>IF(E197='Mode Op'!$B$18,G197*'Mode Op'!$E$18,IF(E197='Mode Op'!$B$19,G197*'Mode Op'!$E$19,IF(E197='Mode Op'!$B$20,G197*'Mode Op'!$E$20,IF(E197='Mode Op'!$B$21,G197*'Mode Op'!$E$21,IF(E197='Mode Op'!$B$22,G197*'Mode Op'!$E$22,IF(E197='Mode Op'!$B$23,G197*'Mode Op'!$E$23))))))</f>
        <v>0</v>
      </c>
      <c r="L197" s="94"/>
      <c r="N197" s="15"/>
      <c r="O197" s="90"/>
      <c r="P197" s="19"/>
      <c r="Q197" s="10"/>
      <c r="R197" s="20"/>
      <c r="S197" s="17"/>
      <c r="T197" s="10"/>
      <c r="U197" s="22"/>
      <c r="V197" s="11"/>
      <c r="W197" s="16" t="str">
        <f>IF(N197="","",VLOOKUP(N197,A:D,4,FALSE))</f>
        <v/>
      </c>
    </row>
    <row r="198" spans="1:23" ht="17.25" thickBot="1" x14ac:dyDescent="0.35">
      <c r="A198" s="35" t="s">
        <v>357</v>
      </c>
      <c r="B198" s="51" t="e">
        <f>VLOOKUP(A198,#REF!,2,FALSE)</f>
        <v>#REF!</v>
      </c>
      <c r="C198" s="44"/>
      <c r="D198" s="51"/>
      <c r="E198" s="51" t="s">
        <v>126</v>
      </c>
      <c r="F198" s="52"/>
      <c r="G198" s="87">
        <v>0</v>
      </c>
      <c r="H198" s="47"/>
      <c r="I198" s="48"/>
      <c r="J198" s="54"/>
      <c r="K198" s="55">
        <f>IF(E198='Mode Op'!$B$18,G198*'Mode Op'!$E$18,IF(E198='Mode Op'!$B$19,G198*'Mode Op'!$E$19,IF(E198='Mode Op'!$B$20,G198*'Mode Op'!$E$20,IF(E198='Mode Op'!$B$21,G198*'Mode Op'!$E$21,IF(E198='Mode Op'!$B$22,G198*'Mode Op'!$E$22,IF(E198='Mode Op'!$B$23,G198*'Mode Op'!$E$23))))))</f>
        <v>0</v>
      </c>
      <c r="L198" s="94"/>
      <c r="N198" s="15"/>
      <c r="O198" s="90"/>
      <c r="P198" s="19"/>
      <c r="Q198" s="10"/>
      <c r="R198" s="20"/>
      <c r="S198" s="17"/>
      <c r="T198" s="10"/>
      <c r="U198" s="22"/>
      <c r="V198" s="11"/>
      <c r="W198" s="16" t="str">
        <f>IF(N198="","",VLOOKUP(N198,A:D,4,FALSE))</f>
        <v/>
      </c>
    </row>
    <row r="199" spans="1:23" ht="17.25" thickBot="1" x14ac:dyDescent="0.35">
      <c r="A199" s="35" t="s">
        <v>3</v>
      </c>
      <c r="B199" s="51" t="e">
        <f>VLOOKUP(A199,#REF!,2,FALSE)</f>
        <v>#REF!</v>
      </c>
      <c r="C199" s="44"/>
      <c r="D199" s="51"/>
      <c r="E199" s="51" t="s">
        <v>126</v>
      </c>
      <c r="F199" s="52"/>
      <c r="G199" s="87">
        <v>0</v>
      </c>
      <c r="H199" s="47"/>
      <c r="I199" s="48"/>
      <c r="J199" s="54"/>
      <c r="K199" s="55">
        <f>IF(E199='Mode Op'!$B$18,G199*'Mode Op'!$E$18,IF(E199='Mode Op'!$B$19,G199*'Mode Op'!$E$19,IF(E199='Mode Op'!$B$20,G199*'Mode Op'!$E$20,IF(E199='Mode Op'!$B$21,G199*'Mode Op'!$E$21,IF(E199='Mode Op'!$B$22,G199*'Mode Op'!$E$22,IF(E199='Mode Op'!$B$23,G199*'Mode Op'!$E$23))))))</f>
        <v>0</v>
      </c>
      <c r="L199" s="94"/>
      <c r="N199" s="15"/>
      <c r="O199" s="90"/>
      <c r="P199" s="19"/>
      <c r="Q199" s="10"/>
      <c r="R199" s="20"/>
      <c r="S199" s="17"/>
      <c r="T199" s="10"/>
      <c r="U199" s="22"/>
      <c r="V199" s="11"/>
      <c r="W199" s="16" t="str">
        <f>IF(N199="","",VLOOKUP(N199,A:D,4,FALSE))</f>
        <v/>
      </c>
    </row>
    <row r="200" spans="1:23" ht="17.25" thickBot="1" x14ac:dyDescent="0.35">
      <c r="A200" s="35" t="s">
        <v>360</v>
      </c>
      <c r="B200" s="51" t="e">
        <f>VLOOKUP(A200,#REF!,2,FALSE)</f>
        <v>#REF!</v>
      </c>
      <c r="C200" s="44"/>
      <c r="D200" s="51"/>
      <c r="E200" s="51" t="s">
        <v>126</v>
      </c>
      <c r="F200" s="52"/>
      <c r="G200" s="87">
        <v>0</v>
      </c>
      <c r="H200" s="47"/>
      <c r="I200" s="48"/>
      <c r="J200" s="54"/>
      <c r="K200" s="55">
        <f>IF(E200='Mode Op'!$B$18,G200*'Mode Op'!$E$18,IF(E200='Mode Op'!$B$19,G200*'Mode Op'!$E$19,IF(E200='Mode Op'!$B$20,G200*'Mode Op'!$E$20,IF(E200='Mode Op'!$B$21,G200*'Mode Op'!$E$21,IF(E200='Mode Op'!$B$22,G200*'Mode Op'!$E$22,IF(E200='Mode Op'!$B$23,G200*'Mode Op'!$E$23))))))</f>
        <v>0</v>
      </c>
      <c r="L200" s="94"/>
      <c r="N200" s="15"/>
      <c r="O200" s="90"/>
      <c r="P200" s="19"/>
      <c r="Q200" s="10"/>
      <c r="R200" s="20"/>
      <c r="S200" s="17"/>
      <c r="T200" s="10"/>
      <c r="U200" s="22"/>
      <c r="V200" s="11"/>
      <c r="W200" s="16" t="str">
        <f>IF(N200="","",VLOOKUP(N200,A:D,4,FALSE))</f>
        <v/>
      </c>
    </row>
    <row r="201" spans="1:23" ht="17.25" thickBot="1" x14ac:dyDescent="0.35">
      <c r="A201" s="35" t="s">
        <v>361</v>
      </c>
      <c r="B201" s="51" t="e">
        <f>VLOOKUP(A201,#REF!,2,FALSE)</f>
        <v>#REF!</v>
      </c>
      <c r="C201" s="44"/>
      <c r="D201" s="51"/>
      <c r="E201" s="51" t="s">
        <v>126</v>
      </c>
      <c r="F201" s="52"/>
      <c r="G201" s="87">
        <v>0</v>
      </c>
      <c r="H201" s="47"/>
      <c r="I201" s="48"/>
      <c r="J201" s="54"/>
      <c r="K201" s="55">
        <f>IF(E201='Mode Op'!$B$18,G201*'Mode Op'!$E$18,IF(E201='Mode Op'!$B$19,G201*'Mode Op'!$E$19,IF(E201='Mode Op'!$B$20,G201*'Mode Op'!$E$20,IF(E201='Mode Op'!$B$21,G201*'Mode Op'!$E$21,IF(E201='Mode Op'!$B$22,G201*'Mode Op'!$E$22,IF(E201='Mode Op'!$B$23,G201*'Mode Op'!$E$23))))))</f>
        <v>0</v>
      </c>
      <c r="L201" s="94"/>
      <c r="N201" s="15"/>
      <c r="O201" s="90"/>
      <c r="P201" s="19"/>
      <c r="Q201" s="10"/>
      <c r="R201" s="20"/>
      <c r="S201" s="17"/>
      <c r="T201" s="10"/>
      <c r="U201" s="22"/>
      <c r="V201" s="11"/>
      <c r="W201" s="16" t="str">
        <f>IF(N201="","",VLOOKUP(N201,A:D,4,FALSE))</f>
        <v/>
      </c>
    </row>
    <row r="202" spans="1:23" ht="17.25" thickBot="1" x14ac:dyDescent="0.35">
      <c r="A202" s="35" t="s">
        <v>363</v>
      </c>
      <c r="B202" s="51" t="e">
        <f>VLOOKUP(A202,#REF!,2,FALSE)</f>
        <v>#REF!</v>
      </c>
      <c r="C202" s="44"/>
      <c r="D202" s="51"/>
      <c r="E202" s="51" t="s">
        <v>126</v>
      </c>
      <c r="F202" s="52"/>
      <c r="G202" s="87">
        <v>1</v>
      </c>
      <c r="H202" s="47"/>
      <c r="I202" s="48"/>
      <c r="J202" s="54"/>
      <c r="K202" s="55">
        <f>IF(E202='Mode Op'!$B$18,G202*'Mode Op'!$E$18,IF(E202='Mode Op'!$B$19,G202*'Mode Op'!$E$19,IF(E202='Mode Op'!$B$20,G202*'Mode Op'!$E$20,IF(E202='Mode Op'!$B$21,G202*'Mode Op'!$E$21,IF(E202='Mode Op'!$B$22,G202*'Mode Op'!$E$22,IF(E202='Mode Op'!$B$23,G202*'Mode Op'!$E$23))))))</f>
        <v>300</v>
      </c>
      <c r="L202" s="94"/>
      <c r="N202" s="15"/>
      <c r="O202" s="90"/>
      <c r="P202" s="19"/>
      <c r="Q202" s="10"/>
      <c r="R202" s="20"/>
      <c r="S202" s="17"/>
      <c r="T202" s="10"/>
      <c r="U202" s="22"/>
      <c r="V202" s="11"/>
      <c r="W202" s="16" t="str">
        <f>IF(N202="","",VLOOKUP(N202,A:D,4,FALSE))</f>
        <v/>
      </c>
    </row>
    <row r="203" spans="1:23" ht="17.25" thickBot="1" x14ac:dyDescent="0.35">
      <c r="A203" s="35" t="s">
        <v>364</v>
      </c>
      <c r="B203" s="51" t="e">
        <f>VLOOKUP(A203,#REF!,2,FALSE)</f>
        <v>#REF!</v>
      </c>
      <c r="C203" s="44"/>
      <c r="D203" s="51"/>
      <c r="E203" s="51" t="s">
        <v>126</v>
      </c>
      <c r="F203" s="52"/>
      <c r="G203" s="87">
        <v>0</v>
      </c>
      <c r="H203" s="47"/>
      <c r="I203" s="48"/>
      <c r="J203" s="54"/>
      <c r="K203" s="55">
        <f>IF(E203='Mode Op'!$B$18,G203*'Mode Op'!$E$18,IF(E203='Mode Op'!$B$19,G203*'Mode Op'!$E$19,IF(E203='Mode Op'!$B$20,G203*'Mode Op'!$E$20,IF(E203='Mode Op'!$B$21,G203*'Mode Op'!$E$21,IF(E203='Mode Op'!$B$22,G203*'Mode Op'!$E$22,IF(E203='Mode Op'!$B$23,G203*'Mode Op'!$E$23))))))</f>
        <v>0</v>
      </c>
      <c r="L203" s="94"/>
      <c r="N203" s="15"/>
      <c r="O203" s="90"/>
      <c r="P203" s="19"/>
      <c r="Q203" s="10"/>
      <c r="R203" s="20"/>
      <c r="S203" s="17"/>
      <c r="T203" s="10"/>
      <c r="U203" s="22"/>
      <c r="V203" s="11"/>
      <c r="W203" s="16" t="str">
        <f>IF(N203="","",VLOOKUP(N203,A:D,4,FALSE))</f>
        <v/>
      </c>
    </row>
    <row r="204" spans="1:23" ht="17.25" thickBot="1" x14ac:dyDescent="0.35">
      <c r="A204" s="35" t="s">
        <v>365</v>
      </c>
      <c r="B204" s="51" t="e">
        <f>VLOOKUP(A204,#REF!,2,FALSE)</f>
        <v>#REF!</v>
      </c>
      <c r="C204" s="44"/>
      <c r="D204" s="51"/>
      <c r="E204" s="51" t="s">
        <v>126</v>
      </c>
      <c r="F204" s="52"/>
      <c r="G204" s="87">
        <v>0</v>
      </c>
      <c r="H204" s="47"/>
      <c r="I204" s="48"/>
      <c r="J204" s="54"/>
      <c r="K204" s="55">
        <f>IF(E204='Mode Op'!$B$18,G204*'Mode Op'!$E$18,IF(E204='Mode Op'!$B$19,G204*'Mode Op'!$E$19,IF(E204='Mode Op'!$B$20,G204*'Mode Op'!$E$20,IF(E204='Mode Op'!$B$21,G204*'Mode Op'!$E$21,IF(E204='Mode Op'!$B$22,G204*'Mode Op'!$E$22,IF(E204='Mode Op'!$B$23,G204*'Mode Op'!$E$23))))))</f>
        <v>0</v>
      </c>
      <c r="L204" s="94"/>
      <c r="N204" s="15"/>
      <c r="O204" s="90"/>
      <c r="P204" s="19"/>
      <c r="Q204" s="10"/>
      <c r="R204" s="20"/>
      <c r="S204" s="17"/>
      <c r="T204" s="10"/>
      <c r="U204" s="22"/>
      <c r="V204" s="11"/>
      <c r="W204" s="16" t="str">
        <f>IF(N204="","",VLOOKUP(N204,A:D,4,FALSE))</f>
        <v/>
      </c>
    </row>
    <row r="205" spans="1:23" ht="17.25" thickBot="1" x14ac:dyDescent="0.35">
      <c r="A205" s="35" t="s">
        <v>367</v>
      </c>
      <c r="B205" s="51" t="e">
        <f>VLOOKUP(A205,#REF!,2,FALSE)</f>
        <v>#REF!</v>
      </c>
      <c r="C205" s="44"/>
      <c r="D205" s="51"/>
      <c r="E205" s="51" t="s">
        <v>126</v>
      </c>
      <c r="F205" s="52"/>
      <c r="G205" s="87">
        <v>0</v>
      </c>
      <c r="H205" s="47"/>
      <c r="I205" s="48"/>
      <c r="J205" s="54"/>
      <c r="K205" s="55">
        <f>IF(E205='Mode Op'!$B$18,G205*'Mode Op'!$E$18,IF(E205='Mode Op'!$B$19,G205*'Mode Op'!$E$19,IF(E205='Mode Op'!$B$20,G205*'Mode Op'!$E$20,IF(E205='Mode Op'!$B$21,G205*'Mode Op'!$E$21,IF(E205='Mode Op'!$B$22,G205*'Mode Op'!$E$22,IF(E205='Mode Op'!$B$23,G205*'Mode Op'!$E$23))))))</f>
        <v>0</v>
      </c>
      <c r="L205" s="94"/>
      <c r="N205" s="15"/>
      <c r="O205" s="90"/>
      <c r="P205" s="19"/>
      <c r="Q205" s="10"/>
      <c r="R205" s="20"/>
      <c r="S205" s="17"/>
      <c r="T205" s="10"/>
      <c r="U205" s="22"/>
      <c r="V205" s="11"/>
      <c r="W205" s="16" t="str">
        <f>IF(N205="","",VLOOKUP(N205,A:D,4,FALSE))</f>
        <v/>
      </c>
    </row>
    <row r="206" spans="1:23" ht="17.25" thickBot="1" x14ac:dyDescent="0.35">
      <c r="A206" s="35" t="s">
        <v>368</v>
      </c>
      <c r="B206" s="51" t="e">
        <f>VLOOKUP(A206,#REF!,2,FALSE)</f>
        <v>#REF!</v>
      </c>
      <c r="C206" s="44"/>
      <c r="D206" s="51"/>
      <c r="E206" s="51" t="s">
        <v>126</v>
      </c>
      <c r="F206" s="52"/>
      <c r="G206" s="87">
        <v>1</v>
      </c>
      <c r="H206" s="47"/>
      <c r="I206" s="48"/>
      <c r="J206" s="54"/>
      <c r="K206" s="55">
        <f>IF(E206='Mode Op'!$B$18,G206*'Mode Op'!$E$18,IF(E206='Mode Op'!$B$19,G206*'Mode Op'!$E$19,IF(E206='Mode Op'!$B$20,G206*'Mode Op'!$E$20,IF(E206='Mode Op'!$B$21,G206*'Mode Op'!$E$21,IF(E206='Mode Op'!$B$22,G206*'Mode Op'!$E$22,IF(E206='Mode Op'!$B$23,G206*'Mode Op'!$E$23))))))</f>
        <v>300</v>
      </c>
      <c r="L206" s="94"/>
      <c r="N206" s="15"/>
      <c r="O206" s="90"/>
      <c r="P206" s="19"/>
      <c r="Q206" s="10"/>
      <c r="R206" s="20"/>
      <c r="S206" s="17"/>
      <c r="T206" s="10"/>
      <c r="U206" s="22"/>
      <c r="V206" s="11"/>
      <c r="W206" s="16" t="str">
        <f>IF(N206="","",VLOOKUP(N206,A:D,4,FALSE))</f>
        <v/>
      </c>
    </row>
    <row r="207" spans="1:23" ht="17.25" thickBot="1" x14ac:dyDescent="0.35">
      <c r="A207" s="35" t="s">
        <v>379</v>
      </c>
      <c r="B207" s="51" t="e">
        <f>VLOOKUP(A207,#REF!,2,FALSE)</f>
        <v>#REF!</v>
      </c>
      <c r="C207" s="44"/>
      <c r="D207" s="51"/>
      <c r="E207" s="51" t="s">
        <v>126</v>
      </c>
      <c r="F207" s="52"/>
      <c r="G207" s="87">
        <v>1</v>
      </c>
      <c r="H207" s="47"/>
      <c r="I207" s="48"/>
      <c r="J207" s="54"/>
      <c r="K207" s="55">
        <f>IF(E207='Mode Op'!$B$18,G207*'Mode Op'!$E$18,IF(E207='Mode Op'!$B$19,G207*'Mode Op'!$E$19,IF(E207='Mode Op'!$B$20,G207*'Mode Op'!$E$20,IF(E207='Mode Op'!$B$21,G207*'Mode Op'!$E$21,IF(E207='Mode Op'!$B$22,G207*'Mode Op'!$E$22,IF(E207='Mode Op'!$B$23,G207*'Mode Op'!$E$23))))))</f>
        <v>300</v>
      </c>
      <c r="L207" s="94"/>
      <c r="N207" s="15"/>
      <c r="O207" s="90"/>
      <c r="P207" s="19"/>
      <c r="Q207" s="10"/>
      <c r="R207" s="20"/>
      <c r="S207" s="17"/>
      <c r="T207" s="10"/>
      <c r="U207" s="22"/>
      <c r="V207" s="11"/>
      <c r="W207" s="16" t="str">
        <f>IF(N207="","",VLOOKUP(N207,A:D,4,FALSE))</f>
        <v/>
      </c>
    </row>
    <row r="208" spans="1:23" ht="17.25" thickBot="1" x14ac:dyDescent="0.35">
      <c r="A208" s="35" t="s">
        <v>380</v>
      </c>
      <c r="B208" s="51" t="e">
        <f>VLOOKUP(A208,#REF!,2,FALSE)</f>
        <v>#REF!</v>
      </c>
      <c r="C208" s="44"/>
      <c r="D208" s="51"/>
      <c r="E208" s="51" t="s">
        <v>126</v>
      </c>
      <c r="F208" s="52"/>
      <c r="G208" s="87">
        <v>1</v>
      </c>
      <c r="H208" s="47"/>
      <c r="I208" s="48"/>
      <c r="J208" s="54"/>
      <c r="K208" s="55">
        <f>IF(E208='Mode Op'!$B$18,G208*'Mode Op'!$E$18,IF(E208='Mode Op'!$B$19,G208*'Mode Op'!$E$19,IF(E208='Mode Op'!$B$20,G208*'Mode Op'!$E$20,IF(E208='Mode Op'!$B$21,G208*'Mode Op'!$E$21,IF(E208='Mode Op'!$B$22,G208*'Mode Op'!$E$22,IF(E208='Mode Op'!$B$23,G208*'Mode Op'!$E$23))))))</f>
        <v>300</v>
      </c>
      <c r="L208" s="94"/>
      <c r="N208" s="15"/>
      <c r="O208" s="90"/>
      <c r="P208" s="19"/>
      <c r="Q208" s="10"/>
      <c r="R208" s="20"/>
      <c r="S208" s="17"/>
      <c r="T208" s="10"/>
      <c r="U208" s="22"/>
      <c r="V208" s="11"/>
      <c r="W208" s="16" t="str">
        <f>IF(N208="","",VLOOKUP(N208,A:D,4,FALSE))</f>
        <v/>
      </c>
    </row>
    <row r="209" spans="1:23" ht="17.25" thickBot="1" x14ac:dyDescent="0.35">
      <c r="A209" s="35" t="s">
        <v>435</v>
      </c>
      <c r="B209" s="51" t="e">
        <f>VLOOKUP(A209,#REF!,2,FALSE)</f>
        <v>#REF!</v>
      </c>
      <c r="C209" s="44"/>
      <c r="D209" s="51"/>
      <c r="E209" s="51" t="s">
        <v>126</v>
      </c>
      <c r="F209" s="52"/>
      <c r="G209" s="87">
        <v>1</v>
      </c>
      <c r="H209" s="47"/>
      <c r="I209" s="48"/>
      <c r="J209" s="54"/>
      <c r="K209" s="55">
        <f>IF(E209='Mode Op'!$B$18,G209*'Mode Op'!$E$18,IF(E209='Mode Op'!$B$19,G209*'Mode Op'!$E$19,IF(E209='Mode Op'!$B$20,G209*'Mode Op'!$E$20,IF(E209='Mode Op'!$B$21,G209*'Mode Op'!$E$21,IF(E209='Mode Op'!$B$22,G209*'Mode Op'!$E$22,IF(E209='Mode Op'!$B$23,G209*'Mode Op'!$E$23))))))</f>
        <v>300</v>
      </c>
      <c r="L209" s="94"/>
      <c r="N209" s="15"/>
      <c r="O209" s="90"/>
      <c r="P209" s="19"/>
      <c r="Q209" s="10"/>
      <c r="R209" s="20"/>
      <c r="S209" s="17"/>
      <c r="T209" s="10"/>
      <c r="U209" s="22"/>
      <c r="V209" s="11"/>
      <c r="W209" s="16" t="str">
        <f>IF(N209="","",VLOOKUP(N209,A:D,4,FALSE))</f>
        <v/>
      </c>
    </row>
    <row r="210" spans="1:23" ht="17.25" thickBot="1" x14ac:dyDescent="0.35">
      <c r="A210" s="35" t="s">
        <v>323</v>
      </c>
      <c r="B210" s="51" t="e">
        <f>VLOOKUP(A210,#REF!,2,FALSE)</f>
        <v>#REF!</v>
      </c>
      <c r="C210" s="44"/>
      <c r="D210" s="51"/>
      <c r="E210" s="51" t="s">
        <v>126</v>
      </c>
      <c r="F210" s="52"/>
      <c r="G210" s="87">
        <v>1</v>
      </c>
      <c r="H210" s="47"/>
      <c r="I210" s="48"/>
      <c r="J210" s="54"/>
      <c r="K210" s="55">
        <f>IF(E210='Mode Op'!$B$18,G210*'Mode Op'!$E$18,IF(E210='Mode Op'!$B$19,G210*'Mode Op'!$E$19,IF(E210='Mode Op'!$B$20,G210*'Mode Op'!$E$20,IF(E210='Mode Op'!$B$21,G210*'Mode Op'!$E$21,IF(E210='Mode Op'!$B$22,G210*'Mode Op'!$E$22,IF(E210='Mode Op'!$B$23,G210*'Mode Op'!$E$23))))))</f>
        <v>300</v>
      </c>
      <c r="L210" s="94"/>
      <c r="N210" s="15"/>
      <c r="O210" s="90"/>
      <c r="P210" s="19"/>
      <c r="Q210" s="10"/>
      <c r="R210" s="20"/>
      <c r="S210" s="17"/>
      <c r="T210" s="10"/>
      <c r="U210" s="22"/>
      <c r="V210" s="11"/>
      <c r="W210" s="16" t="str">
        <f>IF(N210="","",VLOOKUP(N210,A:D,4,FALSE))</f>
        <v/>
      </c>
    </row>
    <row r="211" spans="1:23" ht="17.25" thickBot="1" x14ac:dyDescent="0.35">
      <c r="A211" s="35" t="s">
        <v>337</v>
      </c>
      <c r="B211" s="51" t="e">
        <f>VLOOKUP(A211,#REF!,2,FALSE)</f>
        <v>#REF!</v>
      </c>
      <c r="C211" s="44"/>
      <c r="D211" s="51"/>
      <c r="E211" s="51" t="s">
        <v>126</v>
      </c>
      <c r="F211" s="52"/>
      <c r="G211" s="87">
        <v>0</v>
      </c>
      <c r="H211" s="47"/>
      <c r="I211" s="48"/>
      <c r="J211" s="54"/>
      <c r="K211" s="55">
        <f>IF(E211='Mode Op'!$B$18,G211*'Mode Op'!$E$18,IF(E211='Mode Op'!$B$19,G211*'Mode Op'!$E$19,IF(E211='Mode Op'!$B$20,G211*'Mode Op'!$E$20,IF(E211='Mode Op'!$B$21,G211*'Mode Op'!$E$21,IF(E211='Mode Op'!$B$22,G211*'Mode Op'!$E$22,IF(E211='Mode Op'!$B$23,G211*'Mode Op'!$E$23))))))</f>
        <v>0</v>
      </c>
      <c r="L211" s="94"/>
      <c r="N211" s="15"/>
      <c r="O211" s="90"/>
      <c r="P211" s="19"/>
      <c r="Q211" s="10"/>
      <c r="R211" s="20"/>
      <c r="S211" s="17"/>
      <c r="T211" s="10"/>
      <c r="U211" s="22"/>
      <c r="V211" s="11"/>
      <c r="W211" s="16" t="str">
        <f>IF(N211="","",VLOOKUP(N211,A:D,4,FALSE))</f>
        <v/>
      </c>
    </row>
    <row r="212" spans="1:23" ht="17.25" thickBot="1" x14ac:dyDescent="0.35">
      <c r="A212" s="35" t="s">
        <v>339</v>
      </c>
      <c r="B212" s="51" t="e">
        <f>VLOOKUP(A212,#REF!,2,FALSE)</f>
        <v>#REF!</v>
      </c>
      <c r="C212" s="44"/>
      <c r="D212" s="51"/>
      <c r="E212" s="51" t="s">
        <v>126</v>
      </c>
      <c r="F212" s="52"/>
      <c r="G212" s="87">
        <v>0</v>
      </c>
      <c r="H212" s="47"/>
      <c r="I212" s="48"/>
      <c r="J212" s="54"/>
      <c r="K212" s="55">
        <f>IF(E212='Mode Op'!$B$18,G212*'Mode Op'!$E$18,IF(E212='Mode Op'!$B$19,G212*'Mode Op'!$E$19,IF(E212='Mode Op'!$B$20,G212*'Mode Op'!$E$20,IF(E212='Mode Op'!$B$21,G212*'Mode Op'!$E$21,IF(E212='Mode Op'!$B$22,G212*'Mode Op'!$E$22,IF(E212='Mode Op'!$B$23,G212*'Mode Op'!$E$23))))))</f>
        <v>0</v>
      </c>
      <c r="L212" s="94"/>
      <c r="N212" s="15"/>
      <c r="O212" s="90"/>
      <c r="P212" s="19"/>
      <c r="Q212" s="10"/>
      <c r="R212" s="20"/>
      <c r="S212" s="17"/>
      <c r="T212" s="10"/>
      <c r="U212" s="22"/>
      <c r="V212" s="11"/>
      <c r="W212" s="16" t="str">
        <f>IF(N212="","",VLOOKUP(N212,A:D,4,FALSE))</f>
        <v/>
      </c>
    </row>
    <row r="213" spans="1:23" ht="17.25" thickBot="1" x14ac:dyDescent="0.35">
      <c r="A213" s="35" t="s">
        <v>340</v>
      </c>
      <c r="B213" s="51" t="e">
        <f>VLOOKUP(A213,#REF!,2,FALSE)</f>
        <v>#REF!</v>
      </c>
      <c r="C213" s="44"/>
      <c r="D213" s="51"/>
      <c r="E213" s="51" t="s">
        <v>126</v>
      </c>
      <c r="F213" s="52"/>
      <c r="G213" s="87">
        <v>0</v>
      </c>
      <c r="H213" s="47"/>
      <c r="I213" s="48"/>
      <c r="J213" s="54"/>
      <c r="K213" s="55">
        <f>IF(E213='Mode Op'!$B$18,G213*'Mode Op'!$E$18,IF(E213='Mode Op'!$B$19,G213*'Mode Op'!$E$19,IF(E213='Mode Op'!$B$20,G213*'Mode Op'!$E$20,IF(E213='Mode Op'!$B$21,G213*'Mode Op'!$E$21,IF(E213='Mode Op'!$B$22,G213*'Mode Op'!$E$22,IF(E213='Mode Op'!$B$23,G213*'Mode Op'!$E$23))))))</f>
        <v>0</v>
      </c>
      <c r="L213" s="94"/>
      <c r="N213" s="15"/>
      <c r="O213" s="90"/>
      <c r="P213" s="19"/>
      <c r="Q213" s="10"/>
      <c r="R213" s="20"/>
      <c r="S213" s="17"/>
      <c r="T213" s="10"/>
      <c r="U213" s="22"/>
      <c r="V213" s="11"/>
      <c r="W213" s="16" t="str">
        <f>IF(N213="","",VLOOKUP(N213,A:D,4,FALSE))</f>
        <v/>
      </c>
    </row>
    <row r="214" spans="1:23" ht="17.25" thickBot="1" x14ac:dyDescent="0.35">
      <c r="A214" s="35" t="s">
        <v>341</v>
      </c>
      <c r="B214" s="51" t="e">
        <f>VLOOKUP(A214,#REF!,2,FALSE)</f>
        <v>#REF!</v>
      </c>
      <c r="C214" s="44"/>
      <c r="D214" s="51"/>
      <c r="E214" s="51" t="s">
        <v>126</v>
      </c>
      <c r="F214" s="52"/>
      <c r="G214" s="87">
        <v>0</v>
      </c>
      <c r="H214" s="47"/>
      <c r="I214" s="48"/>
      <c r="J214" s="54"/>
      <c r="K214" s="55">
        <f>IF(E214='Mode Op'!$B$18,G214*'Mode Op'!$E$18,IF(E214='Mode Op'!$B$19,G214*'Mode Op'!$E$19,IF(E214='Mode Op'!$B$20,G214*'Mode Op'!$E$20,IF(E214='Mode Op'!$B$21,G214*'Mode Op'!$E$21,IF(E214='Mode Op'!$B$22,G214*'Mode Op'!$E$22,IF(E214='Mode Op'!$B$23,G214*'Mode Op'!$E$23))))))</f>
        <v>0</v>
      </c>
      <c r="L214" s="94"/>
      <c r="N214" s="15"/>
      <c r="O214" s="90"/>
      <c r="P214" s="19"/>
      <c r="Q214" s="10"/>
      <c r="R214" s="20"/>
      <c r="S214" s="17"/>
      <c r="T214" s="10"/>
      <c r="U214" s="22"/>
      <c r="V214" s="11"/>
      <c r="W214" s="16" t="str">
        <f>IF(N214="","",VLOOKUP(N214,A:D,4,FALSE))</f>
        <v/>
      </c>
    </row>
    <row r="215" spans="1:23" ht="17.25" thickBot="1" x14ac:dyDescent="0.35">
      <c r="A215" s="35" t="s">
        <v>354</v>
      </c>
      <c r="B215" s="51" t="e">
        <f>VLOOKUP(A215,#REF!,2,FALSE)</f>
        <v>#REF!</v>
      </c>
      <c r="C215" s="44"/>
      <c r="D215" s="51"/>
      <c r="E215" s="51" t="s">
        <v>126</v>
      </c>
      <c r="F215" s="52"/>
      <c r="G215" s="87">
        <v>1</v>
      </c>
      <c r="H215" s="47"/>
      <c r="I215" s="48"/>
      <c r="J215" s="54"/>
      <c r="K215" s="55">
        <f>IF(E215='Mode Op'!$B$18,G215*'Mode Op'!$E$18,IF(E215='Mode Op'!$B$19,G215*'Mode Op'!$E$19,IF(E215='Mode Op'!$B$20,G215*'Mode Op'!$E$20,IF(E215='Mode Op'!$B$21,G215*'Mode Op'!$E$21,IF(E215='Mode Op'!$B$22,G215*'Mode Op'!$E$22,IF(E215='Mode Op'!$B$23,G215*'Mode Op'!$E$23))))))</f>
        <v>300</v>
      </c>
      <c r="L215" s="94"/>
      <c r="O215" s="90"/>
      <c r="P215" s="19"/>
      <c r="Q215" s="10"/>
      <c r="R215" s="20"/>
      <c r="S215" s="17"/>
      <c r="T215" s="10"/>
      <c r="U215" s="22"/>
      <c r="V215" s="11"/>
      <c r="W215" s="16" t="str">
        <f>IF(N215="","",VLOOKUP(N215,A:D,4,FALSE))</f>
        <v/>
      </c>
    </row>
    <row r="216" spans="1:23" ht="17.25" thickBot="1" x14ac:dyDescent="0.35">
      <c r="A216" s="35" t="s">
        <v>356</v>
      </c>
      <c r="B216" s="51" t="e">
        <f>VLOOKUP(A216,#REF!,2,FALSE)</f>
        <v>#REF!</v>
      </c>
      <c r="C216" s="44"/>
      <c r="D216" s="51"/>
      <c r="E216" s="51" t="s">
        <v>126</v>
      </c>
      <c r="F216" s="52"/>
      <c r="G216" s="87">
        <v>1</v>
      </c>
      <c r="H216" s="47"/>
      <c r="I216" s="48"/>
      <c r="J216" s="54"/>
      <c r="K216" s="55">
        <f>IF(E216='Mode Op'!$B$18,G216*'Mode Op'!$E$18,IF(E216='Mode Op'!$B$19,G216*'Mode Op'!$E$19,IF(E216='Mode Op'!$B$20,G216*'Mode Op'!$E$20,IF(E216='Mode Op'!$B$21,G216*'Mode Op'!$E$21,IF(E216='Mode Op'!$B$22,G216*'Mode Op'!$E$22,IF(E216='Mode Op'!$B$23,G216*'Mode Op'!$E$23))))))</f>
        <v>300</v>
      </c>
      <c r="L216" s="94"/>
      <c r="O216" s="90"/>
      <c r="P216" s="19"/>
      <c r="Q216" s="10"/>
      <c r="R216" s="20"/>
      <c r="S216" s="17"/>
      <c r="T216" s="10"/>
      <c r="U216" s="22"/>
      <c r="V216" s="11"/>
      <c r="W216" s="16" t="str">
        <f>IF(N216="","",VLOOKUP(N216,A:D,4,FALSE))</f>
        <v/>
      </c>
    </row>
    <row r="217" spans="1:23" ht="17.25" thickBot="1" x14ac:dyDescent="0.35">
      <c r="A217" s="35" t="s">
        <v>307</v>
      </c>
      <c r="B217" s="51" t="e">
        <f>VLOOKUP(A217,#REF!,2,FALSE)</f>
        <v>#REF!</v>
      </c>
      <c r="C217" s="44"/>
      <c r="D217" s="51"/>
      <c r="E217" s="51" t="s">
        <v>126</v>
      </c>
      <c r="F217" s="52"/>
      <c r="G217" s="87">
        <v>1</v>
      </c>
      <c r="H217" s="47"/>
      <c r="I217" s="48"/>
      <c r="J217" s="54"/>
      <c r="K217" s="55">
        <f>IF(E217='Mode Op'!$B$18,G217*'Mode Op'!$E$18,IF(E217='Mode Op'!$B$19,G217*'Mode Op'!$E$19,IF(E217='Mode Op'!$B$20,G217*'Mode Op'!$E$20,IF(E217='Mode Op'!$B$21,G217*'Mode Op'!$E$21,IF(E217='Mode Op'!$B$22,G217*'Mode Op'!$E$22,IF(E217='Mode Op'!$B$23,G217*'Mode Op'!$E$23))))))</f>
        <v>300</v>
      </c>
      <c r="L217" s="94"/>
      <c r="O217" s="90"/>
      <c r="P217" s="19"/>
      <c r="Q217" s="10"/>
      <c r="R217" s="20"/>
      <c r="S217" s="17"/>
      <c r="T217" s="10"/>
      <c r="U217" s="22"/>
      <c r="V217" s="11"/>
      <c r="W217" s="16" t="str">
        <f>IF(N217="","",VLOOKUP(N217,A:D,4,FALSE))</f>
        <v/>
      </c>
    </row>
    <row r="218" spans="1:23" ht="17.25" thickBot="1" x14ac:dyDescent="0.35">
      <c r="A218" s="35" t="s">
        <v>308</v>
      </c>
      <c r="B218" s="51" t="e">
        <f>VLOOKUP(A218,#REF!,2,FALSE)</f>
        <v>#REF!</v>
      </c>
      <c r="C218" s="44"/>
      <c r="D218" s="51"/>
      <c r="E218" s="51" t="s">
        <v>126</v>
      </c>
      <c r="F218" s="52"/>
      <c r="G218" s="87">
        <v>1</v>
      </c>
      <c r="H218" s="47"/>
      <c r="I218" s="48"/>
      <c r="J218" s="54"/>
      <c r="K218" s="55">
        <f>IF(E218='Mode Op'!$B$18,G218*'Mode Op'!$E$18,IF(E218='Mode Op'!$B$19,G218*'Mode Op'!$E$19,IF(E218='Mode Op'!$B$20,G218*'Mode Op'!$E$20,IF(E218='Mode Op'!$B$21,G218*'Mode Op'!$E$21,IF(E218='Mode Op'!$B$22,G218*'Mode Op'!$E$22,IF(E218='Mode Op'!$B$23,G218*'Mode Op'!$E$23))))))</f>
        <v>300</v>
      </c>
      <c r="L218" s="94"/>
      <c r="O218" s="90"/>
      <c r="P218" s="19"/>
      <c r="Q218" s="10"/>
      <c r="R218" s="20"/>
      <c r="S218" s="17"/>
      <c r="T218" s="10"/>
      <c r="U218" s="22"/>
      <c r="V218" s="11"/>
      <c r="W218" s="16" t="str">
        <f>IF(N218="","",VLOOKUP(N218,A:D,4,FALSE))</f>
        <v/>
      </c>
    </row>
    <row r="219" spans="1:23" ht="17.25" thickBot="1" x14ac:dyDescent="0.35">
      <c r="A219" s="35" t="s">
        <v>309</v>
      </c>
      <c r="B219" s="51" t="e">
        <f>VLOOKUP(A219,#REF!,2,FALSE)</f>
        <v>#REF!</v>
      </c>
      <c r="C219" s="44"/>
      <c r="D219" s="51"/>
      <c r="E219" s="51" t="s">
        <v>126</v>
      </c>
      <c r="F219" s="52"/>
      <c r="G219" s="87">
        <v>1</v>
      </c>
      <c r="H219" s="47"/>
      <c r="I219" s="48"/>
      <c r="J219" s="54"/>
      <c r="K219" s="55">
        <f>IF(E219='Mode Op'!$B$18,G219*'Mode Op'!$E$18,IF(E219='Mode Op'!$B$19,G219*'Mode Op'!$E$19,IF(E219='Mode Op'!$B$20,G219*'Mode Op'!$E$20,IF(E219='Mode Op'!$B$21,G219*'Mode Op'!$E$21,IF(E219='Mode Op'!$B$22,G219*'Mode Op'!$E$22,IF(E219='Mode Op'!$B$23,G219*'Mode Op'!$E$23))))))</f>
        <v>300</v>
      </c>
      <c r="L219" s="94"/>
      <c r="O219" s="90"/>
      <c r="P219" s="19"/>
      <c r="Q219" s="10"/>
      <c r="R219" s="20"/>
      <c r="S219" s="17"/>
      <c r="T219" s="10"/>
      <c r="U219" s="22"/>
      <c r="V219" s="11"/>
      <c r="W219" s="16" t="str">
        <f>IF(N219="","",VLOOKUP(N219,A:D,4,FALSE))</f>
        <v/>
      </c>
    </row>
    <row r="220" spans="1:23" ht="17.25" thickBot="1" x14ac:dyDescent="0.35">
      <c r="A220" s="35" t="s">
        <v>310</v>
      </c>
      <c r="B220" s="51" t="e">
        <f>VLOOKUP(A220,#REF!,2,FALSE)</f>
        <v>#REF!</v>
      </c>
      <c r="C220" s="44"/>
      <c r="D220" s="51"/>
      <c r="E220" s="51" t="s">
        <v>126</v>
      </c>
      <c r="F220" s="52"/>
      <c r="G220" s="87">
        <v>1</v>
      </c>
      <c r="H220" s="47"/>
      <c r="I220" s="48"/>
      <c r="J220" s="54"/>
      <c r="K220" s="55">
        <f>IF(E220='Mode Op'!$B$18,G220*'Mode Op'!$E$18,IF(E220='Mode Op'!$B$19,G220*'Mode Op'!$E$19,IF(E220='Mode Op'!$B$20,G220*'Mode Op'!$E$20,IF(E220='Mode Op'!$B$21,G220*'Mode Op'!$E$21,IF(E220='Mode Op'!$B$22,G220*'Mode Op'!$E$22,IF(E220='Mode Op'!$B$23,G220*'Mode Op'!$E$23))))))</f>
        <v>300</v>
      </c>
      <c r="L220" s="94"/>
      <c r="O220" s="90"/>
      <c r="P220" s="19"/>
      <c r="Q220" s="10"/>
      <c r="R220" s="20"/>
      <c r="S220" s="17"/>
      <c r="T220" s="10"/>
      <c r="U220" s="22"/>
      <c r="V220" s="11"/>
      <c r="W220" s="16" t="str">
        <f>IF(N220="","",VLOOKUP(N220,A:D,4,FALSE))</f>
        <v/>
      </c>
    </row>
    <row r="221" spans="1:23" ht="17.25" thickBot="1" x14ac:dyDescent="0.35">
      <c r="A221" s="35" t="s">
        <v>311</v>
      </c>
      <c r="B221" s="51" t="e">
        <f>VLOOKUP(A221,#REF!,2,FALSE)</f>
        <v>#REF!</v>
      </c>
      <c r="C221" s="44"/>
      <c r="D221" s="51"/>
      <c r="E221" s="51" t="s">
        <v>126</v>
      </c>
      <c r="F221" s="52"/>
      <c r="G221" s="87">
        <v>1</v>
      </c>
      <c r="H221" s="47"/>
      <c r="I221" s="48"/>
      <c r="J221" s="54"/>
      <c r="K221" s="55">
        <f>IF(E221='Mode Op'!$B$18,G221*'Mode Op'!$E$18,IF(E221='Mode Op'!$B$19,G221*'Mode Op'!$E$19,IF(E221='Mode Op'!$B$20,G221*'Mode Op'!$E$20,IF(E221='Mode Op'!$B$21,G221*'Mode Op'!$E$21,IF(E221='Mode Op'!$B$22,G221*'Mode Op'!$E$22,IF(E221='Mode Op'!$B$23,G221*'Mode Op'!$E$23))))))</f>
        <v>300</v>
      </c>
      <c r="L221" s="94"/>
      <c r="O221" s="90"/>
      <c r="P221" s="19"/>
      <c r="Q221" s="10"/>
      <c r="R221" s="20"/>
      <c r="S221" s="17"/>
      <c r="T221" s="10"/>
      <c r="U221" s="22"/>
      <c r="V221" s="11"/>
      <c r="W221" s="16" t="str">
        <f>IF(N221="","",VLOOKUP(N221,A:D,4,FALSE))</f>
        <v/>
      </c>
    </row>
    <row r="222" spans="1:23" ht="17.25" thickBot="1" x14ac:dyDescent="0.35">
      <c r="A222" s="35" t="s">
        <v>312</v>
      </c>
      <c r="B222" s="51" t="e">
        <f>VLOOKUP(A222,#REF!,2,FALSE)</f>
        <v>#REF!</v>
      </c>
      <c r="C222" s="44"/>
      <c r="D222" s="51"/>
      <c r="E222" s="51" t="s">
        <v>126</v>
      </c>
      <c r="F222" s="52"/>
      <c r="G222" s="87">
        <v>0.5</v>
      </c>
      <c r="H222" s="47"/>
      <c r="I222" s="48"/>
      <c r="J222" s="54"/>
      <c r="K222" s="55">
        <f>IF(E222='Mode Op'!$B$18,G222*'Mode Op'!$E$18,IF(E222='Mode Op'!$B$19,G222*'Mode Op'!$E$19,IF(E222='Mode Op'!$B$20,G222*'Mode Op'!$E$20,IF(E222='Mode Op'!$B$21,G222*'Mode Op'!$E$21,IF(E222='Mode Op'!$B$22,G222*'Mode Op'!$E$22,IF(E222='Mode Op'!$B$23,G222*'Mode Op'!$E$23))))))</f>
        <v>150</v>
      </c>
      <c r="L222" s="94"/>
      <c r="O222" s="90"/>
      <c r="P222" s="19"/>
      <c r="Q222" s="10"/>
      <c r="R222" s="20"/>
      <c r="S222" s="17"/>
      <c r="T222" s="10"/>
      <c r="U222" s="22"/>
      <c r="V222" s="11"/>
      <c r="W222" s="16" t="str">
        <f>IF(N222="","",VLOOKUP(N222,A:D,4,FALSE))</f>
        <v/>
      </c>
    </row>
    <row r="223" spans="1:23" ht="17.25" thickBot="1" x14ac:dyDescent="0.35">
      <c r="A223" s="84" t="s">
        <v>284</v>
      </c>
      <c r="B223" s="59" t="e">
        <f>VLOOKUP(A223,#REF!,2,FALSE)</f>
        <v>#REF!</v>
      </c>
      <c r="C223" s="44"/>
      <c r="D223" s="59"/>
      <c r="E223" s="59" t="s">
        <v>126</v>
      </c>
      <c r="F223" s="60"/>
      <c r="G223" s="88">
        <v>1</v>
      </c>
      <c r="H223" s="47"/>
      <c r="I223" s="62"/>
      <c r="J223" s="63"/>
      <c r="K223" s="55">
        <f>IF(E223='Mode Op'!$B$18,G223*'Mode Op'!$E$18,IF(E223='Mode Op'!$B$19,G223*'Mode Op'!$E$19,IF(E223='Mode Op'!$B$20,G223*'Mode Op'!$E$20,IF(E223='Mode Op'!$B$21,G223*'Mode Op'!$E$21,IF(E223='Mode Op'!$B$22,G223*'Mode Op'!$E$22,IF(E223='Mode Op'!$B$23,G223*'Mode Op'!$E$23))))))</f>
        <v>300</v>
      </c>
      <c r="L223" s="95"/>
      <c r="O223" s="90"/>
      <c r="P223" s="19"/>
      <c r="Q223" s="10"/>
      <c r="R223" s="20"/>
      <c r="S223" s="17"/>
      <c r="T223" s="10"/>
      <c r="U223" s="22"/>
      <c r="V223" s="11"/>
      <c r="W223" s="16" t="str">
        <f>IF(N223="","",VLOOKUP(N223,A:D,4,FALSE))</f>
        <v/>
      </c>
    </row>
    <row r="224" spans="1:23" ht="17.25" thickBot="1" x14ac:dyDescent="0.35">
      <c r="A224" s="85" t="s">
        <v>419</v>
      </c>
      <c r="B224" s="66" t="e">
        <f>VLOOKUP(A224,#REF!,2,FALSE)</f>
        <v>#REF!</v>
      </c>
      <c r="C224" s="44"/>
      <c r="D224" s="66"/>
      <c r="E224" s="67" t="s">
        <v>127</v>
      </c>
      <c r="F224" s="67"/>
      <c r="G224" s="68">
        <v>0.21</v>
      </c>
      <c r="H224" s="47"/>
      <c r="I224" s="69"/>
      <c r="J224" s="70"/>
      <c r="K224" s="55">
        <f>IF(E224='Mode Op'!$B$18,G224*'Mode Op'!$E$18,IF(E224='Mode Op'!$B$19,G224*'Mode Op'!$E$19,IF(E224='Mode Op'!$B$20,G224*'Mode Op'!$E$20,IF(E224='Mode Op'!$B$21,G224*'Mode Op'!$E$21,IF(E224='Mode Op'!$B$22,G224*'Mode Op'!$E$22,IF(E224='Mode Op'!$B$23,G224*'Mode Op'!$E$23))))))</f>
        <v>315</v>
      </c>
      <c r="L224" s="96"/>
      <c r="O224" s="90"/>
      <c r="P224" s="19"/>
      <c r="Q224" s="10"/>
      <c r="R224" s="20"/>
      <c r="S224" s="17"/>
      <c r="T224" s="10"/>
      <c r="U224" s="22"/>
      <c r="V224" s="11"/>
      <c r="W224" s="16" t="str">
        <f>IF(N224="","",VLOOKUP(N224,A:D,4,FALSE))</f>
        <v/>
      </c>
    </row>
    <row r="225" spans="1:23" ht="17.25" thickBot="1" x14ac:dyDescent="0.35">
      <c r="A225" s="35" t="s">
        <v>420</v>
      </c>
      <c r="B225" s="51" t="e">
        <f>VLOOKUP(A225,#REF!,2,FALSE)</f>
        <v>#REF!</v>
      </c>
      <c r="C225" s="44"/>
      <c r="D225" s="51"/>
      <c r="E225" s="52" t="s">
        <v>127</v>
      </c>
      <c r="F225" s="52"/>
      <c r="G225" s="89">
        <v>2.2499999999999999E-2</v>
      </c>
      <c r="H225" s="47"/>
      <c r="I225" s="48"/>
      <c r="J225" s="54"/>
      <c r="K225" s="55">
        <f>IF(E225='Mode Op'!$B$18,G225*'Mode Op'!$E$18,IF(E225='Mode Op'!$B$19,G225*'Mode Op'!$E$19,IF(E225='Mode Op'!$B$20,G225*'Mode Op'!$E$20,IF(E225='Mode Op'!$B$21,G225*'Mode Op'!$E$21,IF(E225='Mode Op'!$B$22,G225*'Mode Op'!$E$22,IF(E225='Mode Op'!$B$23,G225*'Mode Op'!$E$23))))))</f>
        <v>33.75</v>
      </c>
      <c r="L225" s="94"/>
      <c r="O225" s="90"/>
      <c r="P225" s="19"/>
      <c r="Q225" s="10"/>
      <c r="R225" s="20"/>
      <c r="S225" s="17"/>
      <c r="T225" s="10"/>
      <c r="U225" s="22"/>
      <c r="V225" s="11"/>
      <c r="W225" s="16" t="str">
        <f>IF(N225="","",VLOOKUP(N225,A:D,4,FALSE))</f>
        <v/>
      </c>
    </row>
    <row r="226" spans="1:23" ht="17.25" thickBot="1" x14ac:dyDescent="0.35">
      <c r="A226" s="35" t="s">
        <v>392</v>
      </c>
      <c r="B226" s="51" t="e">
        <f>VLOOKUP(A226,#REF!,2,FALSE)</f>
        <v>#REF!</v>
      </c>
      <c r="C226" s="44"/>
      <c r="D226" s="51"/>
      <c r="E226" s="52" t="s">
        <v>127</v>
      </c>
      <c r="F226" s="52"/>
      <c r="G226" s="56">
        <v>1</v>
      </c>
      <c r="H226" s="47"/>
      <c r="I226" s="48"/>
      <c r="J226" s="54"/>
      <c r="K226" s="55">
        <f>IF(E226='Mode Op'!$B$18,G226*'Mode Op'!$E$18,IF(E226='Mode Op'!$B$19,G226*'Mode Op'!$E$19,IF(E226='Mode Op'!$B$20,G226*'Mode Op'!$E$20,IF(E226='Mode Op'!$B$21,G226*'Mode Op'!$E$21,IF(E226='Mode Op'!$B$22,G226*'Mode Op'!$E$22,IF(E226='Mode Op'!$B$23,G226*'Mode Op'!$E$23))))))</f>
        <v>1500</v>
      </c>
      <c r="L226" s="94"/>
      <c r="O226" s="90"/>
      <c r="P226" s="19"/>
      <c r="Q226" s="10"/>
      <c r="R226" s="20"/>
      <c r="S226" s="17"/>
      <c r="T226" s="10"/>
      <c r="U226" s="22"/>
      <c r="V226" s="11"/>
      <c r="W226" s="16" t="str">
        <f>IF(N226="","",VLOOKUP(N226,A:D,4,FALSE))</f>
        <v/>
      </c>
    </row>
    <row r="227" spans="1:23" ht="17.25" thickBot="1" x14ac:dyDescent="0.35">
      <c r="A227" s="35" t="s">
        <v>0</v>
      </c>
      <c r="B227" s="51" t="e">
        <f>VLOOKUP(A227,#REF!,2,FALSE)</f>
        <v>#REF!</v>
      </c>
      <c r="C227" s="44"/>
      <c r="D227" s="51"/>
      <c r="E227" s="52" t="s">
        <v>127</v>
      </c>
      <c r="F227" s="52"/>
      <c r="G227" s="56">
        <v>0</v>
      </c>
      <c r="H227" s="47"/>
      <c r="I227" s="48"/>
      <c r="J227" s="54"/>
      <c r="K227" s="55">
        <f>IF(E227='Mode Op'!$B$18,G227*'Mode Op'!$E$18,IF(E227='Mode Op'!$B$19,G227*'Mode Op'!$E$19,IF(E227='Mode Op'!$B$20,G227*'Mode Op'!$E$20,IF(E227='Mode Op'!$B$21,G227*'Mode Op'!$E$21,IF(E227='Mode Op'!$B$22,G227*'Mode Op'!$E$22,IF(E227='Mode Op'!$B$23,G227*'Mode Op'!$E$23))))))</f>
        <v>0</v>
      </c>
      <c r="L227" s="94"/>
      <c r="O227" s="90"/>
      <c r="P227" s="19"/>
      <c r="Q227" s="10"/>
      <c r="R227" s="20"/>
      <c r="S227" s="17"/>
      <c r="T227" s="10"/>
      <c r="U227" s="22"/>
      <c r="V227" s="11"/>
      <c r="W227" s="16" t="str">
        <f>IF(N227="","",VLOOKUP(N227,A:D,4,FALSE))</f>
        <v/>
      </c>
    </row>
    <row r="228" spans="1:23" ht="17.25" thickBot="1" x14ac:dyDescent="0.35">
      <c r="A228" s="35" t="s">
        <v>412</v>
      </c>
      <c r="B228" s="51" t="e">
        <f>VLOOKUP(A228,#REF!,2,FALSE)</f>
        <v>#REF!</v>
      </c>
      <c r="C228" s="44"/>
      <c r="D228" s="51"/>
      <c r="E228" s="52" t="s">
        <v>127</v>
      </c>
      <c r="F228" s="52"/>
      <c r="G228" s="56">
        <v>0</v>
      </c>
      <c r="H228" s="47"/>
      <c r="I228" s="48"/>
      <c r="J228" s="54"/>
      <c r="K228" s="55">
        <f>IF(E228='Mode Op'!$B$18,G228*'Mode Op'!$E$18,IF(E228='Mode Op'!$B$19,G228*'Mode Op'!$E$19,IF(E228='Mode Op'!$B$20,G228*'Mode Op'!$E$20,IF(E228='Mode Op'!$B$21,G228*'Mode Op'!$E$21,IF(E228='Mode Op'!$B$22,G228*'Mode Op'!$E$22,IF(E228='Mode Op'!$B$23,G228*'Mode Op'!$E$23))))))</f>
        <v>0</v>
      </c>
      <c r="L228" s="94"/>
      <c r="O228" s="90"/>
      <c r="P228" s="19"/>
      <c r="Q228" s="10"/>
      <c r="R228" s="20"/>
      <c r="S228" s="17"/>
      <c r="T228" s="10"/>
      <c r="U228" s="22"/>
      <c r="V228" s="11"/>
      <c r="W228" s="16" t="str">
        <f>IF(N228="","",VLOOKUP(N228,A:D,4,FALSE))</f>
        <v/>
      </c>
    </row>
    <row r="229" spans="1:23" ht="17.25" thickBot="1" x14ac:dyDescent="0.35">
      <c r="A229" s="35" t="s">
        <v>413</v>
      </c>
      <c r="B229" s="51" t="e">
        <f>VLOOKUP(A229,#REF!,2,FALSE)</f>
        <v>#REF!</v>
      </c>
      <c r="C229" s="44"/>
      <c r="D229" s="51"/>
      <c r="E229" s="52" t="s">
        <v>127</v>
      </c>
      <c r="F229" s="52"/>
      <c r="G229" s="56">
        <v>0</v>
      </c>
      <c r="H229" s="47"/>
      <c r="I229" s="48"/>
      <c r="J229" s="54"/>
      <c r="K229" s="55">
        <f>IF(E229='Mode Op'!$B$18,G229*'Mode Op'!$E$18,IF(E229='Mode Op'!$B$19,G229*'Mode Op'!$E$19,IF(E229='Mode Op'!$B$20,G229*'Mode Op'!$E$20,IF(E229='Mode Op'!$B$21,G229*'Mode Op'!$E$21,IF(E229='Mode Op'!$B$22,G229*'Mode Op'!$E$22,IF(E229='Mode Op'!$B$23,G229*'Mode Op'!$E$23))))))</f>
        <v>0</v>
      </c>
      <c r="L229" s="94"/>
      <c r="O229" s="90"/>
      <c r="P229" s="19"/>
      <c r="Q229" s="10"/>
      <c r="R229" s="20"/>
      <c r="S229" s="17"/>
      <c r="T229" s="10"/>
      <c r="U229" s="22"/>
      <c r="V229" s="11"/>
      <c r="W229" s="16" t="str">
        <f>IF(N229="","",VLOOKUP(N229,A:D,4,FALSE))</f>
        <v/>
      </c>
    </row>
    <row r="230" spans="1:23" ht="17.25" thickBot="1" x14ac:dyDescent="0.35">
      <c r="A230" s="35" t="s">
        <v>414</v>
      </c>
      <c r="B230" s="51" t="e">
        <f>VLOOKUP(A230,#REF!,2,FALSE)</f>
        <v>#REF!</v>
      </c>
      <c r="C230" s="44"/>
      <c r="D230" s="51"/>
      <c r="E230" s="52" t="s">
        <v>127</v>
      </c>
      <c r="F230" s="52"/>
      <c r="G230" s="56">
        <v>0</v>
      </c>
      <c r="H230" s="47"/>
      <c r="I230" s="48"/>
      <c r="J230" s="54"/>
      <c r="K230" s="55">
        <f>IF(E230='Mode Op'!$B$18,G230*'Mode Op'!$E$18,IF(E230='Mode Op'!$B$19,G230*'Mode Op'!$E$19,IF(E230='Mode Op'!$B$20,G230*'Mode Op'!$E$20,IF(E230='Mode Op'!$B$21,G230*'Mode Op'!$E$21,IF(E230='Mode Op'!$B$22,G230*'Mode Op'!$E$22,IF(E230='Mode Op'!$B$23,G230*'Mode Op'!$E$23))))))</f>
        <v>0</v>
      </c>
      <c r="L230" s="94"/>
      <c r="O230" s="90"/>
      <c r="P230" s="19"/>
      <c r="Q230" s="10"/>
      <c r="R230" s="20"/>
      <c r="S230" s="17"/>
      <c r="T230" s="10"/>
      <c r="U230" s="22"/>
      <c r="V230" s="11"/>
      <c r="W230" s="16" t="str">
        <f>IF(N230="","",VLOOKUP(N230,A:D,4,FALSE))</f>
        <v/>
      </c>
    </row>
    <row r="231" spans="1:23" ht="17.25" thickBot="1" x14ac:dyDescent="0.35">
      <c r="A231" s="35" t="s">
        <v>415</v>
      </c>
      <c r="B231" s="51" t="e">
        <f>VLOOKUP(A231,#REF!,2,FALSE)</f>
        <v>#REF!</v>
      </c>
      <c r="C231" s="44"/>
      <c r="D231" s="51"/>
      <c r="E231" s="52" t="s">
        <v>127</v>
      </c>
      <c r="F231" s="52"/>
      <c r="G231" s="56">
        <v>0</v>
      </c>
      <c r="H231" s="47"/>
      <c r="I231" s="48"/>
      <c r="J231" s="54"/>
      <c r="K231" s="55">
        <f>IF(E231='Mode Op'!$B$18,G231*'Mode Op'!$E$18,IF(E231='Mode Op'!$B$19,G231*'Mode Op'!$E$19,IF(E231='Mode Op'!$B$20,G231*'Mode Op'!$E$20,IF(E231='Mode Op'!$B$21,G231*'Mode Op'!$E$21,IF(E231='Mode Op'!$B$22,G231*'Mode Op'!$E$22,IF(E231='Mode Op'!$B$23,G231*'Mode Op'!$E$23))))))</f>
        <v>0</v>
      </c>
      <c r="L231" s="94"/>
      <c r="O231" s="90"/>
      <c r="P231" s="19"/>
      <c r="Q231" s="10"/>
      <c r="R231" s="20"/>
      <c r="S231" s="17"/>
      <c r="T231" s="10"/>
      <c r="U231" s="22"/>
      <c r="V231" s="11"/>
      <c r="W231" s="16" t="str">
        <f>IF(N231="","",VLOOKUP(N231,A:D,4,FALSE))</f>
        <v/>
      </c>
    </row>
    <row r="232" spans="1:23" ht="17.25" thickBot="1" x14ac:dyDescent="0.35">
      <c r="A232" s="35" t="s">
        <v>416</v>
      </c>
      <c r="B232" s="51" t="e">
        <f>VLOOKUP(A232,#REF!,2,FALSE)</f>
        <v>#REF!</v>
      </c>
      <c r="C232" s="44"/>
      <c r="D232" s="51"/>
      <c r="E232" s="52" t="s">
        <v>127</v>
      </c>
      <c r="F232" s="52"/>
      <c r="G232" s="56">
        <v>0</v>
      </c>
      <c r="H232" s="47"/>
      <c r="I232" s="48"/>
      <c r="J232" s="54"/>
      <c r="K232" s="55">
        <f>IF(E232='Mode Op'!$B$18,G232*'Mode Op'!$E$18,IF(E232='Mode Op'!$B$19,G232*'Mode Op'!$E$19,IF(E232='Mode Op'!$B$20,G232*'Mode Op'!$E$20,IF(E232='Mode Op'!$B$21,G232*'Mode Op'!$E$21,IF(E232='Mode Op'!$B$22,G232*'Mode Op'!$E$22,IF(E232='Mode Op'!$B$23,G232*'Mode Op'!$E$23))))))</f>
        <v>0</v>
      </c>
      <c r="L232" s="94"/>
      <c r="O232" s="90"/>
      <c r="P232" s="19"/>
      <c r="Q232" s="10"/>
      <c r="R232" s="20"/>
      <c r="S232" s="17"/>
      <c r="T232" s="10"/>
      <c r="U232" s="22"/>
      <c r="V232" s="11"/>
      <c r="W232" s="16" t="str">
        <f>IF(N232="","",VLOOKUP(N232,A:D,4,FALSE))</f>
        <v/>
      </c>
    </row>
    <row r="233" spans="1:23" ht="17.25" thickBot="1" x14ac:dyDescent="0.35">
      <c r="A233" s="35" t="s">
        <v>357</v>
      </c>
      <c r="B233" s="51" t="e">
        <f>VLOOKUP(A233,#REF!,2,FALSE)</f>
        <v>#REF!</v>
      </c>
      <c r="C233" s="44"/>
      <c r="D233" s="51"/>
      <c r="E233" s="52" t="s">
        <v>127</v>
      </c>
      <c r="F233" s="52"/>
      <c r="G233" s="56">
        <v>0</v>
      </c>
      <c r="H233" s="47"/>
      <c r="I233" s="48"/>
      <c r="J233" s="54"/>
      <c r="K233" s="55">
        <f>IF(E233='Mode Op'!$B$18,G233*'Mode Op'!$E$18,IF(E233='Mode Op'!$B$19,G233*'Mode Op'!$E$19,IF(E233='Mode Op'!$B$20,G233*'Mode Op'!$E$20,IF(E233='Mode Op'!$B$21,G233*'Mode Op'!$E$21,IF(E233='Mode Op'!$B$22,G233*'Mode Op'!$E$22,IF(E233='Mode Op'!$B$23,G233*'Mode Op'!$E$23))))))</f>
        <v>0</v>
      </c>
      <c r="L233" s="94"/>
      <c r="O233" s="90"/>
      <c r="P233" s="19"/>
      <c r="Q233" s="10"/>
      <c r="R233" s="20"/>
      <c r="S233" s="17"/>
      <c r="T233" s="10"/>
      <c r="U233" s="22"/>
      <c r="V233" s="11"/>
      <c r="W233" s="16" t="str">
        <f>IF(N233="","",VLOOKUP(N233,A:D,4,FALSE))</f>
        <v/>
      </c>
    </row>
    <row r="234" spans="1:23" ht="17.25" thickBot="1" x14ac:dyDescent="0.35">
      <c r="A234" s="35" t="s">
        <v>3</v>
      </c>
      <c r="B234" s="51" t="e">
        <f>VLOOKUP(A234,#REF!,2,FALSE)</f>
        <v>#REF!</v>
      </c>
      <c r="C234" s="44"/>
      <c r="D234" s="51"/>
      <c r="E234" s="52" t="s">
        <v>127</v>
      </c>
      <c r="F234" s="52"/>
      <c r="G234" s="56">
        <v>0</v>
      </c>
      <c r="H234" s="47"/>
      <c r="I234" s="48"/>
      <c r="J234" s="54"/>
      <c r="K234" s="55">
        <f>IF(E234='Mode Op'!$B$18,G234*'Mode Op'!$E$18,IF(E234='Mode Op'!$B$19,G234*'Mode Op'!$E$19,IF(E234='Mode Op'!$B$20,G234*'Mode Op'!$E$20,IF(E234='Mode Op'!$B$21,G234*'Mode Op'!$E$21,IF(E234='Mode Op'!$B$22,G234*'Mode Op'!$E$22,IF(E234='Mode Op'!$B$23,G234*'Mode Op'!$E$23))))))</f>
        <v>0</v>
      </c>
      <c r="L234" s="94"/>
      <c r="O234" s="90"/>
      <c r="P234" s="19"/>
      <c r="Q234" s="10"/>
      <c r="R234" s="20"/>
      <c r="S234" s="17"/>
      <c r="T234" s="10"/>
      <c r="U234" s="22"/>
      <c r="V234" s="11"/>
      <c r="W234" s="16" t="str">
        <f>IF(N234="","",VLOOKUP(N234,A:D,4,FALSE))</f>
        <v/>
      </c>
    </row>
    <row r="235" spans="1:23" ht="17.25" thickBot="1" x14ac:dyDescent="0.35">
      <c r="A235" s="35" t="s">
        <v>363</v>
      </c>
      <c r="B235" s="51" t="e">
        <f>VLOOKUP(A235,#REF!,2,FALSE)</f>
        <v>#REF!</v>
      </c>
      <c r="C235" s="44"/>
      <c r="D235" s="51"/>
      <c r="E235" s="52" t="s">
        <v>127</v>
      </c>
      <c r="F235" s="52"/>
      <c r="G235" s="56">
        <v>1</v>
      </c>
      <c r="H235" s="47"/>
      <c r="I235" s="48"/>
      <c r="J235" s="54"/>
      <c r="K235" s="55">
        <f>IF(E235='Mode Op'!$B$18,G235*'Mode Op'!$E$18,IF(E235='Mode Op'!$B$19,G235*'Mode Op'!$E$19,IF(E235='Mode Op'!$B$20,G235*'Mode Op'!$E$20,IF(E235='Mode Op'!$B$21,G235*'Mode Op'!$E$21,IF(E235='Mode Op'!$B$22,G235*'Mode Op'!$E$22,IF(E235='Mode Op'!$B$23,G235*'Mode Op'!$E$23))))))</f>
        <v>1500</v>
      </c>
      <c r="L235" s="94"/>
      <c r="O235" s="90"/>
      <c r="P235" s="19"/>
      <c r="Q235" s="10"/>
      <c r="R235" s="20"/>
      <c r="S235" s="17"/>
      <c r="T235" s="10"/>
      <c r="U235" s="22"/>
      <c r="V235" s="11"/>
      <c r="W235" s="16" t="str">
        <f>IF(N235="","",VLOOKUP(N235,A:D,4,FALSE))</f>
        <v/>
      </c>
    </row>
    <row r="236" spans="1:23" ht="17.25" thickBot="1" x14ac:dyDescent="0.35">
      <c r="A236" s="35" t="s">
        <v>364</v>
      </c>
      <c r="B236" s="51" t="e">
        <f>VLOOKUP(A236,#REF!,2,FALSE)</f>
        <v>#REF!</v>
      </c>
      <c r="C236" s="44"/>
      <c r="D236" s="51"/>
      <c r="E236" s="52" t="s">
        <v>127</v>
      </c>
      <c r="F236" s="52"/>
      <c r="G236" s="56">
        <v>0</v>
      </c>
      <c r="H236" s="47"/>
      <c r="I236" s="48"/>
      <c r="J236" s="54"/>
      <c r="K236" s="55">
        <f>IF(E236='Mode Op'!$B$18,G236*'Mode Op'!$E$18,IF(E236='Mode Op'!$B$19,G236*'Mode Op'!$E$19,IF(E236='Mode Op'!$B$20,G236*'Mode Op'!$E$20,IF(E236='Mode Op'!$B$21,G236*'Mode Op'!$E$21,IF(E236='Mode Op'!$B$22,G236*'Mode Op'!$E$22,IF(E236='Mode Op'!$B$23,G236*'Mode Op'!$E$23))))))</f>
        <v>0</v>
      </c>
      <c r="L236" s="94"/>
      <c r="O236" s="90"/>
      <c r="P236" s="19"/>
      <c r="Q236" s="10"/>
      <c r="R236" s="20"/>
      <c r="S236" s="17"/>
      <c r="T236" s="10"/>
      <c r="U236" s="22"/>
      <c r="V236" s="11"/>
      <c r="W236" s="16" t="str">
        <f>IF(N236="","",VLOOKUP(N236,A:D,4,FALSE))</f>
        <v/>
      </c>
    </row>
    <row r="237" spans="1:23" ht="17.25" thickBot="1" x14ac:dyDescent="0.35">
      <c r="A237" s="35" t="s">
        <v>365</v>
      </c>
      <c r="B237" s="51" t="e">
        <f>VLOOKUP(A237,#REF!,2,FALSE)</f>
        <v>#REF!</v>
      </c>
      <c r="C237" s="44"/>
      <c r="D237" s="51"/>
      <c r="E237" s="52" t="s">
        <v>127</v>
      </c>
      <c r="F237" s="52"/>
      <c r="G237" s="56">
        <v>0</v>
      </c>
      <c r="H237" s="47"/>
      <c r="I237" s="48"/>
      <c r="J237" s="54"/>
      <c r="K237" s="55">
        <f>IF(E237='Mode Op'!$B$18,G237*'Mode Op'!$E$18,IF(E237='Mode Op'!$B$19,G237*'Mode Op'!$E$19,IF(E237='Mode Op'!$B$20,G237*'Mode Op'!$E$20,IF(E237='Mode Op'!$B$21,G237*'Mode Op'!$E$21,IF(E237='Mode Op'!$B$22,G237*'Mode Op'!$E$22,IF(E237='Mode Op'!$B$23,G237*'Mode Op'!$E$23))))))</f>
        <v>0</v>
      </c>
      <c r="L237" s="94"/>
      <c r="O237" s="90"/>
      <c r="P237" s="19"/>
      <c r="Q237" s="10"/>
      <c r="R237" s="20"/>
      <c r="S237" s="17"/>
      <c r="T237" s="10"/>
      <c r="U237" s="22"/>
      <c r="V237" s="11"/>
      <c r="W237" s="16" t="str">
        <f>IF(N237="","",VLOOKUP(N237,A:D,4,FALSE))</f>
        <v/>
      </c>
    </row>
    <row r="238" spans="1:23" ht="17.25" thickBot="1" x14ac:dyDescent="0.35">
      <c r="A238" s="35" t="s">
        <v>367</v>
      </c>
      <c r="B238" s="51" t="e">
        <f>VLOOKUP(A238,#REF!,2,FALSE)</f>
        <v>#REF!</v>
      </c>
      <c r="C238" s="44"/>
      <c r="D238" s="51"/>
      <c r="E238" s="52" t="s">
        <v>127</v>
      </c>
      <c r="F238" s="52"/>
      <c r="G238" s="56">
        <v>0</v>
      </c>
      <c r="H238" s="47"/>
      <c r="I238" s="48"/>
      <c r="J238" s="54"/>
      <c r="K238" s="55">
        <f>IF(E238='Mode Op'!$B$18,G238*'Mode Op'!$E$18,IF(E238='Mode Op'!$B$19,G238*'Mode Op'!$E$19,IF(E238='Mode Op'!$B$20,G238*'Mode Op'!$E$20,IF(E238='Mode Op'!$B$21,G238*'Mode Op'!$E$21,IF(E238='Mode Op'!$B$22,G238*'Mode Op'!$E$22,IF(E238='Mode Op'!$B$23,G238*'Mode Op'!$E$23))))))</f>
        <v>0</v>
      </c>
      <c r="L238" s="94"/>
      <c r="O238" s="90"/>
      <c r="P238" s="19"/>
      <c r="Q238" s="10"/>
      <c r="R238" s="20"/>
      <c r="S238" s="17"/>
      <c r="T238" s="10"/>
      <c r="U238" s="22"/>
      <c r="V238" s="11"/>
      <c r="W238" s="16" t="str">
        <f>IF(N238="","",VLOOKUP(N238,A:D,4,FALSE))</f>
        <v/>
      </c>
    </row>
    <row r="239" spans="1:23" ht="17.25" thickBot="1" x14ac:dyDescent="0.35">
      <c r="A239" s="35" t="s">
        <v>368</v>
      </c>
      <c r="B239" s="51" t="e">
        <f>VLOOKUP(A239,#REF!,2,FALSE)</f>
        <v>#REF!</v>
      </c>
      <c r="C239" s="44"/>
      <c r="D239" s="51"/>
      <c r="E239" s="52" t="s">
        <v>127</v>
      </c>
      <c r="F239" s="52"/>
      <c r="G239" s="56">
        <v>1</v>
      </c>
      <c r="H239" s="47"/>
      <c r="I239" s="48"/>
      <c r="J239" s="54"/>
      <c r="K239" s="55">
        <f>IF(E239='Mode Op'!$B$18,G239*'Mode Op'!$E$18,IF(E239='Mode Op'!$B$19,G239*'Mode Op'!$E$19,IF(E239='Mode Op'!$B$20,G239*'Mode Op'!$E$20,IF(E239='Mode Op'!$B$21,G239*'Mode Op'!$E$21,IF(E239='Mode Op'!$B$22,G239*'Mode Op'!$E$22,IF(E239='Mode Op'!$B$23,G239*'Mode Op'!$E$23))))))</f>
        <v>1500</v>
      </c>
      <c r="L239" s="94"/>
      <c r="O239" s="90"/>
      <c r="P239" s="19"/>
      <c r="Q239" s="10"/>
      <c r="R239" s="20"/>
      <c r="S239" s="17"/>
      <c r="T239" s="10"/>
      <c r="U239" s="22"/>
      <c r="V239" s="11"/>
      <c r="W239" s="16" t="str">
        <f>IF(N239="","",VLOOKUP(N239,A:D,4,FALSE))</f>
        <v/>
      </c>
    </row>
    <row r="240" spans="1:23" ht="17.25" thickBot="1" x14ac:dyDescent="0.35">
      <c r="A240" s="35" t="s">
        <v>374</v>
      </c>
      <c r="B240" s="51" t="e">
        <f>VLOOKUP(A240,#REF!,2,FALSE)</f>
        <v>#REF!</v>
      </c>
      <c r="C240" s="44"/>
      <c r="D240" s="51"/>
      <c r="E240" s="52" t="s">
        <v>127</v>
      </c>
      <c r="F240" s="52"/>
      <c r="G240" s="56">
        <v>8</v>
      </c>
      <c r="H240" s="47"/>
      <c r="I240" s="48"/>
      <c r="J240" s="54"/>
      <c r="K240" s="55">
        <f>IF(E240='Mode Op'!$B$18,G240*'Mode Op'!$E$18,IF(E240='Mode Op'!$B$19,G240*'Mode Op'!$E$19,IF(E240='Mode Op'!$B$20,G240*'Mode Op'!$E$20,IF(E240='Mode Op'!$B$21,G240*'Mode Op'!$E$21,IF(E240='Mode Op'!$B$22,G240*'Mode Op'!$E$22,IF(E240='Mode Op'!$B$23,G240*'Mode Op'!$E$23))))))</f>
        <v>12000</v>
      </c>
      <c r="L240" s="94"/>
      <c r="O240" s="90"/>
      <c r="P240" s="19"/>
      <c r="Q240" s="10"/>
      <c r="R240" s="20"/>
      <c r="S240" s="17"/>
      <c r="T240" s="10"/>
      <c r="U240" s="22"/>
      <c r="V240" s="11"/>
      <c r="W240" s="16" t="str">
        <f>IF(N240="","",VLOOKUP(N240,A:D,4,FALSE))</f>
        <v/>
      </c>
    </row>
    <row r="241" spans="1:23" ht="17.25" thickBot="1" x14ac:dyDescent="0.35">
      <c r="A241" s="35" t="s">
        <v>375</v>
      </c>
      <c r="B241" s="51" t="e">
        <f>VLOOKUP(A241,#REF!,2,FALSE)</f>
        <v>#REF!</v>
      </c>
      <c r="C241" s="44"/>
      <c r="D241" s="51"/>
      <c r="E241" s="52" t="s">
        <v>127</v>
      </c>
      <c r="F241" s="52"/>
      <c r="G241" s="53">
        <v>1</v>
      </c>
      <c r="H241" s="47"/>
      <c r="I241" s="48"/>
      <c r="J241" s="54"/>
      <c r="K241" s="55">
        <f>IF(E241='Mode Op'!$B$18,G241*'Mode Op'!$E$18,IF(E241='Mode Op'!$B$19,G241*'Mode Op'!$E$19,IF(E241='Mode Op'!$B$20,G241*'Mode Op'!$E$20,IF(E241='Mode Op'!$B$21,G241*'Mode Op'!$E$21,IF(E241='Mode Op'!$B$22,G241*'Mode Op'!$E$22,IF(E241='Mode Op'!$B$23,G241*'Mode Op'!$E$23))))))</f>
        <v>1500</v>
      </c>
      <c r="L241" s="94"/>
      <c r="O241" s="90"/>
      <c r="P241" s="19"/>
      <c r="Q241" s="10"/>
      <c r="R241" s="20"/>
      <c r="S241" s="17"/>
      <c r="T241" s="10"/>
      <c r="U241" s="22"/>
      <c r="V241" s="11"/>
      <c r="W241" s="16" t="str">
        <f>IF(N241="","",VLOOKUP(N241,A:D,4,FALSE))</f>
        <v/>
      </c>
    </row>
    <row r="242" spans="1:23" ht="17.25" thickBot="1" x14ac:dyDescent="0.35">
      <c r="A242" s="35" t="s">
        <v>381</v>
      </c>
      <c r="B242" s="51" t="e">
        <f>VLOOKUP(A242,#REF!,2,FALSE)</f>
        <v>#REF!</v>
      </c>
      <c r="C242" s="44"/>
      <c r="D242" s="51"/>
      <c r="E242" s="52" t="s">
        <v>127</v>
      </c>
      <c r="F242" s="52"/>
      <c r="G242" s="56">
        <v>1</v>
      </c>
      <c r="H242" s="47"/>
      <c r="I242" s="48"/>
      <c r="J242" s="54"/>
      <c r="K242" s="55">
        <f>IF(E242='Mode Op'!$B$18,G242*'Mode Op'!$E$18,IF(E242='Mode Op'!$B$19,G242*'Mode Op'!$E$19,IF(E242='Mode Op'!$B$20,G242*'Mode Op'!$E$20,IF(E242='Mode Op'!$B$21,G242*'Mode Op'!$E$21,IF(E242='Mode Op'!$B$22,G242*'Mode Op'!$E$22,IF(E242='Mode Op'!$B$23,G242*'Mode Op'!$E$23))))))</f>
        <v>1500</v>
      </c>
      <c r="L242" s="94"/>
      <c r="O242" s="90"/>
      <c r="P242" s="19"/>
      <c r="Q242" s="10"/>
      <c r="R242" s="20"/>
      <c r="S242" s="17"/>
      <c r="T242" s="10"/>
      <c r="U242" s="22"/>
      <c r="V242" s="11"/>
      <c r="W242" s="16" t="str">
        <f>IF(N242="","",VLOOKUP(N242,A:D,4,FALSE))</f>
        <v/>
      </c>
    </row>
    <row r="243" spans="1:23" ht="17.25" thickBot="1" x14ac:dyDescent="0.35">
      <c r="A243" s="35" t="s">
        <v>436</v>
      </c>
      <c r="B243" s="51" t="e">
        <f>VLOOKUP(A243,#REF!,2,FALSE)</f>
        <v>#REF!</v>
      </c>
      <c r="C243" s="44"/>
      <c r="D243" s="51"/>
      <c r="E243" s="52" t="s">
        <v>127</v>
      </c>
      <c r="F243" s="52"/>
      <c r="G243" s="56">
        <v>1</v>
      </c>
      <c r="H243" s="47"/>
      <c r="I243" s="48"/>
      <c r="J243" s="54"/>
      <c r="K243" s="55">
        <f>IF(E243='Mode Op'!$B$18,G243*'Mode Op'!$E$18,IF(E243='Mode Op'!$B$19,G243*'Mode Op'!$E$19,IF(E243='Mode Op'!$B$20,G243*'Mode Op'!$E$20,IF(E243='Mode Op'!$B$21,G243*'Mode Op'!$E$21,IF(E243='Mode Op'!$B$22,G243*'Mode Op'!$E$22,IF(E243='Mode Op'!$B$23,G243*'Mode Op'!$E$23))))))</f>
        <v>1500</v>
      </c>
      <c r="L243" s="94"/>
      <c r="O243" s="90"/>
      <c r="P243" s="19"/>
      <c r="Q243" s="10"/>
      <c r="R243" s="20"/>
      <c r="S243" s="17"/>
      <c r="T243" s="10"/>
      <c r="U243" s="22"/>
      <c r="V243" s="11"/>
      <c r="W243" s="16" t="str">
        <f>IF(N243="","",VLOOKUP(N243,A:D,4,FALSE))</f>
        <v/>
      </c>
    </row>
    <row r="244" spans="1:23" ht="17.25" thickBot="1" x14ac:dyDescent="0.35">
      <c r="A244" s="35" t="s">
        <v>428</v>
      </c>
      <c r="B244" s="51" t="e">
        <f>VLOOKUP(A244,#REF!,2,FALSE)</f>
        <v>#REF!</v>
      </c>
      <c r="C244" s="44"/>
      <c r="D244" s="51"/>
      <c r="E244" s="52" t="s">
        <v>127</v>
      </c>
      <c r="F244" s="52"/>
      <c r="G244" s="87">
        <v>1</v>
      </c>
      <c r="H244" s="47"/>
      <c r="I244" s="48"/>
      <c r="J244" s="54"/>
      <c r="K244" s="55">
        <f>IF(E244='Mode Op'!$B$18,G244*'Mode Op'!$E$18,IF(E244='Mode Op'!$B$19,G244*'Mode Op'!$E$19,IF(E244='Mode Op'!$B$20,G244*'Mode Op'!$E$20,IF(E244='Mode Op'!$B$21,G244*'Mode Op'!$E$21,IF(E244='Mode Op'!$B$22,G244*'Mode Op'!$E$22,IF(E244='Mode Op'!$B$23,G244*'Mode Op'!$E$23))))))</f>
        <v>1500</v>
      </c>
      <c r="L244" s="94"/>
      <c r="O244" s="90"/>
      <c r="P244" s="19"/>
      <c r="Q244" s="10"/>
      <c r="R244" s="20"/>
      <c r="S244" s="17"/>
      <c r="T244" s="10"/>
      <c r="U244" s="22"/>
      <c r="V244" s="11"/>
      <c r="W244" s="16" t="str">
        <f>IF(N244="","",VLOOKUP(N244,A:D,4,FALSE))</f>
        <v/>
      </c>
    </row>
    <row r="245" spans="1:23" ht="17.25" thickBot="1" x14ac:dyDescent="0.35">
      <c r="A245" s="35" t="s">
        <v>430</v>
      </c>
      <c r="B245" s="51" t="e">
        <f>VLOOKUP(A245,#REF!,2,FALSE)</f>
        <v>#REF!</v>
      </c>
      <c r="C245" s="44"/>
      <c r="D245" s="51"/>
      <c r="E245" s="52" t="s">
        <v>127</v>
      </c>
      <c r="F245" s="52"/>
      <c r="G245" s="87">
        <v>1</v>
      </c>
      <c r="H245" s="47"/>
      <c r="I245" s="48"/>
      <c r="J245" s="54"/>
      <c r="K245" s="55">
        <f>IF(E245='Mode Op'!$B$18,G245*'Mode Op'!$E$18,IF(E245='Mode Op'!$B$19,G245*'Mode Op'!$E$19,IF(E245='Mode Op'!$B$20,G245*'Mode Op'!$E$20,IF(E245='Mode Op'!$B$21,G245*'Mode Op'!$E$21,IF(E245='Mode Op'!$B$22,G245*'Mode Op'!$E$22,IF(E245='Mode Op'!$B$23,G245*'Mode Op'!$E$23))))))</f>
        <v>1500</v>
      </c>
      <c r="L245" s="94"/>
      <c r="O245" s="90"/>
      <c r="P245" s="19"/>
      <c r="Q245" s="10"/>
      <c r="R245" s="20"/>
      <c r="S245" s="17"/>
      <c r="T245" s="10"/>
      <c r="U245" s="22"/>
      <c r="V245" s="11"/>
      <c r="W245" s="16" t="str">
        <f>IF(N245="","",VLOOKUP(N245,A:D,4,FALSE))</f>
        <v/>
      </c>
    </row>
    <row r="246" spans="1:23" ht="17.25" thickBot="1" x14ac:dyDescent="0.35">
      <c r="A246" s="35" t="s">
        <v>322</v>
      </c>
      <c r="B246" s="51" t="e">
        <f>VLOOKUP(A246,#REF!,2,FALSE)</f>
        <v>#REF!</v>
      </c>
      <c r="C246" s="44"/>
      <c r="D246" s="51"/>
      <c r="E246" s="52" t="s">
        <v>127</v>
      </c>
      <c r="F246" s="52"/>
      <c r="G246" s="87">
        <v>1</v>
      </c>
      <c r="H246" s="47"/>
      <c r="I246" s="48"/>
      <c r="J246" s="54"/>
      <c r="K246" s="55">
        <f>IF(E246='Mode Op'!$B$18,G246*'Mode Op'!$E$18,IF(E246='Mode Op'!$B$19,G246*'Mode Op'!$E$19,IF(E246='Mode Op'!$B$20,G246*'Mode Op'!$E$20,IF(E246='Mode Op'!$B$21,G246*'Mode Op'!$E$21,IF(E246='Mode Op'!$B$22,G246*'Mode Op'!$E$22,IF(E246='Mode Op'!$B$23,G246*'Mode Op'!$E$23))))))</f>
        <v>1500</v>
      </c>
      <c r="L246" s="94"/>
      <c r="O246" s="90"/>
      <c r="P246" s="19"/>
      <c r="Q246" s="10"/>
      <c r="R246" s="20"/>
      <c r="S246" s="17"/>
      <c r="T246" s="10"/>
      <c r="U246" s="22"/>
      <c r="V246" s="11"/>
      <c r="W246" s="16" t="str">
        <f>IF(N246="","",VLOOKUP(N246,A:D,4,FALSE))</f>
        <v/>
      </c>
    </row>
    <row r="247" spans="1:23" ht="17.25" thickBot="1" x14ac:dyDescent="0.35">
      <c r="A247" s="35" t="s">
        <v>328</v>
      </c>
      <c r="B247" s="51" t="e">
        <f>VLOOKUP(A247,#REF!,2,FALSE)</f>
        <v>#REF!</v>
      </c>
      <c r="C247" s="44"/>
      <c r="D247" s="51"/>
      <c r="E247" s="52" t="s">
        <v>127</v>
      </c>
      <c r="F247" s="52"/>
      <c r="G247" s="87">
        <v>0</v>
      </c>
      <c r="H247" s="47"/>
      <c r="I247" s="48"/>
      <c r="J247" s="54"/>
      <c r="K247" s="55">
        <f>IF(E247='Mode Op'!$B$18,G247*'Mode Op'!$E$18,IF(E247='Mode Op'!$B$19,G247*'Mode Op'!$E$19,IF(E247='Mode Op'!$B$20,G247*'Mode Op'!$E$20,IF(E247='Mode Op'!$B$21,G247*'Mode Op'!$E$21,IF(E247='Mode Op'!$B$22,G247*'Mode Op'!$E$22,IF(E247='Mode Op'!$B$23,G247*'Mode Op'!$E$23))))))</f>
        <v>0</v>
      </c>
      <c r="L247" s="94"/>
      <c r="O247" s="90"/>
      <c r="P247" s="19"/>
      <c r="Q247" s="10"/>
      <c r="R247" s="20"/>
      <c r="S247" s="17"/>
      <c r="T247" s="10"/>
      <c r="U247" s="22"/>
      <c r="V247" s="11"/>
      <c r="W247" s="16" t="str">
        <f>IF(N247="","",VLOOKUP(N247,A:D,4,FALSE))</f>
        <v/>
      </c>
    </row>
    <row r="248" spans="1:23" ht="17.25" thickBot="1" x14ac:dyDescent="0.35">
      <c r="A248" s="35" t="s">
        <v>329</v>
      </c>
      <c r="B248" s="51" t="e">
        <f>VLOOKUP(A248,#REF!,2,FALSE)</f>
        <v>#REF!</v>
      </c>
      <c r="C248" s="44"/>
      <c r="D248" s="51"/>
      <c r="E248" s="52" t="s">
        <v>127</v>
      </c>
      <c r="F248" s="52"/>
      <c r="G248" s="87">
        <v>2</v>
      </c>
      <c r="H248" s="47"/>
      <c r="I248" s="48"/>
      <c r="J248" s="54"/>
      <c r="K248" s="55">
        <f>IF(E248='Mode Op'!$B$18,G248*'Mode Op'!$E$18,IF(E248='Mode Op'!$B$19,G248*'Mode Op'!$E$19,IF(E248='Mode Op'!$B$20,G248*'Mode Op'!$E$20,IF(E248='Mode Op'!$B$21,G248*'Mode Op'!$E$21,IF(E248='Mode Op'!$B$22,G248*'Mode Op'!$E$22,IF(E248='Mode Op'!$B$23,G248*'Mode Op'!$E$23))))))</f>
        <v>3000</v>
      </c>
      <c r="L248" s="94"/>
      <c r="O248" s="90"/>
      <c r="P248" s="19"/>
      <c r="Q248" s="10"/>
      <c r="R248" s="20"/>
      <c r="S248" s="17"/>
      <c r="T248" s="10"/>
      <c r="U248" s="22"/>
      <c r="V248" s="11"/>
      <c r="W248" s="16" t="str">
        <f>IF(N248="","",VLOOKUP(N248,A:D,4,FALSE))</f>
        <v/>
      </c>
    </row>
    <row r="249" spans="1:23" ht="17.25" thickBot="1" x14ac:dyDescent="0.35">
      <c r="A249" s="35" t="s">
        <v>330</v>
      </c>
      <c r="B249" s="51" t="e">
        <f>VLOOKUP(A249,#REF!,2,FALSE)</f>
        <v>#REF!</v>
      </c>
      <c r="C249" s="44"/>
      <c r="D249" s="51"/>
      <c r="E249" s="52" t="s">
        <v>127</v>
      </c>
      <c r="F249" s="52"/>
      <c r="G249" s="87">
        <v>1</v>
      </c>
      <c r="H249" s="47"/>
      <c r="I249" s="48"/>
      <c r="J249" s="54"/>
      <c r="K249" s="55">
        <f>IF(E249='Mode Op'!$B$18,G249*'Mode Op'!$E$18,IF(E249='Mode Op'!$B$19,G249*'Mode Op'!$E$19,IF(E249='Mode Op'!$B$20,G249*'Mode Op'!$E$20,IF(E249='Mode Op'!$B$21,G249*'Mode Op'!$E$21,IF(E249='Mode Op'!$B$22,G249*'Mode Op'!$E$22,IF(E249='Mode Op'!$B$23,G249*'Mode Op'!$E$23))))))</f>
        <v>1500</v>
      </c>
      <c r="L249" s="94"/>
      <c r="O249" s="90"/>
      <c r="P249" s="19"/>
      <c r="Q249" s="10"/>
      <c r="R249" s="20"/>
      <c r="S249" s="17"/>
      <c r="T249" s="10"/>
      <c r="U249" s="22"/>
      <c r="V249" s="11"/>
      <c r="W249" s="16" t="str">
        <f>IF(N249="","",VLOOKUP(N249,A:D,4,FALSE))</f>
        <v/>
      </c>
    </row>
    <row r="250" spans="1:23" ht="17.25" thickBot="1" x14ac:dyDescent="0.35">
      <c r="A250" s="35" t="s">
        <v>332</v>
      </c>
      <c r="B250" s="51" t="e">
        <f>VLOOKUP(A250,#REF!,2,FALSE)</f>
        <v>#REF!</v>
      </c>
      <c r="C250" s="44"/>
      <c r="D250" s="51"/>
      <c r="E250" s="52" t="s">
        <v>127</v>
      </c>
      <c r="F250" s="52"/>
      <c r="G250" s="87">
        <v>2</v>
      </c>
      <c r="H250" s="47"/>
      <c r="I250" s="48"/>
      <c r="J250" s="54"/>
      <c r="K250" s="55">
        <f>IF(E250='Mode Op'!$B$18,G250*'Mode Op'!$E$18,IF(E250='Mode Op'!$B$19,G250*'Mode Op'!$E$19,IF(E250='Mode Op'!$B$20,G250*'Mode Op'!$E$20,IF(E250='Mode Op'!$B$21,G250*'Mode Op'!$E$21,IF(E250='Mode Op'!$B$22,G250*'Mode Op'!$E$22,IF(E250='Mode Op'!$B$23,G250*'Mode Op'!$E$23))))))</f>
        <v>3000</v>
      </c>
      <c r="L250" s="94"/>
      <c r="O250" s="90"/>
      <c r="P250" s="19"/>
      <c r="Q250" s="10"/>
      <c r="R250" s="20"/>
      <c r="S250" s="17"/>
      <c r="T250" s="10"/>
      <c r="U250" s="22"/>
      <c r="V250" s="11"/>
      <c r="W250" s="16" t="str">
        <f>IF(N250="","",VLOOKUP(N250,A:D,4,FALSE))</f>
        <v/>
      </c>
    </row>
    <row r="251" spans="1:23" ht="17.25" thickBot="1" x14ac:dyDescent="0.35">
      <c r="A251" s="35" t="s">
        <v>333</v>
      </c>
      <c r="B251" s="51" t="e">
        <f>VLOOKUP(A251,#REF!,2,FALSE)</f>
        <v>#REF!</v>
      </c>
      <c r="C251" s="44"/>
      <c r="D251" s="51"/>
      <c r="E251" s="52" t="s">
        <v>127</v>
      </c>
      <c r="F251" s="52"/>
      <c r="G251" s="87">
        <v>2</v>
      </c>
      <c r="H251" s="47"/>
      <c r="I251" s="48"/>
      <c r="J251" s="54"/>
      <c r="K251" s="55">
        <f>IF(E251='Mode Op'!$B$18,G251*'Mode Op'!$E$18,IF(E251='Mode Op'!$B$19,G251*'Mode Op'!$E$19,IF(E251='Mode Op'!$B$20,G251*'Mode Op'!$E$20,IF(E251='Mode Op'!$B$21,G251*'Mode Op'!$E$21,IF(E251='Mode Op'!$B$22,G251*'Mode Op'!$E$22,IF(E251='Mode Op'!$B$23,G251*'Mode Op'!$E$23))))))</f>
        <v>3000</v>
      </c>
      <c r="L251" s="94"/>
      <c r="O251" s="90"/>
      <c r="P251" s="19"/>
      <c r="Q251" s="10"/>
      <c r="R251" s="20"/>
      <c r="S251" s="17"/>
      <c r="T251" s="10"/>
      <c r="U251" s="22"/>
      <c r="V251" s="11"/>
      <c r="W251" s="16" t="str">
        <f>IF(N251="","",VLOOKUP(N251,A:D,4,FALSE))</f>
        <v/>
      </c>
    </row>
    <row r="252" spans="1:23" ht="17.25" thickBot="1" x14ac:dyDescent="0.35">
      <c r="A252" s="35" t="s">
        <v>334</v>
      </c>
      <c r="B252" s="51" t="e">
        <f>VLOOKUP(A252,#REF!,2,FALSE)</f>
        <v>#REF!</v>
      </c>
      <c r="C252" s="44"/>
      <c r="D252" s="51"/>
      <c r="E252" s="52" t="s">
        <v>127</v>
      </c>
      <c r="F252" s="52"/>
      <c r="G252" s="87">
        <v>1</v>
      </c>
      <c r="H252" s="47"/>
      <c r="I252" s="48"/>
      <c r="J252" s="54"/>
      <c r="K252" s="55">
        <f>IF(E252='Mode Op'!$B$18,G252*'Mode Op'!$E$18,IF(E252='Mode Op'!$B$19,G252*'Mode Op'!$E$19,IF(E252='Mode Op'!$B$20,G252*'Mode Op'!$E$20,IF(E252='Mode Op'!$B$21,G252*'Mode Op'!$E$21,IF(E252='Mode Op'!$B$22,G252*'Mode Op'!$E$22,IF(E252='Mode Op'!$B$23,G252*'Mode Op'!$E$23))))))</f>
        <v>1500</v>
      </c>
      <c r="L252" s="94"/>
      <c r="O252" s="90"/>
      <c r="R252" s="20"/>
      <c r="T252" s="10"/>
      <c r="U252" s="22"/>
      <c r="W252" s="16" t="str">
        <f>IF(N252="","",VLOOKUP(N252,A:D,4,FALSE))</f>
        <v/>
      </c>
    </row>
    <row r="253" spans="1:23" ht="17.25" thickBot="1" x14ac:dyDescent="0.35">
      <c r="A253" s="35" t="s">
        <v>340</v>
      </c>
      <c r="B253" s="51" t="e">
        <f>VLOOKUP(A253,#REF!,2,FALSE)</f>
        <v>#REF!</v>
      </c>
      <c r="C253" s="44"/>
      <c r="D253" s="51"/>
      <c r="E253" s="52" t="s">
        <v>127</v>
      </c>
      <c r="F253" s="52"/>
      <c r="G253" s="87">
        <v>0</v>
      </c>
      <c r="H253" s="47"/>
      <c r="I253" s="48"/>
      <c r="J253" s="54"/>
      <c r="K253" s="55">
        <f>IF(E253='Mode Op'!$B$18,G253*'Mode Op'!$E$18,IF(E253='Mode Op'!$B$19,G253*'Mode Op'!$E$19,IF(E253='Mode Op'!$B$20,G253*'Mode Op'!$E$20,IF(E253='Mode Op'!$B$21,G253*'Mode Op'!$E$21,IF(E253='Mode Op'!$B$22,G253*'Mode Op'!$E$22,IF(E253='Mode Op'!$B$23,G253*'Mode Op'!$E$23))))))</f>
        <v>0</v>
      </c>
      <c r="L253" s="94"/>
      <c r="O253" s="90"/>
      <c r="R253" s="20"/>
      <c r="T253" s="10"/>
      <c r="U253" s="22"/>
      <c r="W253" s="16" t="str">
        <f>IF(N253="","",VLOOKUP(N253,A:D,4,FALSE))</f>
        <v/>
      </c>
    </row>
    <row r="254" spans="1:23" ht="17.25" thickBot="1" x14ac:dyDescent="0.35">
      <c r="A254" s="35" t="s">
        <v>289</v>
      </c>
      <c r="B254" s="51" t="e">
        <f>VLOOKUP(A254,#REF!,2,FALSE)</f>
        <v>#REF!</v>
      </c>
      <c r="C254" s="44"/>
      <c r="D254" s="51"/>
      <c r="E254" s="52" t="s">
        <v>127</v>
      </c>
      <c r="F254" s="52"/>
      <c r="G254" s="87">
        <v>2</v>
      </c>
      <c r="H254" s="47"/>
      <c r="I254" s="48"/>
      <c r="J254" s="54"/>
      <c r="K254" s="55">
        <f>IF(E254='Mode Op'!$B$18,G254*'Mode Op'!$E$18,IF(E254='Mode Op'!$B$19,G254*'Mode Op'!$E$19,IF(E254='Mode Op'!$B$20,G254*'Mode Op'!$E$20,IF(E254='Mode Op'!$B$21,G254*'Mode Op'!$E$21,IF(E254='Mode Op'!$B$22,G254*'Mode Op'!$E$22,IF(E254='Mode Op'!$B$23,G254*'Mode Op'!$E$23))))))</f>
        <v>3000</v>
      </c>
      <c r="L254" s="94"/>
      <c r="O254" s="90"/>
      <c r="R254" s="20"/>
      <c r="T254" s="10"/>
      <c r="U254" s="22"/>
      <c r="W254" s="16" t="str">
        <f>IF(N254="","",VLOOKUP(N254,A:D,4,FALSE))</f>
        <v/>
      </c>
    </row>
    <row r="255" spans="1:23" ht="17.25" thickBot="1" x14ac:dyDescent="0.35">
      <c r="A255" s="35" t="s">
        <v>290</v>
      </c>
      <c r="B255" s="51" t="e">
        <f>VLOOKUP(A255,#REF!,2,FALSE)</f>
        <v>#REF!</v>
      </c>
      <c r="C255" s="44"/>
      <c r="D255" s="51"/>
      <c r="E255" s="52" t="s">
        <v>127</v>
      </c>
      <c r="F255" s="52"/>
      <c r="G255" s="87">
        <v>1</v>
      </c>
      <c r="H255" s="47"/>
      <c r="I255" s="48"/>
      <c r="J255" s="54"/>
      <c r="K255" s="55">
        <f>IF(E255='Mode Op'!$B$18,G255*'Mode Op'!$E$18,IF(E255='Mode Op'!$B$19,G255*'Mode Op'!$E$19,IF(E255='Mode Op'!$B$20,G255*'Mode Op'!$E$20,IF(E255='Mode Op'!$B$21,G255*'Mode Op'!$E$21,IF(E255='Mode Op'!$B$22,G255*'Mode Op'!$E$22,IF(E255='Mode Op'!$B$23,G255*'Mode Op'!$E$23))))))</f>
        <v>1500</v>
      </c>
      <c r="L255" s="94"/>
      <c r="O255" s="90"/>
      <c r="R255" s="20"/>
      <c r="T255" s="10"/>
      <c r="U255" s="22"/>
      <c r="W255" s="16" t="str">
        <f>IF(N255="","",VLOOKUP(N255,A:D,4,FALSE))</f>
        <v/>
      </c>
    </row>
    <row r="256" spans="1:23" ht="17.25" thickBot="1" x14ac:dyDescent="0.35">
      <c r="A256" s="35" t="s">
        <v>291</v>
      </c>
      <c r="B256" s="51" t="e">
        <f>VLOOKUP(A256,#REF!,2,FALSE)</f>
        <v>#REF!</v>
      </c>
      <c r="C256" s="44"/>
      <c r="D256" s="51"/>
      <c r="E256" s="52" t="s">
        <v>127</v>
      </c>
      <c r="F256" s="52"/>
      <c r="G256" s="87">
        <v>2</v>
      </c>
      <c r="H256" s="47"/>
      <c r="I256" s="48"/>
      <c r="J256" s="54"/>
      <c r="K256" s="55">
        <f>IF(E256='Mode Op'!$B$18,G256*'Mode Op'!$E$18,IF(E256='Mode Op'!$B$19,G256*'Mode Op'!$E$19,IF(E256='Mode Op'!$B$20,G256*'Mode Op'!$E$20,IF(E256='Mode Op'!$B$21,G256*'Mode Op'!$E$21,IF(E256='Mode Op'!$B$22,G256*'Mode Op'!$E$22,IF(E256='Mode Op'!$B$23,G256*'Mode Op'!$E$23))))))</f>
        <v>3000</v>
      </c>
      <c r="L256" s="94"/>
      <c r="O256" s="90"/>
      <c r="R256" s="20"/>
      <c r="T256" s="10"/>
      <c r="U256" s="22"/>
      <c r="W256" s="16" t="str">
        <f>IF(N256="","",VLOOKUP(N256,A:D,4,FALSE))</f>
        <v/>
      </c>
    </row>
    <row r="257" spans="1:23" ht="17.25" thickBot="1" x14ac:dyDescent="0.35">
      <c r="A257" s="84" t="s">
        <v>317</v>
      </c>
      <c r="B257" s="59" t="e">
        <f>VLOOKUP(A257,#REF!,2,FALSE)</f>
        <v>#REF!</v>
      </c>
      <c r="C257" s="44"/>
      <c r="D257" s="59"/>
      <c r="E257" s="60" t="s">
        <v>127</v>
      </c>
      <c r="F257" s="60"/>
      <c r="G257" s="88">
        <v>0</v>
      </c>
      <c r="H257" s="47"/>
      <c r="I257" s="62"/>
      <c r="J257" s="63"/>
      <c r="K257" s="55">
        <f>IF(E257='Mode Op'!$B$18,G257*'Mode Op'!$E$18,IF(E257='Mode Op'!$B$19,G257*'Mode Op'!$E$19,IF(E257='Mode Op'!$B$20,G257*'Mode Op'!$E$20,IF(E257='Mode Op'!$B$21,G257*'Mode Op'!$E$21,IF(E257='Mode Op'!$B$22,G257*'Mode Op'!$E$22,IF(E257='Mode Op'!$B$23,G257*'Mode Op'!$E$23))))))</f>
        <v>0</v>
      </c>
      <c r="L257" s="95"/>
      <c r="O257" s="90"/>
      <c r="R257" s="20"/>
      <c r="T257" s="10"/>
      <c r="U257" s="22"/>
      <c r="W257" s="16" t="str">
        <f>IF(N257="","",VLOOKUP(N257,A:D,4,FALSE))</f>
        <v/>
      </c>
    </row>
    <row r="258" spans="1:23" ht="16.5" x14ac:dyDescent="0.3">
      <c r="L258" s="4"/>
      <c r="O258" s="90"/>
      <c r="R258" s="20"/>
      <c r="T258" s="10"/>
      <c r="U258" s="22"/>
      <c r="W258" s="16" t="str">
        <f>IF(N258="","",VLOOKUP(N258,A:D,4,FALSE))</f>
        <v/>
      </c>
    </row>
  </sheetData>
  <autoFilter ref="A1:L257"/>
  <sortState ref="A2:L257">
    <sortCondition ref="E2:E257"/>
    <sortCondition ref="A2:A257"/>
  </sortState>
  <dataConsolidate>
    <dataRefs count="1">
      <dataRef ref="AA21:AB21" sheet="Nomenclature"/>
    </dataRefs>
  </dataConsolid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Mode Op</vt:lpstr>
      <vt:lpstr>PDP</vt:lpstr>
      <vt:lpstr>Nomenclature</vt:lpstr>
    </vt:vector>
  </TitlesOfParts>
  <Company>LVM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LAFON</dc:creator>
  <cp:lastModifiedBy>Cédric LAFON</cp:lastModifiedBy>
  <cp:lastPrinted>2015-09-10T10:04:33Z</cp:lastPrinted>
  <dcterms:created xsi:type="dcterms:W3CDTF">2015-06-09T07:36:11Z</dcterms:created>
  <dcterms:modified xsi:type="dcterms:W3CDTF">2015-09-24T06:23:14Z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</Properties>
</file>