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updateLinks="always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.foenkinos\Desktop\"/>
    </mc:Choice>
  </mc:AlternateContent>
  <xr:revisionPtr revIDLastSave="0" documentId="13_ncr:1_{5A80F1B5-A254-4AF4-8FA0-409F889770D2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PREP P&amp;E" sheetId="1" r:id="rId1"/>
    <sheet name="PREP P&amp;E (2)" sheetId="2" r:id="rId2"/>
  </sheets>
  <externalReferences>
    <externalReference r:id="rId3"/>
    <externalReference r:id="rId4"/>
  </externalReferences>
  <definedNames>
    <definedName name="_xlnm._FilterDatabase" localSheetId="0" hidden="1">'PREP P&amp;E'!$A$121:$M$683</definedName>
    <definedName name="mois" localSheetId="1">'[1]UEP 4'!#REF!</definedName>
    <definedName name="mois">'[1]UEP 4'!#REF!</definedName>
    <definedName name="_xlnm.Print_Area" localSheetId="0">'PREP P&amp;E'!$A$61:$L$118</definedName>
    <definedName name="_xlnm.Print_Area" localSheetId="1">'PREP P&amp;E (2)'!$A$1:$M$37</definedName>
  </definedNames>
  <calcPr calcId="191029"/>
  <pivotCaches>
    <pivotCache cacheId="36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4" i="2" l="1"/>
  <c r="D58" i="2" s="1"/>
  <c r="D45" i="2"/>
  <c r="D59" i="2" s="1"/>
  <c r="D46" i="2"/>
  <c r="D60" i="2" s="1"/>
  <c r="D47" i="2"/>
  <c r="D61" i="2" s="1"/>
  <c r="D48" i="2"/>
  <c r="D62" i="2" s="1"/>
  <c r="D49" i="2"/>
  <c r="D63" i="2" s="1"/>
  <c r="D50" i="2"/>
  <c r="D64" i="2" s="1"/>
  <c r="D51" i="2"/>
  <c r="D65" i="2" s="1"/>
  <c r="D52" i="2"/>
  <c r="D66" i="2" s="1"/>
  <c r="D53" i="2"/>
  <c r="D67" i="2" s="1"/>
  <c r="D43" i="2"/>
  <c r="D57" i="2" s="1"/>
  <c r="C44" i="2"/>
  <c r="C45" i="2"/>
  <c r="C46" i="2"/>
  <c r="C47" i="2"/>
  <c r="C48" i="2"/>
  <c r="C49" i="2"/>
  <c r="C50" i="2"/>
  <c r="C51" i="2"/>
  <c r="C52" i="2"/>
  <c r="C53" i="2"/>
  <c r="C43" i="2"/>
  <c r="B44" i="2" l="1"/>
  <c r="B45" i="2"/>
  <c r="B46" i="2"/>
  <c r="B47" i="2"/>
  <c r="B48" i="2"/>
  <c r="B49" i="2"/>
  <c r="B50" i="2"/>
  <c r="B51" i="2"/>
  <c r="B52" i="2"/>
  <c r="B53" i="2"/>
  <c r="B43" i="2"/>
  <c r="B132" i="1" l="1"/>
  <c r="B123" i="1"/>
  <c r="B124" i="1"/>
  <c r="B125" i="1"/>
  <c r="B126" i="1"/>
  <c r="B127" i="1"/>
  <c r="B128" i="1"/>
  <c r="B129" i="1"/>
  <c r="B130" i="1"/>
  <c r="B131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122" i="1"/>
  <c r="J423" i="1" l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E77" i="1" s="1"/>
  <c r="A78" i="1"/>
  <c r="A79" i="1"/>
  <c r="F79" i="1" s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I112" i="1" s="1"/>
  <c r="A113" i="1"/>
  <c r="A114" i="1"/>
  <c r="A62" i="1"/>
  <c r="G107" i="1" l="1"/>
  <c r="B107" i="1"/>
  <c r="G67" i="1"/>
  <c r="B67" i="1"/>
  <c r="D82" i="1"/>
  <c r="B82" i="1"/>
  <c r="G113" i="1"/>
  <c r="B113" i="1"/>
  <c r="L97" i="1"/>
  <c r="B97" i="1"/>
  <c r="G89" i="1"/>
  <c r="B89" i="1"/>
  <c r="G81" i="1"/>
  <c r="B81" i="1"/>
  <c r="G65" i="1"/>
  <c r="B65" i="1"/>
  <c r="L112" i="1"/>
  <c r="B112" i="1"/>
  <c r="L104" i="1"/>
  <c r="B104" i="1"/>
  <c r="D96" i="1"/>
  <c r="C96" i="1" s="1"/>
  <c r="B96" i="1"/>
  <c r="D88" i="1"/>
  <c r="B88" i="1"/>
  <c r="D80" i="1"/>
  <c r="B80" i="1"/>
  <c r="D72" i="1"/>
  <c r="B72" i="1"/>
  <c r="D64" i="1"/>
  <c r="B64" i="1"/>
  <c r="F67" i="1"/>
  <c r="G99" i="1"/>
  <c r="B99" i="1"/>
  <c r="D106" i="1"/>
  <c r="C106" i="1" s="1"/>
  <c r="B106" i="1"/>
  <c r="D74" i="1"/>
  <c r="B74" i="1"/>
  <c r="G111" i="1"/>
  <c r="B111" i="1"/>
  <c r="G79" i="1"/>
  <c r="B79" i="1"/>
  <c r="D110" i="1"/>
  <c r="C110" i="1" s="1"/>
  <c r="B110" i="1"/>
  <c r="D102" i="1"/>
  <c r="C102" i="1" s="1"/>
  <c r="B102" i="1"/>
  <c r="I94" i="1"/>
  <c r="B94" i="1"/>
  <c r="D86" i="1"/>
  <c r="B86" i="1"/>
  <c r="D78" i="1"/>
  <c r="B78" i="1"/>
  <c r="D70" i="1"/>
  <c r="B70" i="1"/>
  <c r="F107" i="1"/>
  <c r="L96" i="1"/>
  <c r="B62" i="1"/>
  <c r="G83" i="1"/>
  <c r="B83" i="1"/>
  <c r="D114" i="1"/>
  <c r="C114" i="1" s="1"/>
  <c r="B114" i="1"/>
  <c r="I98" i="1"/>
  <c r="B98" i="1"/>
  <c r="G95" i="1"/>
  <c r="B95" i="1"/>
  <c r="G71" i="1"/>
  <c r="B71" i="1"/>
  <c r="G109" i="1"/>
  <c r="B109" i="1"/>
  <c r="G77" i="1"/>
  <c r="B77" i="1"/>
  <c r="E99" i="1"/>
  <c r="G103" i="1"/>
  <c r="B103" i="1"/>
  <c r="G87" i="1"/>
  <c r="B87" i="1"/>
  <c r="G63" i="1"/>
  <c r="B63" i="1"/>
  <c r="I101" i="1"/>
  <c r="B101" i="1"/>
  <c r="L93" i="1"/>
  <c r="B93" i="1"/>
  <c r="G85" i="1"/>
  <c r="B85" i="1"/>
  <c r="G69" i="1"/>
  <c r="B69" i="1"/>
  <c r="L108" i="1"/>
  <c r="B108" i="1"/>
  <c r="D100" i="1"/>
  <c r="C100" i="1" s="1"/>
  <c r="B100" i="1"/>
  <c r="D92" i="1"/>
  <c r="C92" i="1" s="1"/>
  <c r="B92" i="1"/>
  <c r="D84" i="1"/>
  <c r="B84" i="1"/>
  <c r="D76" i="1"/>
  <c r="B76" i="1"/>
  <c r="D68" i="1"/>
  <c r="B68" i="1"/>
  <c r="F85" i="1"/>
  <c r="G91" i="1"/>
  <c r="B91" i="1"/>
  <c r="D66" i="1"/>
  <c r="B66" i="1"/>
  <c r="G75" i="1"/>
  <c r="B75" i="1"/>
  <c r="D90" i="1"/>
  <c r="B90" i="1"/>
  <c r="G105" i="1"/>
  <c r="B105" i="1"/>
  <c r="G73" i="1"/>
  <c r="B73" i="1"/>
  <c r="F73" i="1"/>
  <c r="E71" i="1"/>
  <c r="E107" i="1"/>
  <c r="F97" i="1"/>
  <c r="F87" i="1"/>
  <c r="E79" i="1"/>
  <c r="F69" i="1"/>
  <c r="L111" i="1"/>
  <c r="I93" i="1"/>
  <c r="F105" i="1"/>
  <c r="F95" i="1"/>
  <c r="E87" i="1"/>
  <c r="F77" i="1"/>
  <c r="E69" i="1"/>
  <c r="I108" i="1"/>
  <c r="L92" i="1"/>
  <c r="L107" i="1"/>
  <c r="F89" i="1"/>
  <c r="F113" i="1"/>
  <c r="F103" i="1"/>
  <c r="E95" i="1"/>
  <c r="F111" i="1"/>
  <c r="E103" i="1"/>
  <c r="F93" i="1"/>
  <c r="E85" i="1"/>
  <c r="F75" i="1"/>
  <c r="E67" i="1"/>
  <c r="I104" i="1"/>
  <c r="E111" i="1"/>
  <c r="F101" i="1"/>
  <c r="E93" i="1"/>
  <c r="F83" i="1"/>
  <c r="E75" i="1"/>
  <c r="F65" i="1"/>
  <c r="L103" i="1"/>
  <c r="F109" i="1"/>
  <c r="E101" i="1"/>
  <c r="F91" i="1"/>
  <c r="E83" i="1"/>
  <c r="F63" i="1"/>
  <c r="L100" i="1"/>
  <c r="E109" i="1"/>
  <c r="F99" i="1"/>
  <c r="E91" i="1"/>
  <c r="F81" i="1"/>
  <c r="F71" i="1"/>
  <c r="E63" i="1"/>
  <c r="I97" i="1"/>
  <c r="E81" i="1"/>
  <c r="D113" i="1"/>
  <c r="C113" i="1" s="1"/>
  <c r="D111" i="1"/>
  <c r="C111" i="1" s="1"/>
  <c r="D109" i="1"/>
  <c r="C109" i="1" s="1"/>
  <c r="D107" i="1"/>
  <c r="C107" i="1" s="1"/>
  <c r="D105" i="1"/>
  <c r="C105" i="1" s="1"/>
  <c r="D103" i="1"/>
  <c r="C103" i="1" s="1"/>
  <c r="D101" i="1"/>
  <c r="C101" i="1" s="1"/>
  <c r="D99" i="1"/>
  <c r="C99" i="1" s="1"/>
  <c r="D97" i="1"/>
  <c r="C97" i="1" s="1"/>
  <c r="D95" i="1"/>
  <c r="C95" i="1" s="1"/>
  <c r="D93" i="1"/>
  <c r="C93" i="1" s="1"/>
  <c r="D91" i="1"/>
  <c r="D89" i="1"/>
  <c r="D87" i="1"/>
  <c r="D85" i="1"/>
  <c r="D83" i="1"/>
  <c r="D81" i="1"/>
  <c r="D79" i="1"/>
  <c r="D77" i="1"/>
  <c r="D75" i="1"/>
  <c r="D73" i="1"/>
  <c r="D71" i="1"/>
  <c r="D69" i="1"/>
  <c r="D67" i="1"/>
  <c r="D65" i="1"/>
  <c r="D63" i="1"/>
  <c r="I111" i="1"/>
  <c r="I107" i="1"/>
  <c r="I100" i="1"/>
  <c r="I96" i="1"/>
  <c r="I92" i="1"/>
  <c r="E113" i="1"/>
  <c r="E105" i="1"/>
  <c r="E97" i="1"/>
  <c r="G114" i="1"/>
  <c r="G112" i="1"/>
  <c r="J112" i="1" s="1"/>
  <c r="K112" i="1" s="1"/>
  <c r="G110" i="1"/>
  <c r="G108" i="1"/>
  <c r="G106" i="1"/>
  <c r="G104" i="1"/>
  <c r="G102" i="1"/>
  <c r="G100" i="1"/>
  <c r="G98" i="1"/>
  <c r="G96" i="1"/>
  <c r="G94" i="1"/>
  <c r="G92" i="1"/>
  <c r="G90" i="1"/>
  <c r="G88" i="1"/>
  <c r="G86" i="1"/>
  <c r="G84" i="1"/>
  <c r="G82" i="1"/>
  <c r="G80" i="1"/>
  <c r="G78" i="1"/>
  <c r="G76" i="1"/>
  <c r="G74" i="1"/>
  <c r="G72" i="1"/>
  <c r="G70" i="1"/>
  <c r="G68" i="1"/>
  <c r="G66" i="1"/>
  <c r="G64" i="1"/>
  <c r="L114" i="1"/>
  <c r="L110" i="1"/>
  <c r="L106" i="1"/>
  <c r="I103" i="1"/>
  <c r="L99" i="1"/>
  <c r="L95" i="1"/>
  <c r="E65" i="1"/>
  <c r="F114" i="1"/>
  <c r="F112" i="1"/>
  <c r="F110" i="1"/>
  <c r="F108" i="1"/>
  <c r="F106" i="1"/>
  <c r="F104" i="1"/>
  <c r="F102" i="1"/>
  <c r="F100" i="1"/>
  <c r="F98" i="1"/>
  <c r="F96" i="1"/>
  <c r="F94" i="1"/>
  <c r="F92" i="1"/>
  <c r="F90" i="1"/>
  <c r="F88" i="1"/>
  <c r="F86" i="1"/>
  <c r="F84" i="1"/>
  <c r="F82" i="1"/>
  <c r="F80" i="1"/>
  <c r="F78" i="1"/>
  <c r="F76" i="1"/>
  <c r="F74" i="1"/>
  <c r="F72" i="1"/>
  <c r="F70" i="1"/>
  <c r="F68" i="1"/>
  <c r="F66" i="1"/>
  <c r="F64" i="1"/>
  <c r="I114" i="1"/>
  <c r="I110" i="1"/>
  <c r="I106" i="1"/>
  <c r="L102" i="1"/>
  <c r="I99" i="1"/>
  <c r="I95" i="1"/>
  <c r="E114" i="1"/>
  <c r="E112" i="1"/>
  <c r="E110" i="1"/>
  <c r="E108" i="1"/>
  <c r="E106" i="1"/>
  <c r="E104" i="1"/>
  <c r="E102" i="1"/>
  <c r="E100" i="1"/>
  <c r="E98" i="1"/>
  <c r="E96" i="1"/>
  <c r="E94" i="1"/>
  <c r="E92" i="1"/>
  <c r="E90" i="1"/>
  <c r="E88" i="1"/>
  <c r="E86" i="1"/>
  <c r="E84" i="1"/>
  <c r="E82" i="1"/>
  <c r="E80" i="1"/>
  <c r="E78" i="1"/>
  <c r="E76" i="1"/>
  <c r="E74" i="1"/>
  <c r="E72" i="1"/>
  <c r="E70" i="1"/>
  <c r="E68" i="1"/>
  <c r="E66" i="1"/>
  <c r="E64" i="1"/>
  <c r="L113" i="1"/>
  <c r="L109" i="1"/>
  <c r="L105" i="1"/>
  <c r="I102" i="1"/>
  <c r="J102" i="1" s="1"/>
  <c r="K102" i="1" s="1"/>
  <c r="L98" i="1"/>
  <c r="L94" i="1"/>
  <c r="E89" i="1"/>
  <c r="E73" i="1"/>
  <c r="D112" i="1"/>
  <c r="C112" i="1" s="1"/>
  <c r="D108" i="1"/>
  <c r="C108" i="1" s="1"/>
  <c r="D104" i="1"/>
  <c r="C104" i="1" s="1"/>
  <c r="D98" i="1"/>
  <c r="C98" i="1" s="1"/>
  <c r="D94" i="1"/>
  <c r="C94" i="1" s="1"/>
  <c r="I113" i="1"/>
  <c r="I109" i="1"/>
  <c r="J109" i="1" s="1"/>
  <c r="K109" i="1" s="1"/>
  <c r="I105" i="1"/>
  <c r="L101" i="1"/>
  <c r="G101" i="1"/>
  <c r="J101" i="1" s="1"/>
  <c r="G97" i="1"/>
  <c r="G93" i="1"/>
  <c r="J105" i="1" l="1"/>
  <c r="K105" i="1" s="1"/>
  <c r="J107" i="1"/>
  <c r="K107" i="1" s="1"/>
  <c r="C70" i="1"/>
  <c r="J106" i="1"/>
  <c r="K106" i="1" s="1"/>
  <c r="C90" i="1"/>
  <c r="M112" i="1"/>
  <c r="C78" i="1"/>
  <c r="J103" i="1"/>
  <c r="K103" i="1" s="1"/>
  <c r="C71" i="1"/>
  <c r="C91" i="1"/>
  <c r="J99" i="1"/>
  <c r="K99" i="1" s="1"/>
  <c r="C79" i="1"/>
  <c r="C87" i="1"/>
  <c r="J94" i="1"/>
  <c r="K94" i="1" s="1"/>
  <c r="M94" i="1" s="1"/>
  <c r="J113" i="1"/>
  <c r="K113" i="1" s="1"/>
  <c r="J95" i="1"/>
  <c r="K95" i="1" s="1"/>
  <c r="J111" i="1"/>
  <c r="K111" i="1" s="1"/>
  <c r="C77" i="1"/>
  <c r="C69" i="1"/>
  <c r="J108" i="1"/>
  <c r="K108" i="1" s="1"/>
  <c r="C64" i="1"/>
  <c r="C80" i="1"/>
  <c r="J98" i="1"/>
  <c r="K98" i="1" s="1"/>
  <c r="C67" i="1"/>
  <c r="C83" i="1"/>
  <c r="M102" i="1"/>
  <c r="J104" i="1"/>
  <c r="K104" i="1" s="1"/>
  <c r="M104" i="1" s="1"/>
  <c r="J93" i="1"/>
  <c r="K93" i="1" s="1"/>
  <c r="M93" i="1" s="1"/>
  <c r="K101" i="1"/>
  <c r="M101" i="1" s="1"/>
  <c r="J96" i="1"/>
  <c r="K96" i="1" s="1"/>
  <c r="M96" i="1" s="1"/>
  <c r="C75" i="1"/>
  <c r="C86" i="1"/>
  <c r="J100" i="1"/>
  <c r="K100" i="1" s="1"/>
  <c r="J97" i="1"/>
  <c r="K97" i="1" s="1"/>
  <c r="M97" i="1" s="1"/>
  <c r="C63" i="1"/>
  <c r="M109" i="1"/>
  <c r="J114" i="1"/>
  <c r="K114" i="1" s="1"/>
  <c r="C85" i="1"/>
  <c r="C66" i="1"/>
  <c r="C82" i="1"/>
  <c r="C73" i="1"/>
  <c r="C89" i="1"/>
  <c r="C68" i="1"/>
  <c r="C84" i="1"/>
  <c r="C72" i="1"/>
  <c r="C88" i="1"/>
  <c r="C74" i="1"/>
  <c r="C65" i="1"/>
  <c r="C81" i="1"/>
  <c r="J110" i="1"/>
  <c r="K110" i="1" s="1"/>
  <c r="M110" i="1" s="1"/>
  <c r="C76" i="1"/>
  <c r="J92" i="1"/>
  <c r="K646" i="1"/>
  <c r="M105" i="1" l="1"/>
  <c r="M107" i="1"/>
  <c r="M106" i="1"/>
  <c r="M111" i="1"/>
  <c r="M99" i="1"/>
  <c r="M95" i="1"/>
  <c r="M103" i="1"/>
  <c r="M113" i="1"/>
  <c r="M98" i="1"/>
  <c r="M108" i="1"/>
  <c r="M114" i="1"/>
  <c r="M100" i="1"/>
  <c r="K92" i="1"/>
  <c r="M92" i="1" s="1"/>
  <c r="F53" i="2"/>
  <c r="F52" i="2"/>
  <c r="F51" i="2"/>
  <c r="F50" i="2"/>
  <c r="F49" i="2"/>
  <c r="F48" i="2"/>
  <c r="F47" i="2"/>
  <c r="F46" i="2"/>
  <c r="F45" i="2"/>
  <c r="F44" i="2"/>
  <c r="F43" i="2"/>
  <c r="D54" i="2"/>
  <c r="C54" i="2"/>
  <c r="K683" i="1"/>
  <c r="M683" i="1" s="1"/>
  <c r="H683" i="1"/>
  <c r="K682" i="1"/>
  <c r="M682" i="1" s="1"/>
  <c r="H682" i="1"/>
  <c r="K681" i="1"/>
  <c r="M681" i="1" s="1"/>
  <c r="H681" i="1"/>
  <c r="K680" i="1"/>
  <c r="M680" i="1" s="1"/>
  <c r="H680" i="1"/>
  <c r="K679" i="1"/>
  <c r="M679" i="1" s="1"/>
  <c r="H679" i="1"/>
  <c r="K678" i="1"/>
  <c r="M678" i="1" s="1"/>
  <c r="H678" i="1"/>
  <c r="K677" i="1"/>
  <c r="M677" i="1" s="1"/>
  <c r="H677" i="1"/>
  <c r="K676" i="1"/>
  <c r="M676" i="1" s="1"/>
  <c r="H676" i="1"/>
  <c r="K675" i="1"/>
  <c r="M675" i="1" s="1"/>
  <c r="H675" i="1"/>
  <c r="K674" i="1"/>
  <c r="M674" i="1" s="1"/>
  <c r="H674" i="1"/>
  <c r="K673" i="1"/>
  <c r="M673" i="1" s="1"/>
  <c r="H673" i="1"/>
  <c r="K672" i="1"/>
  <c r="M672" i="1" s="1"/>
  <c r="H672" i="1"/>
  <c r="K671" i="1"/>
  <c r="M671" i="1" s="1"/>
  <c r="H671" i="1"/>
  <c r="K670" i="1"/>
  <c r="M670" i="1" s="1"/>
  <c r="H670" i="1"/>
  <c r="K669" i="1"/>
  <c r="M669" i="1" s="1"/>
  <c r="H669" i="1"/>
  <c r="K668" i="1"/>
  <c r="M668" i="1" s="1"/>
  <c r="H668" i="1"/>
  <c r="K667" i="1"/>
  <c r="M667" i="1" s="1"/>
  <c r="H667" i="1"/>
  <c r="K666" i="1"/>
  <c r="M666" i="1" s="1"/>
  <c r="H666" i="1"/>
  <c r="K665" i="1"/>
  <c r="M665" i="1" s="1"/>
  <c r="H665" i="1"/>
  <c r="K664" i="1"/>
  <c r="M664" i="1" s="1"/>
  <c r="H664" i="1"/>
  <c r="K663" i="1"/>
  <c r="M663" i="1" s="1"/>
  <c r="H663" i="1"/>
  <c r="K662" i="1"/>
  <c r="M662" i="1" s="1"/>
  <c r="H662" i="1"/>
  <c r="K661" i="1"/>
  <c r="M661" i="1" s="1"/>
  <c r="H661" i="1"/>
  <c r="K660" i="1"/>
  <c r="M660" i="1" s="1"/>
  <c r="H660" i="1"/>
  <c r="K659" i="1"/>
  <c r="M659" i="1" s="1"/>
  <c r="H659" i="1"/>
  <c r="K658" i="1"/>
  <c r="M658" i="1" s="1"/>
  <c r="H658" i="1"/>
  <c r="K657" i="1"/>
  <c r="M657" i="1" s="1"/>
  <c r="H657" i="1"/>
  <c r="K656" i="1"/>
  <c r="M656" i="1" s="1"/>
  <c r="H656" i="1"/>
  <c r="K655" i="1"/>
  <c r="M655" i="1" s="1"/>
  <c r="H655" i="1"/>
  <c r="K654" i="1"/>
  <c r="M654" i="1" s="1"/>
  <c r="H654" i="1"/>
  <c r="K653" i="1"/>
  <c r="M653" i="1" s="1"/>
  <c r="H653" i="1"/>
  <c r="K652" i="1"/>
  <c r="M652" i="1" s="1"/>
  <c r="H652" i="1"/>
  <c r="K651" i="1"/>
  <c r="M651" i="1" s="1"/>
  <c r="H651" i="1"/>
  <c r="K650" i="1"/>
  <c r="M650" i="1" s="1"/>
  <c r="H650" i="1"/>
  <c r="K649" i="1"/>
  <c r="M649" i="1" s="1"/>
  <c r="H649" i="1"/>
  <c r="K648" i="1"/>
  <c r="M648" i="1" s="1"/>
  <c r="H648" i="1"/>
  <c r="K647" i="1"/>
  <c r="M647" i="1" s="1"/>
  <c r="H647" i="1"/>
  <c r="M646" i="1"/>
  <c r="H646" i="1"/>
  <c r="K645" i="1"/>
  <c r="M645" i="1" s="1"/>
  <c r="H645" i="1"/>
  <c r="K644" i="1"/>
  <c r="M644" i="1" s="1"/>
  <c r="H644" i="1"/>
  <c r="K643" i="1"/>
  <c r="M643" i="1" s="1"/>
  <c r="H643" i="1"/>
  <c r="K642" i="1"/>
  <c r="M642" i="1" s="1"/>
  <c r="H642" i="1"/>
  <c r="K641" i="1"/>
  <c r="M641" i="1" s="1"/>
  <c r="H641" i="1"/>
  <c r="K640" i="1"/>
  <c r="M640" i="1" s="1"/>
  <c r="H640" i="1"/>
  <c r="K639" i="1"/>
  <c r="M639" i="1" s="1"/>
  <c r="H639" i="1"/>
  <c r="K638" i="1"/>
  <c r="M638" i="1" s="1"/>
  <c r="H638" i="1"/>
  <c r="K637" i="1"/>
  <c r="M637" i="1" s="1"/>
  <c r="H637" i="1"/>
  <c r="K636" i="1"/>
  <c r="M636" i="1" s="1"/>
  <c r="H636" i="1"/>
  <c r="K635" i="1"/>
  <c r="M635" i="1" s="1"/>
  <c r="H635" i="1"/>
  <c r="K634" i="1"/>
  <c r="M634" i="1" s="1"/>
  <c r="H634" i="1"/>
  <c r="K633" i="1"/>
  <c r="M633" i="1" s="1"/>
  <c r="H633" i="1"/>
  <c r="K632" i="1"/>
  <c r="M632" i="1" s="1"/>
  <c r="H632" i="1"/>
  <c r="K631" i="1"/>
  <c r="M631" i="1" s="1"/>
  <c r="H631" i="1"/>
  <c r="K630" i="1"/>
  <c r="M630" i="1" s="1"/>
  <c r="H630" i="1"/>
  <c r="K629" i="1"/>
  <c r="M629" i="1" s="1"/>
  <c r="H629" i="1"/>
  <c r="K628" i="1"/>
  <c r="M628" i="1" s="1"/>
  <c r="H628" i="1"/>
  <c r="K627" i="1"/>
  <c r="M627" i="1" s="1"/>
  <c r="H627" i="1"/>
  <c r="K626" i="1"/>
  <c r="M626" i="1" s="1"/>
  <c r="H626" i="1"/>
  <c r="K625" i="1"/>
  <c r="M625" i="1" s="1"/>
  <c r="H625" i="1"/>
  <c r="K624" i="1"/>
  <c r="M624" i="1" s="1"/>
  <c r="H624" i="1"/>
  <c r="K623" i="1"/>
  <c r="M623" i="1" s="1"/>
  <c r="H623" i="1"/>
  <c r="K622" i="1"/>
  <c r="M622" i="1" s="1"/>
  <c r="H622" i="1"/>
  <c r="K621" i="1"/>
  <c r="M621" i="1" s="1"/>
  <c r="H621" i="1"/>
  <c r="K620" i="1"/>
  <c r="M620" i="1" s="1"/>
  <c r="H620" i="1"/>
  <c r="K619" i="1"/>
  <c r="M619" i="1" s="1"/>
  <c r="H619" i="1"/>
  <c r="K618" i="1"/>
  <c r="M618" i="1" s="1"/>
  <c r="H618" i="1"/>
  <c r="K617" i="1"/>
  <c r="M617" i="1" s="1"/>
  <c r="H617" i="1"/>
  <c r="K616" i="1"/>
  <c r="M616" i="1" s="1"/>
  <c r="H616" i="1"/>
  <c r="K615" i="1"/>
  <c r="M615" i="1" s="1"/>
  <c r="H615" i="1"/>
  <c r="K614" i="1"/>
  <c r="M614" i="1" s="1"/>
  <c r="H614" i="1"/>
  <c r="K613" i="1"/>
  <c r="M613" i="1" s="1"/>
  <c r="H613" i="1"/>
  <c r="K612" i="1"/>
  <c r="M612" i="1" s="1"/>
  <c r="H612" i="1"/>
  <c r="K611" i="1"/>
  <c r="M611" i="1" s="1"/>
  <c r="H611" i="1"/>
  <c r="K610" i="1"/>
  <c r="M610" i="1" s="1"/>
  <c r="H610" i="1"/>
  <c r="K609" i="1"/>
  <c r="M609" i="1" s="1"/>
  <c r="H609" i="1"/>
  <c r="K608" i="1"/>
  <c r="M608" i="1" s="1"/>
  <c r="H608" i="1"/>
  <c r="K607" i="1"/>
  <c r="M607" i="1" s="1"/>
  <c r="H607" i="1"/>
  <c r="K606" i="1"/>
  <c r="M606" i="1" s="1"/>
  <c r="H606" i="1"/>
  <c r="K605" i="1"/>
  <c r="M605" i="1" s="1"/>
  <c r="H605" i="1"/>
  <c r="K604" i="1"/>
  <c r="M604" i="1" s="1"/>
  <c r="H604" i="1"/>
  <c r="K603" i="1"/>
  <c r="M603" i="1" s="1"/>
  <c r="H603" i="1"/>
  <c r="K602" i="1"/>
  <c r="M602" i="1" s="1"/>
  <c r="H602" i="1"/>
  <c r="K601" i="1"/>
  <c r="M601" i="1" s="1"/>
  <c r="H601" i="1"/>
  <c r="K600" i="1"/>
  <c r="M600" i="1" s="1"/>
  <c r="H600" i="1"/>
  <c r="K599" i="1"/>
  <c r="M599" i="1" s="1"/>
  <c r="H599" i="1"/>
  <c r="K598" i="1"/>
  <c r="M598" i="1" s="1"/>
  <c r="H598" i="1"/>
  <c r="K597" i="1"/>
  <c r="M597" i="1" s="1"/>
  <c r="H597" i="1"/>
  <c r="K596" i="1"/>
  <c r="M596" i="1" s="1"/>
  <c r="H596" i="1"/>
  <c r="K595" i="1"/>
  <c r="M595" i="1" s="1"/>
  <c r="H595" i="1"/>
  <c r="K594" i="1"/>
  <c r="M594" i="1" s="1"/>
  <c r="H594" i="1"/>
  <c r="K593" i="1"/>
  <c r="M593" i="1" s="1"/>
  <c r="H593" i="1"/>
  <c r="K592" i="1"/>
  <c r="M592" i="1" s="1"/>
  <c r="H592" i="1"/>
  <c r="K591" i="1"/>
  <c r="M591" i="1" s="1"/>
  <c r="H591" i="1"/>
  <c r="K590" i="1"/>
  <c r="M590" i="1" s="1"/>
  <c r="H590" i="1"/>
  <c r="K589" i="1"/>
  <c r="M589" i="1" s="1"/>
  <c r="H589" i="1"/>
  <c r="K588" i="1"/>
  <c r="M588" i="1" s="1"/>
  <c r="H588" i="1"/>
  <c r="K587" i="1"/>
  <c r="M587" i="1" s="1"/>
  <c r="H587" i="1"/>
  <c r="K586" i="1"/>
  <c r="M586" i="1" s="1"/>
  <c r="H586" i="1"/>
  <c r="K585" i="1"/>
  <c r="M585" i="1" s="1"/>
  <c r="H585" i="1"/>
  <c r="K584" i="1"/>
  <c r="M584" i="1" s="1"/>
  <c r="H584" i="1"/>
  <c r="K583" i="1"/>
  <c r="M583" i="1" s="1"/>
  <c r="H583" i="1"/>
  <c r="K582" i="1"/>
  <c r="M582" i="1" s="1"/>
  <c r="H582" i="1"/>
  <c r="K581" i="1"/>
  <c r="M581" i="1" s="1"/>
  <c r="H581" i="1"/>
  <c r="K580" i="1"/>
  <c r="M580" i="1" s="1"/>
  <c r="H580" i="1"/>
  <c r="K579" i="1"/>
  <c r="M579" i="1" s="1"/>
  <c r="H579" i="1"/>
  <c r="K578" i="1"/>
  <c r="M578" i="1" s="1"/>
  <c r="H578" i="1"/>
  <c r="K577" i="1"/>
  <c r="M577" i="1" s="1"/>
  <c r="H577" i="1"/>
  <c r="K576" i="1"/>
  <c r="M576" i="1" s="1"/>
  <c r="H576" i="1"/>
  <c r="K575" i="1"/>
  <c r="M575" i="1" s="1"/>
  <c r="H575" i="1"/>
  <c r="K574" i="1"/>
  <c r="M574" i="1" s="1"/>
  <c r="H574" i="1"/>
  <c r="K573" i="1"/>
  <c r="M573" i="1" s="1"/>
  <c r="H573" i="1"/>
  <c r="K572" i="1"/>
  <c r="M572" i="1" s="1"/>
  <c r="H572" i="1"/>
  <c r="K571" i="1"/>
  <c r="M571" i="1" s="1"/>
  <c r="H571" i="1"/>
  <c r="K570" i="1"/>
  <c r="M570" i="1" s="1"/>
  <c r="H570" i="1"/>
  <c r="K569" i="1"/>
  <c r="M569" i="1" s="1"/>
  <c r="H569" i="1"/>
  <c r="K568" i="1"/>
  <c r="M568" i="1" s="1"/>
  <c r="H568" i="1"/>
  <c r="K567" i="1"/>
  <c r="M567" i="1" s="1"/>
  <c r="H567" i="1"/>
  <c r="K566" i="1"/>
  <c r="M566" i="1" s="1"/>
  <c r="H566" i="1"/>
  <c r="K565" i="1"/>
  <c r="M565" i="1" s="1"/>
  <c r="H565" i="1"/>
  <c r="K564" i="1"/>
  <c r="M564" i="1" s="1"/>
  <c r="H564" i="1"/>
  <c r="K563" i="1"/>
  <c r="M563" i="1" s="1"/>
  <c r="H563" i="1"/>
  <c r="K562" i="1"/>
  <c r="M562" i="1" s="1"/>
  <c r="H562" i="1"/>
  <c r="K561" i="1"/>
  <c r="M561" i="1" s="1"/>
  <c r="H561" i="1"/>
  <c r="K560" i="1"/>
  <c r="M560" i="1" s="1"/>
  <c r="H560" i="1"/>
  <c r="K559" i="1"/>
  <c r="M559" i="1" s="1"/>
  <c r="H559" i="1"/>
  <c r="K558" i="1"/>
  <c r="M558" i="1" s="1"/>
  <c r="H558" i="1"/>
  <c r="K557" i="1"/>
  <c r="M557" i="1" s="1"/>
  <c r="H557" i="1"/>
  <c r="K556" i="1"/>
  <c r="M556" i="1" s="1"/>
  <c r="H556" i="1"/>
  <c r="K555" i="1"/>
  <c r="M555" i="1" s="1"/>
  <c r="H555" i="1"/>
  <c r="K554" i="1"/>
  <c r="M554" i="1" s="1"/>
  <c r="H554" i="1"/>
  <c r="K553" i="1"/>
  <c r="M553" i="1" s="1"/>
  <c r="H553" i="1"/>
  <c r="K552" i="1"/>
  <c r="M552" i="1" s="1"/>
  <c r="H552" i="1"/>
  <c r="K551" i="1"/>
  <c r="M551" i="1" s="1"/>
  <c r="H551" i="1"/>
  <c r="K550" i="1"/>
  <c r="M550" i="1" s="1"/>
  <c r="H550" i="1"/>
  <c r="K549" i="1"/>
  <c r="M549" i="1" s="1"/>
  <c r="H549" i="1"/>
  <c r="K548" i="1"/>
  <c r="M548" i="1" s="1"/>
  <c r="H548" i="1"/>
  <c r="K547" i="1"/>
  <c r="M547" i="1" s="1"/>
  <c r="H547" i="1"/>
  <c r="K546" i="1"/>
  <c r="M546" i="1" s="1"/>
  <c r="H546" i="1"/>
  <c r="K545" i="1"/>
  <c r="M545" i="1" s="1"/>
  <c r="H545" i="1"/>
  <c r="K544" i="1"/>
  <c r="M544" i="1" s="1"/>
  <c r="H544" i="1"/>
  <c r="K543" i="1"/>
  <c r="M543" i="1" s="1"/>
  <c r="H543" i="1"/>
  <c r="K542" i="1"/>
  <c r="M542" i="1" s="1"/>
  <c r="H542" i="1"/>
  <c r="K541" i="1"/>
  <c r="M541" i="1" s="1"/>
  <c r="H541" i="1"/>
  <c r="K540" i="1"/>
  <c r="M540" i="1" s="1"/>
  <c r="H540" i="1"/>
  <c r="K539" i="1"/>
  <c r="M539" i="1" s="1"/>
  <c r="H539" i="1"/>
  <c r="K538" i="1"/>
  <c r="M538" i="1" s="1"/>
  <c r="H538" i="1"/>
  <c r="K537" i="1"/>
  <c r="M537" i="1" s="1"/>
  <c r="H537" i="1"/>
  <c r="K536" i="1"/>
  <c r="M536" i="1" s="1"/>
  <c r="H536" i="1"/>
  <c r="K535" i="1"/>
  <c r="M535" i="1" s="1"/>
  <c r="H535" i="1"/>
  <c r="K534" i="1"/>
  <c r="M534" i="1" s="1"/>
  <c r="H534" i="1"/>
  <c r="K533" i="1"/>
  <c r="M533" i="1" s="1"/>
  <c r="H533" i="1"/>
  <c r="K532" i="1"/>
  <c r="M532" i="1" s="1"/>
  <c r="H532" i="1"/>
  <c r="K531" i="1"/>
  <c r="M531" i="1" s="1"/>
  <c r="H531" i="1"/>
  <c r="K530" i="1"/>
  <c r="M530" i="1" s="1"/>
  <c r="H530" i="1"/>
  <c r="K529" i="1"/>
  <c r="M529" i="1" s="1"/>
  <c r="H529" i="1"/>
  <c r="K528" i="1"/>
  <c r="M528" i="1" s="1"/>
  <c r="H528" i="1"/>
  <c r="K527" i="1"/>
  <c r="M527" i="1" s="1"/>
  <c r="H527" i="1"/>
  <c r="K526" i="1"/>
  <c r="M526" i="1" s="1"/>
  <c r="H526" i="1"/>
  <c r="K525" i="1"/>
  <c r="M525" i="1" s="1"/>
  <c r="H525" i="1"/>
  <c r="K524" i="1"/>
  <c r="M524" i="1" s="1"/>
  <c r="H524" i="1"/>
  <c r="K523" i="1"/>
  <c r="M523" i="1" s="1"/>
  <c r="H523" i="1"/>
  <c r="K522" i="1"/>
  <c r="M522" i="1" s="1"/>
  <c r="H522" i="1"/>
  <c r="K521" i="1"/>
  <c r="M521" i="1" s="1"/>
  <c r="H521" i="1"/>
  <c r="K520" i="1"/>
  <c r="M520" i="1" s="1"/>
  <c r="H520" i="1"/>
  <c r="K519" i="1"/>
  <c r="M519" i="1" s="1"/>
  <c r="H519" i="1"/>
  <c r="K518" i="1"/>
  <c r="M518" i="1" s="1"/>
  <c r="H518" i="1"/>
  <c r="K517" i="1"/>
  <c r="M517" i="1" s="1"/>
  <c r="H517" i="1"/>
  <c r="K516" i="1"/>
  <c r="M516" i="1" s="1"/>
  <c r="H516" i="1"/>
  <c r="K515" i="1"/>
  <c r="M515" i="1" s="1"/>
  <c r="H515" i="1"/>
  <c r="K514" i="1"/>
  <c r="M514" i="1" s="1"/>
  <c r="H514" i="1"/>
  <c r="K513" i="1"/>
  <c r="M513" i="1" s="1"/>
  <c r="H513" i="1"/>
  <c r="K512" i="1"/>
  <c r="M512" i="1" s="1"/>
  <c r="H512" i="1"/>
  <c r="K511" i="1"/>
  <c r="M511" i="1" s="1"/>
  <c r="H511" i="1"/>
  <c r="K510" i="1"/>
  <c r="M510" i="1" s="1"/>
  <c r="H510" i="1"/>
  <c r="K509" i="1"/>
  <c r="M509" i="1" s="1"/>
  <c r="H509" i="1"/>
  <c r="K508" i="1"/>
  <c r="M508" i="1" s="1"/>
  <c r="H508" i="1"/>
  <c r="K507" i="1"/>
  <c r="M507" i="1" s="1"/>
  <c r="H507" i="1"/>
  <c r="K506" i="1"/>
  <c r="M506" i="1" s="1"/>
  <c r="H506" i="1"/>
  <c r="K505" i="1"/>
  <c r="M505" i="1" s="1"/>
  <c r="H505" i="1"/>
  <c r="K504" i="1"/>
  <c r="M504" i="1" s="1"/>
  <c r="H504" i="1"/>
  <c r="K503" i="1"/>
  <c r="M503" i="1" s="1"/>
  <c r="H503" i="1"/>
  <c r="K502" i="1"/>
  <c r="M502" i="1" s="1"/>
  <c r="H502" i="1"/>
  <c r="K501" i="1"/>
  <c r="M501" i="1" s="1"/>
  <c r="H501" i="1"/>
  <c r="K500" i="1"/>
  <c r="M500" i="1" s="1"/>
  <c r="H500" i="1"/>
  <c r="K499" i="1"/>
  <c r="M499" i="1" s="1"/>
  <c r="H499" i="1"/>
  <c r="K498" i="1"/>
  <c r="M498" i="1" s="1"/>
  <c r="H498" i="1"/>
  <c r="K497" i="1"/>
  <c r="M497" i="1" s="1"/>
  <c r="H497" i="1"/>
  <c r="K496" i="1"/>
  <c r="M496" i="1" s="1"/>
  <c r="H496" i="1"/>
  <c r="K495" i="1"/>
  <c r="M495" i="1" s="1"/>
  <c r="H495" i="1"/>
  <c r="K494" i="1"/>
  <c r="M494" i="1" s="1"/>
  <c r="H494" i="1"/>
  <c r="K493" i="1"/>
  <c r="M493" i="1" s="1"/>
  <c r="H493" i="1"/>
  <c r="K492" i="1"/>
  <c r="M492" i="1" s="1"/>
  <c r="H492" i="1"/>
  <c r="K491" i="1"/>
  <c r="M491" i="1" s="1"/>
  <c r="H491" i="1"/>
  <c r="K490" i="1"/>
  <c r="M490" i="1" s="1"/>
  <c r="H490" i="1"/>
  <c r="K489" i="1"/>
  <c r="M489" i="1" s="1"/>
  <c r="H489" i="1"/>
  <c r="K488" i="1"/>
  <c r="M488" i="1" s="1"/>
  <c r="H488" i="1"/>
  <c r="K487" i="1"/>
  <c r="M487" i="1" s="1"/>
  <c r="H487" i="1"/>
  <c r="K486" i="1"/>
  <c r="M486" i="1" s="1"/>
  <c r="H486" i="1"/>
  <c r="K485" i="1"/>
  <c r="M485" i="1" s="1"/>
  <c r="H485" i="1"/>
  <c r="K484" i="1"/>
  <c r="M484" i="1" s="1"/>
  <c r="H484" i="1"/>
  <c r="K483" i="1"/>
  <c r="M483" i="1" s="1"/>
  <c r="H483" i="1"/>
  <c r="K482" i="1"/>
  <c r="M482" i="1" s="1"/>
  <c r="H482" i="1"/>
  <c r="K481" i="1"/>
  <c r="M481" i="1" s="1"/>
  <c r="H481" i="1"/>
  <c r="K480" i="1"/>
  <c r="M480" i="1" s="1"/>
  <c r="H480" i="1"/>
  <c r="K479" i="1"/>
  <c r="M479" i="1" s="1"/>
  <c r="H479" i="1"/>
  <c r="K478" i="1"/>
  <c r="M478" i="1" s="1"/>
  <c r="H478" i="1"/>
  <c r="K477" i="1"/>
  <c r="M477" i="1" s="1"/>
  <c r="H477" i="1"/>
  <c r="K476" i="1"/>
  <c r="M476" i="1" s="1"/>
  <c r="H476" i="1"/>
  <c r="K475" i="1"/>
  <c r="M475" i="1" s="1"/>
  <c r="H475" i="1"/>
  <c r="K474" i="1"/>
  <c r="M474" i="1" s="1"/>
  <c r="H474" i="1"/>
  <c r="K473" i="1"/>
  <c r="M473" i="1" s="1"/>
  <c r="H473" i="1"/>
  <c r="K472" i="1"/>
  <c r="M472" i="1" s="1"/>
  <c r="H472" i="1"/>
  <c r="K471" i="1"/>
  <c r="M471" i="1" s="1"/>
  <c r="H471" i="1"/>
  <c r="K470" i="1"/>
  <c r="M470" i="1" s="1"/>
  <c r="H470" i="1"/>
  <c r="K469" i="1"/>
  <c r="M469" i="1" s="1"/>
  <c r="H469" i="1"/>
  <c r="K468" i="1"/>
  <c r="M468" i="1" s="1"/>
  <c r="H468" i="1"/>
  <c r="K467" i="1"/>
  <c r="M467" i="1" s="1"/>
  <c r="H467" i="1"/>
  <c r="K466" i="1"/>
  <c r="M466" i="1" s="1"/>
  <c r="H466" i="1"/>
  <c r="K465" i="1"/>
  <c r="M465" i="1" s="1"/>
  <c r="H465" i="1"/>
  <c r="K464" i="1"/>
  <c r="M464" i="1" s="1"/>
  <c r="H464" i="1"/>
  <c r="K463" i="1"/>
  <c r="M463" i="1" s="1"/>
  <c r="H463" i="1"/>
  <c r="K462" i="1"/>
  <c r="M462" i="1" s="1"/>
  <c r="H462" i="1"/>
  <c r="K461" i="1"/>
  <c r="M461" i="1" s="1"/>
  <c r="H461" i="1"/>
  <c r="K460" i="1"/>
  <c r="M460" i="1" s="1"/>
  <c r="H460" i="1"/>
  <c r="K459" i="1"/>
  <c r="M459" i="1" s="1"/>
  <c r="H459" i="1"/>
  <c r="K458" i="1"/>
  <c r="M458" i="1" s="1"/>
  <c r="H458" i="1"/>
  <c r="K457" i="1"/>
  <c r="M457" i="1" s="1"/>
  <c r="H457" i="1"/>
  <c r="K456" i="1"/>
  <c r="M456" i="1" s="1"/>
  <c r="H456" i="1"/>
  <c r="K455" i="1"/>
  <c r="M455" i="1" s="1"/>
  <c r="H455" i="1"/>
  <c r="K454" i="1"/>
  <c r="M454" i="1" s="1"/>
  <c r="H454" i="1"/>
  <c r="K453" i="1"/>
  <c r="M453" i="1" s="1"/>
  <c r="H453" i="1"/>
  <c r="K452" i="1"/>
  <c r="M452" i="1" s="1"/>
  <c r="H452" i="1"/>
  <c r="K451" i="1"/>
  <c r="M451" i="1" s="1"/>
  <c r="H451" i="1"/>
  <c r="K450" i="1"/>
  <c r="M450" i="1" s="1"/>
  <c r="H450" i="1"/>
  <c r="K449" i="1"/>
  <c r="M449" i="1" s="1"/>
  <c r="H449" i="1"/>
  <c r="K448" i="1"/>
  <c r="M448" i="1" s="1"/>
  <c r="H448" i="1"/>
  <c r="K447" i="1"/>
  <c r="M447" i="1" s="1"/>
  <c r="H447" i="1"/>
  <c r="K446" i="1"/>
  <c r="M446" i="1" s="1"/>
  <c r="H446" i="1"/>
  <c r="K445" i="1"/>
  <c r="M445" i="1" s="1"/>
  <c r="H445" i="1"/>
  <c r="K444" i="1"/>
  <c r="M444" i="1" s="1"/>
  <c r="H444" i="1"/>
  <c r="K443" i="1"/>
  <c r="M443" i="1" s="1"/>
  <c r="H443" i="1"/>
  <c r="K442" i="1"/>
  <c r="M442" i="1" s="1"/>
  <c r="H442" i="1"/>
  <c r="K441" i="1"/>
  <c r="M441" i="1" s="1"/>
  <c r="H441" i="1"/>
  <c r="K440" i="1"/>
  <c r="M440" i="1" s="1"/>
  <c r="H440" i="1"/>
  <c r="K439" i="1"/>
  <c r="M439" i="1" s="1"/>
  <c r="H439" i="1"/>
  <c r="K438" i="1"/>
  <c r="M438" i="1" s="1"/>
  <c r="H438" i="1"/>
  <c r="K437" i="1"/>
  <c r="M437" i="1" s="1"/>
  <c r="H437" i="1"/>
  <c r="K436" i="1"/>
  <c r="M436" i="1" s="1"/>
  <c r="H436" i="1"/>
  <c r="K435" i="1"/>
  <c r="M435" i="1" s="1"/>
  <c r="H435" i="1"/>
  <c r="K434" i="1"/>
  <c r="M434" i="1" s="1"/>
  <c r="H434" i="1"/>
  <c r="K433" i="1"/>
  <c r="M433" i="1" s="1"/>
  <c r="H433" i="1"/>
  <c r="K432" i="1"/>
  <c r="M432" i="1" s="1"/>
  <c r="H432" i="1"/>
  <c r="K431" i="1"/>
  <c r="M431" i="1" s="1"/>
  <c r="H431" i="1"/>
  <c r="K430" i="1"/>
  <c r="M430" i="1" s="1"/>
  <c r="H430" i="1"/>
  <c r="K429" i="1"/>
  <c r="M429" i="1" s="1"/>
  <c r="H429" i="1"/>
  <c r="K428" i="1"/>
  <c r="M428" i="1" s="1"/>
  <c r="H428" i="1"/>
  <c r="K427" i="1"/>
  <c r="M427" i="1" s="1"/>
  <c r="H427" i="1"/>
  <c r="K426" i="1"/>
  <c r="M426" i="1" s="1"/>
  <c r="H426" i="1"/>
  <c r="K425" i="1"/>
  <c r="M425" i="1" s="1"/>
  <c r="H425" i="1"/>
  <c r="K424" i="1"/>
  <c r="M424" i="1" s="1"/>
  <c r="H424" i="1"/>
  <c r="K423" i="1"/>
  <c r="M423" i="1" s="1"/>
  <c r="H423" i="1"/>
  <c r="K422" i="1"/>
  <c r="M422" i="1" s="1"/>
  <c r="H422" i="1"/>
  <c r="K421" i="1"/>
  <c r="M421" i="1" s="1"/>
  <c r="H421" i="1"/>
  <c r="K420" i="1"/>
  <c r="M420" i="1" s="1"/>
  <c r="H420" i="1"/>
  <c r="K419" i="1"/>
  <c r="M419" i="1" s="1"/>
  <c r="H419" i="1"/>
  <c r="K418" i="1"/>
  <c r="M418" i="1" s="1"/>
  <c r="H418" i="1"/>
  <c r="K417" i="1"/>
  <c r="M417" i="1" s="1"/>
  <c r="H417" i="1"/>
  <c r="K416" i="1"/>
  <c r="M416" i="1" s="1"/>
  <c r="H416" i="1"/>
  <c r="K415" i="1"/>
  <c r="M415" i="1" s="1"/>
  <c r="H415" i="1"/>
  <c r="K414" i="1"/>
  <c r="H414" i="1"/>
  <c r="K413" i="1"/>
  <c r="M413" i="1" s="1"/>
  <c r="H413" i="1"/>
  <c r="K412" i="1"/>
  <c r="M412" i="1" s="1"/>
  <c r="H412" i="1"/>
  <c r="K411" i="1"/>
  <c r="H411" i="1"/>
  <c r="K410" i="1"/>
  <c r="H410" i="1"/>
  <c r="K409" i="1"/>
  <c r="H409" i="1"/>
  <c r="K408" i="1"/>
  <c r="M408" i="1" s="1"/>
  <c r="H408" i="1"/>
  <c r="K407" i="1"/>
  <c r="H407" i="1"/>
  <c r="K406" i="1"/>
  <c r="M406" i="1" s="1"/>
  <c r="H406" i="1"/>
  <c r="K405" i="1"/>
  <c r="M405" i="1" s="1"/>
  <c r="H405" i="1"/>
  <c r="K404" i="1"/>
  <c r="M404" i="1" s="1"/>
  <c r="H404" i="1"/>
  <c r="K403" i="1"/>
  <c r="H403" i="1"/>
  <c r="K402" i="1"/>
  <c r="H402" i="1"/>
  <c r="K401" i="1"/>
  <c r="H401" i="1"/>
  <c r="K400" i="1"/>
  <c r="H400" i="1"/>
  <c r="K399" i="1"/>
  <c r="H399" i="1"/>
  <c r="K398" i="1"/>
  <c r="M398" i="1" s="1"/>
  <c r="H398" i="1"/>
  <c r="K397" i="1"/>
  <c r="M397" i="1" s="1"/>
  <c r="H397" i="1"/>
  <c r="K396" i="1"/>
  <c r="H396" i="1"/>
  <c r="K395" i="1"/>
  <c r="H395" i="1"/>
  <c r="K394" i="1"/>
  <c r="H394" i="1"/>
  <c r="K393" i="1"/>
  <c r="M393" i="1" s="1"/>
  <c r="H393" i="1"/>
  <c r="K392" i="1"/>
  <c r="H392" i="1"/>
  <c r="K391" i="1"/>
  <c r="H391" i="1"/>
  <c r="K390" i="1"/>
  <c r="M390" i="1" s="1"/>
  <c r="H390" i="1"/>
  <c r="K389" i="1"/>
  <c r="M389" i="1" s="1"/>
  <c r="H389" i="1"/>
  <c r="K388" i="1"/>
  <c r="M388" i="1" s="1"/>
  <c r="H388" i="1"/>
  <c r="K387" i="1"/>
  <c r="H387" i="1"/>
  <c r="K386" i="1"/>
  <c r="H386" i="1"/>
  <c r="K385" i="1"/>
  <c r="H385" i="1"/>
  <c r="K384" i="1"/>
  <c r="H384" i="1"/>
  <c r="K383" i="1"/>
  <c r="H383" i="1"/>
  <c r="K382" i="1"/>
  <c r="H382" i="1"/>
  <c r="K381" i="1"/>
  <c r="H381" i="1"/>
  <c r="K380" i="1"/>
  <c r="H380" i="1"/>
  <c r="K379" i="1"/>
  <c r="H379" i="1"/>
  <c r="K378" i="1"/>
  <c r="H378" i="1"/>
  <c r="K377" i="1"/>
  <c r="M377" i="1" s="1"/>
  <c r="H377" i="1"/>
  <c r="K376" i="1"/>
  <c r="H376" i="1"/>
  <c r="K375" i="1"/>
  <c r="H375" i="1"/>
  <c r="K374" i="1"/>
  <c r="H374" i="1"/>
  <c r="K373" i="1"/>
  <c r="H373" i="1"/>
  <c r="K372" i="1"/>
  <c r="M372" i="1" s="1"/>
  <c r="H372" i="1"/>
  <c r="K371" i="1"/>
  <c r="M371" i="1" s="1"/>
  <c r="H371" i="1"/>
  <c r="K370" i="1"/>
  <c r="H370" i="1"/>
  <c r="K369" i="1"/>
  <c r="H369" i="1"/>
  <c r="K368" i="1"/>
  <c r="H368" i="1"/>
  <c r="K367" i="1"/>
  <c r="H367" i="1"/>
  <c r="K366" i="1"/>
  <c r="H366" i="1"/>
  <c r="K365" i="1"/>
  <c r="H365" i="1"/>
  <c r="K364" i="1"/>
  <c r="H364" i="1"/>
  <c r="K363" i="1"/>
  <c r="H363" i="1"/>
  <c r="K362" i="1"/>
  <c r="H362" i="1"/>
  <c r="K361" i="1"/>
  <c r="H361" i="1"/>
  <c r="K360" i="1"/>
  <c r="H360" i="1"/>
  <c r="K359" i="1"/>
  <c r="H359" i="1"/>
  <c r="K358" i="1"/>
  <c r="H358" i="1"/>
  <c r="K357" i="1"/>
  <c r="H357" i="1"/>
  <c r="K356" i="1"/>
  <c r="H356" i="1"/>
  <c r="K355" i="1"/>
  <c r="H355" i="1"/>
  <c r="K354" i="1"/>
  <c r="H354" i="1"/>
  <c r="K353" i="1"/>
  <c r="H353" i="1"/>
  <c r="K352" i="1"/>
  <c r="H352" i="1"/>
  <c r="K351" i="1"/>
  <c r="H351" i="1"/>
  <c r="K350" i="1"/>
  <c r="H350" i="1"/>
  <c r="K349" i="1"/>
  <c r="H349" i="1"/>
  <c r="K348" i="1"/>
  <c r="H348" i="1"/>
  <c r="K347" i="1"/>
  <c r="H347" i="1"/>
  <c r="K346" i="1"/>
  <c r="H346" i="1"/>
  <c r="K345" i="1"/>
  <c r="H345" i="1"/>
  <c r="K344" i="1"/>
  <c r="H344" i="1"/>
  <c r="K343" i="1"/>
  <c r="H343" i="1"/>
  <c r="K342" i="1"/>
  <c r="H342" i="1"/>
  <c r="K341" i="1"/>
  <c r="H341" i="1"/>
  <c r="K340" i="1"/>
  <c r="H340" i="1"/>
  <c r="K339" i="1"/>
  <c r="M339" i="1" s="1"/>
  <c r="H339" i="1"/>
  <c r="K338" i="1"/>
  <c r="M338" i="1" s="1"/>
  <c r="H338" i="1"/>
  <c r="K337" i="1"/>
  <c r="H337" i="1"/>
  <c r="K336" i="1"/>
  <c r="M336" i="1" s="1"/>
  <c r="H336" i="1"/>
  <c r="K335" i="1"/>
  <c r="M335" i="1" s="1"/>
  <c r="H335" i="1"/>
  <c r="K334" i="1"/>
  <c r="M334" i="1" s="1"/>
  <c r="H334" i="1"/>
  <c r="K333" i="1"/>
  <c r="M333" i="1" s="1"/>
  <c r="H333" i="1"/>
  <c r="K332" i="1"/>
  <c r="H332" i="1"/>
  <c r="K331" i="1"/>
  <c r="M331" i="1" s="1"/>
  <c r="H331" i="1"/>
  <c r="K330" i="1"/>
  <c r="M330" i="1" s="1"/>
  <c r="H330" i="1"/>
  <c r="K329" i="1"/>
  <c r="M329" i="1" s="1"/>
  <c r="H329" i="1"/>
  <c r="K328" i="1"/>
  <c r="M328" i="1" s="1"/>
  <c r="H328" i="1"/>
  <c r="K327" i="1"/>
  <c r="H327" i="1"/>
  <c r="K326" i="1"/>
  <c r="H326" i="1"/>
  <c r="K325" i="1"/>
  <c r="H325" i="1"/>
  <c r="K324" i="1"/>
  <c r="M324" i="1" s="1"/>
  <c r="H324" i="1"/>
  <c r="K323" i="1"/>
  <c r="M323" i="1" s="1"/>
  <c r="H323" i="1"/>
  <c r="K322" i="1"/>
  <c r="H322" i="1"/>
  <c r="K321" i="1"/>
  <c r="M321" i="1" s="1"/>
  <c r="H321" i="1"/>
  <c r="K320" i="1"/>
  <c r="M320" i="1" s="1"/>
  <c r="H320" i="1"/>
  <c r="K319" i="1"/>
  <c r="H319" i="1"/>
  <c r="K318" i="1"/>
  <c r="H318" i="1"/>
  <c r="K317" i="1"/>
  <c r="H317" i="1"/>
  <c r="K316" i="1"/>
  <c r="H316" i="1"/>
  <c r="K315" i="1"/>
  <c r="H315" i="1"/>
  <c r="K314" i="1"/>
  <c r="M314" i="1" s="1"/>
  <c r="H314" i="1"/>
  <c r="K313" i="1"/>
  <c r="H313" i="1"/>
  <c r="K312" i="1"/>
  <c r="H312" i="1"/>
  <c r="K311" i="1"/>
  <c r="M311" i="1" s="1"/>
  <c r="H311" i="1"/>
  <c r="K310" i="1"/>
  <c r="M310" i="1" s="1"/>
  <c r="H310" i="1"/>
  <c r="K309" i="1"/>
  <c r="H309" i="1"/>
  <c r="K308" i="1"/>
  <c r="H308" i="1"/>
  <c r="K307" i="1"/>
  <c r="H307" i="1"/>
  <c r="K306" i="1"/>
  <c r="H306" i="1"/>
  <c r="K305" i="1"/>
  <c r="H305" i="1"/>
  <c r="K304" i="1"/>
  <c r="H304" i="1"/>
  <c r="K303" i="1"/>
  <c r="M303" i="1" s="1"/>
  <c r="H303" i="1"/>
  <c r="K302" i="1"/>
  <c r="M302" i="1" s="1"/>
  <c r="H302" i="1"/>
  <c r="K301" i="1"/>
  <c r="M301" i="1" s="1"/>
  <c r="H301" i="1"/>
  <c r="K300" i="1"/>
  <c r="H300" i="1"/>
  <c r="K299" i="1"/>
  <c r="H299" i="1"/>
  <c r="K298" i="1"/>
  <c r="H298" i="1"/>
  <c r="K297" i="1"/>
  <c r="M297" i="1" s="1"/>
  <c r="H297" i="1"/>
  <c r="K296" i="1"/>
  <c r="M296" i="1" s="1"/>
  <c r="H296" i="1"/>
  <c r="K295" i="1"/>
  <c r="H295" i="1"/>
  <c r="K294" i="1"/>
  <c r="H294" i="1"/>
  <c r="K293" i="1"/>
  <c r="H293" i="1"/>
  <c r="K292" i="1"/>
  <c r="H292" i="1"/>
  <c r="K291" i="1"/>
  <c r="H291" i="1"/>
  <c r="K290" i="1"/>
  <c r="H290" i="1"/>
  <c r="K289" i="1"/>
  <c r="H289" i="1"/>
  <c r="K288" i="1"/>
  <c r="H288" i="1"/>
  <c r="K287" i="1"/>
  <c r="H287" i="1"/>
  <c r="K286" i="1"/>
  <c r="H286" i="1"/>
  <c r="K285" i="1"/>
  <c r="H285" i="1"/>
  <c r="K284" i="1"/>
  <c r="H284" i="1"/>
  <c r="K283" i="1"/>
  <c r="H283" i="1"/>
  <c r="K282" i="1"/>
  <c r="M282" i="1" s="1"/>
  <c r="H282" i="1"/>
  <c r="K281" i="1"/>
  <c r="M281" i="1" s="1"/>
  <c r="H281" i="1"/>
  <c r="K280" i="1"/>
  <c r="M280" i="1" s="1"/>
  <c r="H280" i="1"/>
  <c r="K279" i="1"/>
  <c r="H279" i="1"/>
  <c r="K278" i="1"/>
  <c r="H278" i="1"/>
  <c r="K277" i="1"/>
  <c r="H277" i="1"/>
  <c r="K276" i="1"/>
  <c r="H276" i="1"/>
  <c r="K275" i="1"/>
  <c r="M275" i="1" s="1"/>
  <c r="H275" i="1"/>
  <c r="K274" i="1"/>
  <c r="H274" i="1"/>
  <c r="K273" i="1"/>
  <c r="H273" i="1"/>
  <c r="K272" i="1"/>
  <c r="H272" i="1"/>
  <c r="K271" i="1"/>
  <c r="H271" i="1"/>
  <c r="K270" i="1"/>
  <c r="H270" i="1"/>
  <c r="K269" i="1"/>
  <c r="H269" i="1"/>
  <c r="K268" i="1"/>
  <c r="H268" i="1"/>
  <c r="K267" i="1"/>
  <c r="M267" i="1" s="1"/>
  <c r="H267" i="1"/>
  <c r="K266" i="1"/>
  <c r="M266" i="1" s="1"/>
  <c r="H266" i="1"/>
  <c r="K265" i="1"/>
  <c r="H265" i="1"/>
  <c r="K264" i="1"/>
  <c r="H264" i="1"/>
  <c r="K263" i="1"/>
  <c r="M263" i="1" s="1"/>
  <c r="H263" i="1"/>
  <c r="K262" i="1"/>
  <c r="M262" i="1" s="1"/>
  <c r="H262" i="1"/>
  <c r="K261" i="1"/>
  <c r="M261" i="1" s="1"/>
  <c r="H261" i="1"/>
  <c r="K260" i="1"/>
  <c r="H260" i="1"/>
  <c r="K259" i="1"/>
  <c r="H259" i="1"/>
  <c r="K258" i="1"/>
  <c r="H258" i="1"/>
  <c r="K257" i="1"/>
  <c r="H257" i="1"/>
  <c r="K256" i="1"/>
  <c r="H256" i="1"/>
  <c r="K255" i="1"/>
  <c r="H255" i="1"/>
  <c r="K254" i="1"/>
  <c r="H254" i="1"/>
  <c r="K253" i="1"/>
  <c r="H253" i="1"/>
  <c r="K252" i="1"/>
  <c r="H252" i="1"/>
  <c r="K251" i="1"/>
  <c r="H251" i="1"/>
  <c r="K250" i="1"/>
  <c r="H250" i="1"/>
  <c r="K249" i="1"/>
  <c r="H249" i="1"/>
  <c r="K248" i="1"/>
  <c r="H248" i="1"/>
  <c r="K247" i="1"/>
  <c r="H247" i="1"/>
  <c r="K246" i="1"/>
  <c r="M246" i="1" s="1"/>
  <c r="H246" i="1"/>
  <c r="K245" i="1"/>
  <c r="M245" i="1" s="1"/>
  <c r="H245" i="1"/>
  <c r="K244" i="1"/>
  <c r="H244" i="1"/>
  <c r="K243" i="1"/>
  <c r="H243" i="1"/>
  <c r="K242" i="1"/>
  <c r="H242" i="1"/>
  <c r="K241" i="1"/>
  <c r="H241" i="1"/>
  <c r="K240" i="1"/>
  <c r="H240" i="1"/>
  <c r="K239" i="1"/>
  <c r="H239" i="1"/>
  <c r="K238" i="1"/>
  <c r="H238" i="1"/>
  <c r="K237" i="1"/>
  <c r="H237" i="1"/>
  <c r="K236" i="1"/>
  <c r="H236" i="1"/>
  <c r="K235" i="1"/>
  <c r="H235" i="1"/>
  <c r="K234" i="1"/>
  <c r="H234" i="1"/>
  <c r="K233" i="1"/>
  <c r="H233" i="1"/>
  <c r="K232" i="1"/>
  <c r="H232" i="1"/>
  <c r="K231" i="1"/>
  <c r="H231" i="1"/>
  <c r="K230" i="1"/>
  <c r="H230" i="1"/>
  <c r="K229" i="1"/>
  <c r="H229" i="1"/>
  <c r="K228" i="1"/>
  <c r="H228" i="1"/>
  <c r="K227" i="1"/>
  <c r="H227" i="1"/>
  <c r="K226" i="1"/>
  <c r="H226" i="1"/>
  <c r="K225" i="1"/>
  <c r="H225" i="1"/>
  <c r="K224" i="1"/>
  <c r="H224" i="1"/>
  <c r="K223" i="1"/>
  <c r="H223" i="1"/>
  <c r="K222" i="1"/>
  <c r="H222" i="1"/>
  <c r="K221" i="1"/>
  <c r="H221" i="1"/>
  <c r="K220" i="1"/>
  <c r="H220" i="1"/>
  <c r="K219" i="1"/>
  <c r="H219" i="1"/>
  <c r="K218" i="1"/>
  <c r="H218" i="1"/>
  <c r="K217" i="1"/>
  <c r="H217" i="1"/>
  <c r="K216" i="1"/>
  <c r="H216" i="1"/>
  <c r="K215" i="1"/>
  <c r="H215" i="1"/>
  <c r="K214" i="1"/>
  <c r="H214" i="1"/>
  <c r="K213" i="1"/>
  <c r="H213" i="1"/>
  <c r="K212" i="1"/>
  <c r="H212" i="1"/>
  <c r="K211" i="1"/>
  <c r="H211" i="1"/>
  <c r="K210" i="1"/>
  <c r="H210" i="1"/>
  <c r="K209" i="1"/>
  <c r="H209" i="1"/>
  <c r="K208" i="1"/>
  <c r="H208" i="1"/>
  <c r="K207" i="1"/>
  <c r="H207" i="1"/>
  <c r="K206" i="1"/>
  <c r="H206" i="1"/>
  <c r="K205" i="1"/>
  <c r="H205" i="1"/>
  <c r="K204" i="1"/>
  <c r="H204" i="1"/>
  <c r="K203" i="1"/>
  <c r="H203" i="1"/>
  <c r="K202" i="1"/>
  <c r="H202" i="1"/>
  <c r="K201" i="1"/>
  <c r="H201" i="1"/>
  <c r="K200" i="1"/>
  <c r="H200" i="1"/>
  <c r="K199" i="1"/>
  <c r="H199" i="1"/>
  <c r="K198" i="1"/>
  <c r="H198" i="1"/>
  <c r="K197" i="1"/>
  <c r="H197" i="1"/>
  <c r="K196" i="1"/>
  <c r="H196" i="1"/>
  <c r="K195" i="1"/>
  <c r="H195" i="1"/>
  <c r="K194" i="1"/>
  <c r="H194" i="1"/>
  <c r="K193" i="1"/>
  <c r="H193" i="1"/>
  <c r="K192" i="1"/>
  <c r="H192" i="1"/>
  <c r="K191" i="1"/>
  <c r="H191" i="1"/>
  <c r="K190" i="1"/>
  <c r="H190" i="1"/>
  <c r="K189" i="1"/>
  <c r="H189" i="1"/>
  <c r="K188" i="1"/>
  <c r="H188" i="1"/>
  <c r="K187" i="1"/>
  <c r="H187" i="1"/>
  <c r="K186" i="1"/>
  <c r="H186" i="1"/>
  <c r="K185" i="1"/>
  <c r="H185" i="1"/>
  <c r="K184" i="1"/>
  <c r="H184" i="1"/>
  <c r="K183" i="1"/>
  <c r="H183" i="1"/>
  <c r="K182" i="1"/>
  <c r="H182" i="1"/>
  <c r="K181" i="1"/>
  <c r="H181" i="1"/>
  <c r="K180" i="1"/>
  <c r="H180" i="1"/>
  <c r="K179" i="1"/>
  <c r="H179" i="1"/>
  <c r="K178" i="1"/>
  <c r="H178" i="1"/>
  <c r="K177" i="1"/>
  <c r="H177" i="1"/>
  <c r="K176" i="1"/>
  <c r="H176" i="1"/>
  <c r="K175" i="1"/>
  <c r="H175" i="1"/>
  <c r="K174" i="1"/>
  <c r="H174" i="1"/>
  <c r="K173" i="1"/>
  <c r="H173" i="1"/>
  <c r="K172" i="1"/>
  <c r="H172" i="1"/>
  <c r="K171" i="1"/>
  <c r="H171" i="1"/>
  <c r="K170" i="1"/>
  <c r="H170" i="1"/>
  <c r="K169" i="1"/>
  <c r="H169" i="1"/>
  <c r="K168" i="1"/>
  <c r="H168" i="1"/>
  <c r="K167" i="1"/>
  <c r="H167" i="1"/>
  <c r="K166" i="1"/>
  <c r="H166" i="1"/>
  <c r="K165" i="1"/>
  <c r="H165" i="1"/>
  <c r="K164" i="1"/>
  <c r="H164" i="1"/>
  <c r="K163" i="1"/>
  <c r="H163" i="1"/>
  <c r="K162" i="1"/>
  <c r="H162" i="1"/>
  <c r="K161" i="1"/>
  <c r="H161" i="1"/>
  <c r="K160" i="1"/>
  <c r="H160" i="1"/>
  <c r="K159" i="1"/>
  <c r="H159" i="1"/>
  <c r="K158" i="1"/>
  <c r="H158" i="1"/>
  <c r="K157" i="1"/>
  <c r="H157" i="1"/>
  <c r="K156" i="1"/>
  <c r="H156" i="1"/>
  <c r="K155" i="1"/>
  <c r="H155" i="1"/>
  <c r="K154" i="1"/>
  <c r="H154" i="1"/>
  <c r="K153" i="1"/>
  <c r="H153" i="1"/>
  <c r="K152" i="1"/>
  <c r="H152" i="1"/>
  <c r="K151" i="1"/>
  <c r="H151" i="1"/>
  <c r="K150" i="1"/>
  <c r="H150" i="1"/>
  <c r="K149" i="1"/>
  <c r="H149" i="1"/>
  <c r="K148" i="1"/>
  <c r="H148" i="1"/>
  <c r="K147" i="1"/>
  <c r="H147" i="1"/>
  <c r="K146" i="1"/>
  <c r="H146" i="1"/>
  <c r="K145" i="1"/>
  <c r="H145" i="1"/>
  <c r="K144" i="1"/>
  <c r="H144" i="1"/>
  <c r="K143" i="1"/>
  <c r="H143" i="1"/>
  <c r="K142" i="1"/>
  <c r="H142" i="1"/>
  <c r="K141" i="1"/>
  <c r="H141" i="1"/>
  <c r="K140" i="1"/>
  <c r="H140" i="1"/>
  <c r="K139" i="1"/>
  <c r="H139" i="1"/>
  <c r="K138" i="1"/>
  <c r="H138" i="1"/>
  <c r="K137" i="1"/>
  <c r="H137" i="1"/>
  <c r="K136" i="1"/>
  <c r="H136" i="1"/>
  <c r="K135" i="1"/>
  <c r="H135" i="1"/>
  <c r="K134" i="1"/>
  <c r="H134" i="1"/>
  <c r="K133" i="1"/>
  <c r="H133" i="1"/>
  <c r="K132" i="1"/>
  <c r="H132" i="1"/>
  <c r="K131" i="1"/>
  <c r="H131" i="1"/>
  <c r="K130" i="1"/>
  <c r="H130" i="1"/>
  <c r="K129" i="1"/>
  <c r="H129" i="1"/>
  <c r="K128" i="1"/>
  <c r="H128" i="1"/>
  <c r="K127" i="1"/>
  <c r="H127" i="1"/>
  <c r="K126" i="1"/>
  <c r="H126" i="1"/>
  <c r="K125" i="1"/>
  <c r="H125" i="1"/>
  <c r="K124" i="1"/>
  <c r="H124" i="1"/>
  <c r="K123" i="1"/>
  <c r="H123" i="1"/>
  <c r="K122" i="1"/>
  <c r="H122" i="1"/>
  <c r="A59" i="1"/>
  <c r="A118" i="1" s="1"/>
  <c r="B118" i="1" s="1"/>
  <c r="A58" i="1"/>
  <c r="A117" i="1" s="1"/>
  <c r="B117" i="1" s="1"/>
  <c r="A57" i="1"/>
  <c r="A116" i="1" s="1"/>
  <c r="B116" i="1" s="1"/>
  <c r="A56" i="1"/>
  <c r="I117" i="1" l="1"/>
  <c r="L117" i="1"/>
  <c r="I118" i="1"/>
  <c r="L118" i="1"/>
  <c r="A115" i="1"/>
  <c r="G115" i="1" s="1"/>
  <c r="I63" i="1"/>
  <c r="L64" i="1"/>
  <c r="I71" i="1"/>
  <c r="L72" i="1"/>
  <c r="I79" i="1"/>
  <c r="L80" i="1"/>
  <c r="I87" i="1"/>
  <c r="L88" i="1"/>
  <c r="L85" i="1"/>
  <c r="I68" i="1"/>
  <c r="L69" i="1"/>
  <c r="I76" i="1"/>
  <c r="L77" i="1"/>
  <c r="I84" i="1"/>
  <c r="J84" i="1" s="1"/>
  <c r="I65" i="1"/>
  <c r="L66" i="1"/>
  <c r="I73" i="1"/>
  <c r="J73" i="1" s="1"/>
  <c r="L74" i="1"/>
  <c r="I81" i="1"/>
  <c r="L82" i="1"/>
  <c r="I89" i="1"/>
  <c r="L90" i="1"/>
  <c r="L63" i="1"/>
  <c r="I70" i="1"/>
  <c r="L71" i="1"/>
  <c r="I78" i="1"/>
  <c r="J78" i="1" s="1"/>
  <c r="L79" i="1"/>
  <c r="I86" i="1"/>
  <c r="L87" i="1"/>
  <c r="I67" i="1"/>
  <c r="L68" i="1"/>
  <c r="I75" i="1"/>
  <c r="L76" i="1"/>
  <c r="I83" i="1"/>
  <c r="J83" i="1" s="1"/>
  <c r="L84" i="1"/>
  <c r="I91" i="1"/>
  <c r="L86" i="1"/>
  <c r="I64" i="1"/>
  <c r="J64" i="1" s="1"/>
  <c r="L65" i="1"/>
  <c r="I72" i="1"/>
  <c r="L73" i="1"/>
  <c r="I80" i="1"/>
  <c r="J80" i="1" s="1"/>
  <c r="L81" i="1"/>
  <c r="I88" i="1"/>
  <c r="L89" i="1"/>
  <c r="I69" i="1"/>
  <c r="L70" i="1"/>
  <c r="I77" i="1"/>
  <c r="L78" i="1"/>
  <c r="I85" i="1"/>
  <c r="J85" i="1" s="1"/>
  <c r="I66" i="1"/>
  <c r="L67" i="1"/>
  <c r="I74" i="1"/>
  <c r="L75" i="1"/>
  <c r="I82" i="1"/>
  <c r="J82" i="1" s="1"/>
  <c r="L83" i="1"/>
  <c r="I90" i="1"/>
  <c r="L91" i="1"/>
  <c r="I116" i="1"/>
  <c r="L116" i="1"/>
  <c r="D117" i="1"/>
  <c r="C117" i="1" s="1"/>
  <c r="E117" i="1"/>
  <c r="F117" i="1"/>
  <c r="G117" i="1"/>
  <c r="G118" i="1"/>
  <c r="E118" i="1"/>
  <c r="D118" i="1"/>
  <c r="C118" i="1" s="1"/>
  <c r="F118" i="1"/>
  <c r="G116" i="1"/>
  <c r="E116" i="1"/>
  <c r="D116" i="1"/>
  <c r="C116" i="1" s="1"/>
  <c r="F116" i="1"/>
  <c r="F54" i="2"/>
  <c r="F68" i="2" s="1"/>
  <c r="C57" i="2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F57" i="2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L62" i="1"/>
  <c r="G62" i="1"/>
  <c r="F62" i="1"/>
  <c r="E62" i="1"/>
  <c r="D62" i="1"/>
  <c r="I62" i="1"/>
  <c r="J117" i="1" l="1"/>
  <c r="E51" i="2"/>
  <c r="E46" i="2"/>
  <c r="E44" i="2"/>
  <c r="E52" i="2"/>
  <c r="E47" i="2"/>
  <c r="E45" i="2"/>
  <c r="E53" i="2"/>
  <c r="E48" i="2"/>
  <c r="E50" i="2"/>
  <c r="E43" i="2"/>
  <c r="E49" i="2"/>
  <c r="D115" i="1"/>
  <c r="C115" i="1" s="1"/>
  <c r="B115" i="1"/>
  <c r="J118" i="1"/>
  <c r="F115" i="1"/>
  <c r="E115" i="1"/>
  <c r="L403" i="1"/>
  <c r="L427" i="1"/>
  <c r="L435" i="1"/>
  <c r="L443" i="1"/>
  <c r="L451" i="1"/>
  <c r="L459" i="1"/>
  <c r="L467" i="1"/>
  <c r="L475" i="1"/>
  <c r="L483" i="1"/>
  <c r="L491" i="1"/>
  <c r="L499" i="1"/>
  <c r="L507" i="1"/>
  <c r="L515" i="1"/>
  <c r="L523" i="1"/>
  <c r="L531" i="1"/>
  <c r="L539" i="1"/>
  <c r="L547" i="1"/>
  <c r="L555" i="1"/>
  <c r="L563" i="1"/>
  <c r="L571" i="1"/>
  <c r="L579" i="1"/>
  <c r="L587" i="1"/>
  <c r="L595" i="1"/>
  <c r="L603" i="1"/>
  <c r="L611" i="1"/>
  <c r="L619" i="1"/>
  <c r="L627" i="1"/>
  <c r="L635" i="1"/>
  <c r="L643" i="1"/>
  <c r="L651" i="1"/>
  <c r="L659" i="1"/>
  <c r="L667" i="1"/>
  <c r="L675" i="1"/>
  <c r="L683" i="1"/>
  <c r="L669" i="1"/>
  <c r="L432" i="1"/>
  <c r="L456" i="1"/>
  <c r="L496" i="1"/>
  <c r="L528" i="1"/>
  <c r="L396" i="1"/>
  <c r="M396" i="1" s="1"/>
  <c r="L428" i="1"/>
  <c r="L436" i="1"/>
  <c r="L444" i="1"/>
  <c r="L452" i="1"/>
  <c r="L460" i="1"/>
  <c r="L468" i="1"/>
  <c r="L476" i="1"/>
  <c r="L484" i="1"/>
  <c r="L492" i="1"/>
  <c r="L500" i="1"/>
  <c r="L508" i="1"/>
  <c r="L516" i="1"/>
  <c r="L524" i="1"/>
  <c r="L532" i="1"/>
  <c r="L540" i="1"/>
  <c r="L548" i="1"/>
  <c r="L556" i="1"/>
  <c r="L564" i="1"/>
  <c r="L572" i="1"/>
  <c r="L580" i="1"/>
  <c r="L588" i="1"/>
  <c r="L596" i="1"/>
  <c r="L604" i="1"/>
  <c r="L612" i="1"/>
  <c r="L620" i="1"/>
  <c r="L628" i="1"/>
  <c r="L636" i="1"/>
  <c r="L644" i="1"/>
  <c r="L652" i="1"/>
  <c r="L660" i="1"/>
  <c r="L668" i="1"/>
  <c r="L676" i="1"/>
  <c r="L645" i="1"/>
  <c r="L677" i="1"/>
  <c r="L464" i="1"/>
  <c r="L504" i="1"/>
  <c r="L536" i="1"/>
  <c r="L429" i="1"/>
  <c r="L437" i="1"/>
  <c r="L445" i="1"/>
  <c r="L453" i="1"/>
  <c r="L461" i="1"/>
  <c r="L469" i="1"/>
  <c r="L477" i="1"/>
  <c r="L485" i="1"/>
  <c r="L493" i="1"/>
  <c r="L501" i="1"/>
  <c r="L509" i="1"/>
  <c r="L517" i="1"/>
  <c r="L525" i="1"/>
  <c r="L533" i="1"/>
  <c r="L541" i="1"/>
  <c r="L549" i="1"/>
  <c r="L557" i="1"/>
  <c r="L565" i="1"/>
  <c r="L573" i="1"/>
  <c r="L581" i="1"/>
  <c r="L589" i="1"/>
  <c r="L597" i="1"/>
  <c r="L605" i="1"/>
  <c r="L613" i="1"/>
  <c r="L621" i="1"/>
  <c r="L629" i="1"/>
  <c r="L637" i="1"/>
  <c r="L653" i="1"/>
  <c r="L661" i="1"/>
  <c r="L424" i="1"/>
  <c r="L448" i="1"/>
  <c r="L480" i="1"/>
  <c r="L520" i="1"/>
  <c r="L430" i="1"/>
  <c r="L438" i="1"/>
  <c r="L446" i="1"/>
  <c r="L454" i="1"/>
  <c r="L462" i="1"/>
  <c r="L470" i="1"/>
  <c r="L478" i="1"/>
  <c r="L486" i="1"/>
  <c r="L494" i="1"/>
  <c r="L502" i="1"/>
  <c r="L510" i="1"/>
  <c r="L518" i="1"/>
  <c r="L526" i="1"/>
  <c r="L534" i="1"/>
  <c r="L542" i="1"/>
  <c r="L550" i="1"/>
  <c r="L558" i="1"/>
  <c r="L566" i="1"/>
  <c r="L574" i="1"/>
  <c r="L582" i="1"/>
  <c r="L590" i="1"/>
  <c r="L598" i="1"/>
  <c r="L606" i="1"/>
  <c r="L614" i="1"/>
  <c r="L622" i="1"/>
  <c r="L630" i="1"/>
  <c r="L638" i="1"/>
  <c r="L646" i="1"/>
  <c r="L654" i="1"/>
  <c r="L662" i="1"/>
  <c r="L670" i="1"/>
  <c r="L678" i="1"/>
  <c r="L440" i="1"/>
  <c r="L488" i="1"/>
  <c r="L391" i="1"/>
  <c r="M391" i="1" s="1"/>
  <c r="L399" i="1"/>
  <c r="M399" i="1" s="1"/>
  <c r="L423" i="1"/>
  <c r="L431" i="1"/>
  <c r="L439" i="1"/>
  <c r="L447" i="1"/>
  <c r="L455" i="1"/>
  <c r="L463" i="1"/>
  <c r="L471" i="1"/>
  <c r="L479" i="1"/>
  <c r="L487" i="1"/>
  <c r="L495" i="1"/>
  <c r="L503" i="1"/>
  <c r="L511" i="1"/>
  <c r="L519" i="1"/>
  <c r="L527" i="1"/>
  <c r="L535" i="1"/>
  <c r="L543" i="1"/>
  <c r="L551" i="1"/>
  <c r="L559" i="1"/>
  <c r="L567" i="1"/>
  <c r="L575" i="1"/>
  <c r="L583" i="1"/>
  <c r="L591" i="1"/>
  <c r="L599" i="1"/>
  <c r="L607" i="1"/>
  <c r="L615" i="1"/>
  <c r="L623" i="1"/>
  <c r="L631" i="1"/>
  <c r="L639" i="1"/>
  <c r="L647" i="1"/>
  <c r="L655" i="1"/>
  <c r="L663" i="1"/>
  <c r="L671" i="1"/>
  <c r="L679" i="1"/>
  <c r="L400" i="1"/>
  <c r="M400" i="1" s="1"/>
  <c r="L472" i="1"/>
  <c r="L512" i="1"/>
  <c r="L449" i="1"/>
  <c r="L481" i="1"/>
  <c r="L513" i="1"/>
  <c r="L544" i="1"/>
  <c r="L562" i="1"/>
  <c r="L585" i="1"/>
  <c r="L608" i="1"/>
  <c r="L626" i="1"/>
  <c r="L649" i="1"/>
  <c r="L672" i="1"/>
  <c r="L594" i="1"/>
  <c r="L641" i="1"/>
  <c r="L505" i="1"/>
  <c r="L601" i="1"/>
  <c r="L474" i="1"/>
  <c r="L561" i="1"/>
  <c r="L666" i="1"/>
  <c r="L450" i="1"/>
  <c r="L482" i="1"/>
  <c r="L514" i="1"/>
  <c r="L545" i="1"/>
  <c r="L568" i="1"/>
  <c r="L586" i="1"/>
  <c r="L609" i="1"/>
  <c r="L632" i="1"/>
  <c r="L650" i="1"/>
  <c r="L673" i="1"/>
  <c r="L576" i="1"/>
  <c r="L466" i="1"/>
  <c r="L577" i="1"/>
  <c r="L682" i="1"/>
  <c r="L441" i="1"/>
  <c r="L537" i="1"/>
  <c r="L642" i="1"/>
  <c r="L442" i="1"/>
  <c r="L506" i="1"/>
  <c r="L625" i="1"/>
  <c r="L425" i="1"/>
  <c r="L457" i="1"/>
  <c r="L489" i="1"/>
  <c r="L521" i="1"/>
  <c r="L546" i="1"/>
  <c r="L569" i="1"/>
  <c r="L592" i="1"/>
  <c r="L610" i="1"/>
  <c r="L633" i="1"/>
  <c r="L656" i="1"/>
  <c r="L674" i="1"/>
  <c r="L553" i="1"/>
  <c r="L681" i="1"/>
  <c r="L600" i="1"/>
  <c r="L473" i="1"/>
  <c r="L560" i="1"/>
  <c r="L665" i="1"/>
  <c r="L584" i="1"/>
  <c r="L426" i="1"/>
  <c r="L458" i="1"/>
  <c r="L490" i="1"/>
  <c r="L522" i="1"/>
  <c r="L552" i="1"/>
  <c r="L570" i="1"/>
  <c r="L593" i="1"/>
  <c r="L616" i="1"/>
  <c r="L634" i="1"/>
  <c r="L657" i="1"/>
  <c r="L680" i="1"/>
  <c r="L529" i="1"/>
  <c r="L640" i="1"/>
  <c r="L498" i="1"/>
  <c r="L554" i="1"/>
  <c r="L664" i="1"/>
  <c r="L624" i="1"/>
  <c r="L602" i="1"/>
  <c r="L433" i="1"/>
  <c r="L465" i="1"/>
  <c r="L497" i="1"/>
  <c r="L617" i="1"/>
  <c r="L658" i="1"/>
  <c r="L434" i="1"/>
  <c r="L530" i="1"/>
  <c r="L618" i="1"/>
  <c r="L578" i="1"/>
  <c r="L538" i="1"/>
  <c r="L648" i="1"/>
  <c r="J122" i="1"/>
  <c r="J68" i="1"/>
  <c r="L139" i="1" s="1"/>
  <c r="J302" i="1"/>
  <c r="J411" i="1"/>
  <c r="J143" i="1"/>
  <c r="J271" i="1"/>
  <c r="J335" i="1"/>
  <c r="J197" i="1"/>
  <c r="J272" i="1"/>
  <c r="J336" i="1"/>
  <c r="J360" i="1"/>
  <c r="J273" i="1"/>
  <c r="J337" i="1"/>
  <c r="J361" i="1"/>
  <c r="J202" i="1"/>
  <c r="J274" i="1"/>
  <c r="J322" i="1"/>
  <c r="J338" i="1"/>
  <c r="J139" i="1"/>
  <c r="J275" i="1"/>
  <c r="J323" i="1"/>
  <c r="J133" i="1"/>
  <c r="J63" i="1"/>
  <c r="L285" i="1" s="1"/>
  <c r="J255" i="1"/>
  <c r="J285" i="1"/>
  <c r="J126" i="1"/>
  <c r="J254" i="1"/>
  <c r="J235" i="1"/>
  <c r="J207" i="1"/>
  <c r="J244" i="1"/>
  <c r="J240" i="1"/>
  <c r="J233" i="1"/>
  <c r="J241" i="1"/>
  <c r="J236" i="1"/>
  <c r="J237" i="1"/>
  <c r="J234" i="1"/>
  <c r="J242" i="1"/>
  <c r="J243" i="1"/>
  <c r="J90" i="1"/>
  <c r="K90" i="1" s="1"/>
  <c r="M90" i="1" s="1"/>
  <c r="J263" i="1"/>
  <c r="J77" i="1"/>
  <c r="K77" i="1" s="1"/>
  <c r="M77" i="1" s="1"/>
  <c r="J238" i="1"/>
  <c r="J374" i="1"/>
  <c r="J390" i="1"/>
  <c r="J135" i="1"/>
  <c r="J287" i="1"/>
  <c r="J288" i="1"/>
  <c r="J257" i="1"/>
  <c r="J259" i="1"/>
  <c r="J381" i="1"/>
  <c r="J258" i="1"/>
  <c r="J308" i="1"/>
  <c r="J72" i="1"/>
  <c r="L252" i="1" s="1"/>
  <c r="J414" i="1"/>
  <c r="J252" i="1"/>
  <c r="J348" i="1"/>
  <c r="J333" i="1"/>
  <c r="J332" i="1"/>
  <c r="J402" i="1"/>
  <c r="J75" i="1"/>
  <c r="L392" i="1" s="1"/>
  <c r="M392" i="1" s="1"/>
  <c r="J134" i="1"/>
  <c r="J206" i="1"/>
  <c r="J278" i="1"/>
  <c r="J398" i="1"/>
  <c r="J301" i="1"/>
  <c r="J397" i="1"/>
  <c r="J279" i="1"/>
  <c r="J291" i="1"/>
  <c r="J395" i="1"/>
  <c r="J277" i="1"/>
  <c r="J304" i="1"/>
  <c r="J392" i="1"/>
  <c r="J393" i="1"/>
  <c r="J205" i="1"/>
  <c r="J146" i="1"/>
  <c r="J394" i="1"/>
  <c r="J276" i="1"/>
  <c r="J70" i="1"/>
  <c r="L315" i="1" s="1"/>
  <c r="J158" i="1"/>
  <c r="J140" i="1"/>
  <c r="J151" i="1"/>
  <c r="J159" i="1"/>
  <c r="J157" i="1"/>
  <c r="J152" i="1"/>
  <c r="J160" i="1"/>
  <c r="J156" i="1"/>
  <c r="J153" i="1"/>
  <c r="J161" i="1"/>
  <c r="J193" i="1"/>
  <c r="J155" i="1"/>
  <c r="J315" i="1"/>
  <c r="J154" i="1"/>
  <c r="J194" i="1"/>
  <c r="J391" i="1"/>
  <c r="J399" i="1"/>
  <c r="J396" i="1"/>
  <c r="J400" i="1"/>
  <c r="J403" i="1"/>
  <c r="J65" i="1"/>
  <c r="L355" i="1" s="1"/>
  <c r="J222" i="1"/>
  <c r="J350" i="1"/>
  <c r="J358" i="1"/>
  <c r="J406" i="1"/>
  <c r="J422" i="1"/>
  <c r="J357" i="1"/>
  <c r="J223" i="1"/>
  <c r="J351" i="1"/>
  <c r="J359" i="1"/>
  <c r="J407" i="1"/>
  <c r="J415" i="1"/>
  <c r="J128" i="1"/>
  <c r="J144" i="1"/>
  <c r="J224" i="1"/>
  <c r="J352" i="1"/>
  <c r="J416" i="1"/>
  <c r="J196" i="1"/>
  <c r="J349" i="1"/>
  <c r="J137" i="1"/>
  <c r="J201" i="1"/>
  <c r="J353" i="1"/>
  <c r="J409" i="1"/>
  <c r="J355" i="1"/>
  <c r="J419" i="1"/>
  <c r="J356" i="1"/>
  <c r="J412" i="1"/>
  <c r="J421" i="1"/>
  <c r="J354" i="1"/>
  <c r="J132" i="1"/>
  <c r="J420" i="1"/>
  <c r="J413" i="1"/>
  <c r="J87" i="1"/>
  <c r="L171" i="1" s="1"/>
  <c r="M171" i="1" s="1"/>
  <c r="J166" i="1"/>
  <c r="J173" i="1"/>
  <c r="J167" i="1"/>
  <c r="J164" i="1"/>
  <c r="J168" i="1"/>
  <c r="J165" i="1"/>
  <c r="J169" i="1"/>
  <c r="J171" i="1"/>
  <c r="J162" i="1"/>
  <c r="J170" i="1"/>
  <c r="J346" i="1"/>
  <c r="J163" i="1"/>
  <c r="J172" i="1"/>
  <c r="J69" i="1"/>
  <c r="L227" i="1" s="1"/>
  <c r="J203" i="1"/>
  <c r="J379" i="1"/>
  <c r="J141" i="1"/>
  <c r="J303" i="1"/>
  <c r="J383" i="1"/>
  <c r="J245" i="1"/>
  <c r="J208" i="1"/>
  <c r="J216" i="1"/>
  <c r="J296" i="1"/>
  <c r="J376" i="1"/>
  <c r="J227" i="1"/>
  <c r="J267" i="1"/>
  <c r="J268" i="1"/>
  <c r="J129" i="1"/>
  <c r="J385" i="1"/>
  <c r="J148" i="1"/>
  <c r="J325" i="1"/>
  <c r="J130" i="1"/>
  <c r="J226" i="1"/>
  <c r="J266" i="1"/>
  <c r="J147" i="1"/>
  <c r="J214" i="1"/>
  <c r="J318" i="1"/>
  <c r="J334" i="1"/>
  <c r="J339" i="1"/>
  <c r="J239" i="1"/>
  <c r="J232" i="1"/>
  <c r="J320" i="1"/>
  <c r="J211" i="1"/>
  <c r="J212" i="1"/>
  <c r="J213" i="1"/>
  <c r="J321" i="1"/>
  <c r="J324" i="1"/>
  <c r="J340" i="1"/>
  <c r="J317" i="1"/>
  <c r="J210" i="1"/>
  <c r="J306" i="1"/>
  <c r="J307" i="1"/>
  <c r="J74" i="1"/>
  <c r="L404" i="1" s="1"/>
  <c r="J404" i="1"/>
  <c r="J136" i="1"/>
  <c r="J89" i="1"/>
  <c r="L293" i="1" s="1"/>
  <c r="M293" i="1" s="1"/>
  <c r="J262" i="1"/>
  <c r="J286" i="1"/>
  <c r="J373" i="1"/>
  <c r="J311" i="1"/>
  <c r="J256" i="1"/>
  <c r="J264" i="1"/>
  <c r="J309" i="1"/>
  <c r="J265" i="1"/>
  <c r="J289" i="1"/>
  <c r="J297" i="1"/>
  <c r="J313" i="1"/>
  <c r="J377" i="1"/>
  <c r="J260" i="1"/>
  <c r="J261" i="1"/>
  <c r="J293" i="1"/>
  <c r="J290" i="1"/>
  <c r="J298" i="1"/>
  <c r="J378" i="1"/>
  <c r="J79" i="1"/>
  <c r="L299" i="1" s="1"/>
  <c r="J150" i="1"/>
  <c r="J283" i="1"/>
  <c r="J204" i="1"/>
  <c r="J229" i="1"/>
  <c r="J295" i="1"/>
  <c r="J284" i="1"/>
  <c r="J384" i="1"/>
  <c r="J299" i="1"/>
  <c r="J380" i="1"/>
  <c r="J281" i="1"/>
  <c r="J305" i="1"/>
  <c r="J292" i="1"/>
  <c r="J149" i="1"/>
  <c r="J314" i="1"/>
  <c r="J66" i="1"/>
  <c r="L408" i="1" s="1"/>
  <c r="J142" i="1"/>
  <c r="J310" i="1"/>
  <c r="J215" i="1"/>
  <c r="J331" i="1"/>
  <c r="J371" i="1"/>
  <c r="J372" i="1"/>
  <c r="J405" i="1"/>
  <c r="J328" i="1"/>
  <c r="J408" i="1"/>
  <c r="J217" i="1"/>
  <c r="J225" i="1"/>
  <c r="J329" i="1"/>
  <c r="J401" i="1"/>
  <c r="J330" i="1"/>
  <c r="J370" i="1"/>
  <c r="J418" i="1"/>
  <c r="J174" i="1"/>
  <c r="J182" i="1"/>
  <c r="J190" i="1"/>
  <c r="J198" i="1"/>
  <c r="J230" i="1"/>
  <c r="J246" i="1"/>
  <c r="J326" i="1"/>
  <c r="J342" i="1"/>
  <c r="J251" i="1"/>
  <c r="J180" i="1"/>
  <c r="J183" i="1"/>
  <c r="J191" i="1"/>
  <c r="J199" i="1"/>
  <c r="J247" i="1"/>
  <c r="J319" i="1"/>
  <c r="J327" i="1"/>
  <c r="J343" i="1"/>
  <c r="J347" i="1"/>
  <c r="J192" i="1"/>
  <c r="J200" i="1"/>
  <c r="J248" i="1"/>
  <c r="J344" i="1"/>
  <c r="J316" i="1"/>
  <c r="J145" i="1"/>
  <c r="J209" i="1"/>
  <c r="J249" i="1"/>
  <c r="J345" i="1"/>
  <c r="J417" i="1"/>
  <c r="J387" i="1"/>
  <c r="J253" i="1"/>
  <c r="J138" i="1"/>
  <c r="J250" i="1"/>
  <c r="J282" i="1"/>
  <c r="J362" i="1"/>
  <c r="J386" i="1"/>
  <c r="J410" i="1"/>
  <c r="J131" i="1"/>
  <c r="J181" i="1"/>
  <c r="J341" i="1"/>
  <c r="J88" i="1"/>
  <c r="L184" i="1" s="1"/>
  <c r="M184" i="1" s="1"/>
  <c r="J175" i="1"/>
  <c r="J195" i="1"/>
  <c r="J176" i="1"/>
  <c r="J184" i="1"/>
  <c r="J177" i="1"/>
  <c r="J185" i="1"/>
  <c r="J187" i="1"/>
  <c r="J188" i="1"/>
  <c r="J178" i="1"/>
  <c r="J186" i="1"/>
  <c r="J179" i="1"/>
  <c r="J189" i="1"/>
  <c r="J91" i="1"/>
  <c r="L270" i="1" s="1"/>
  <c r="M270" i="1" s="1"/>
  <c r="J270" i="1"/>
  <c r="J294" i="1"/>
  <c r="J86" i="1"/>
  <c r="L231" i="1" s="1"/>
  <c r="M231" i="1" s="1"/>
  <c r="J231" i="1"/>
  <c r="J76" i="1"/>
  <c r="L228" i="1" s="1"/>
  <c r="J366" i="1"/>
  <c r="J382" i="1"/>
  <c r="J300" i="1"/>
  <c r="J127" i="1"/>
  <c r="J367" i="1"/>
  <c r="J375" i="1"/>
  <c r="J280" i="1"/>
  <c r="J312" i="1"/>
  <c r="J368" i="1"/>
  <c r="J220" i="1"/>
  <c r="J221" i="1"/>
  <c r="J389" i="1"/>
  <c r="J369" i="1"/>
  <c r="J388" i="1"/>
  <c r="J218" i="1"/>
  <c r="J219" i="1"/>
  <c r="J363" i="1"/>
  <c r="J228" i="1"/>
  <c r="J364" i="1"/>
  <c r="J269" i="1"/>
  <c r="J365" i="1"/>
  <c r="J71" i="1"/>
  <c r="L235" i="1" s="1"/>
  <c r="M235" i="1" s="1"/>
  <c r="J123" i="1"/>
  <c r="J125" i="1"/>
  <c r="J67" i="1"/>
  <c r="K67" i="1" s="1"/>
  <c r="M67" i="1" s="1"/>
  <c r="J124" i="1"/>
  <c r="J81" i="1"/>
  <c r="K81" i="1" s="1"/>
  <c r="M81" i="1" s="1"/>
  <c r="J116" i="1"/>
  <c r="K116" i="1" s="1"/>
  <c r="M116" i="1" s="1"/>
  <c r="K85" i="1"/>
  <c r="M85" i="1" s="1"/>
  <c r="K80" i="1"/>
  <c r="M80" i="1" s="1"/>
  <c r="K83" i="1"/>
  <c r="M83" i="1" s="1"/>
  <c r="K78" i="1"/>
  <c r="M78" i="1" s="1"/>
  <c r="K73" i="1"/>
  <c r="M73" i="1" s="1"/>
  <c r="K117" i="1"/>
  <c r="M117" i="1" s="1"/>
  <c r="L115" i="1"/>
  <c r="I115" i="1"/>
  <c r="J115" i="1" s="1"/>
  <c r="K118" i="1"/>
  <c r="M118" i="1" s="1"/>
  <c r="K82" i="1"/>
  <c r="M82" i="1" s="1"/>
  <c r="K64" i="1"/>
  <c r="M64" i="1" s="1"/>
  <c r="K84" i="1"/>
  <c r="M84" i="1" s="1"/>
  <c r="M403" i="1"/>
  <c r="J62" i="1"/>
  <c r="L316" i="1" s="1"/>
  <c r="C62" i="1"/>
  <c r="E54" i="2" l="1"/>
  <c r="E57" i="2"/>
  <c r="E58" i="2" s="1"/>
  <c r="E59" i="2" s="1"/>
  <c r="E60" i="2" s="1"/>
  <c r="E61" i="2" s="1"/>
  <c r="E62" i="2" s="1"/>
  <c r="E63" i="2" s="1"/>
  <c r="E64" i="2" s="1"/>
  <c r="E65" i="2" s="1"/>
  <c r="E66" i="2" s="1"/>
  <c r="E67" i="2" s="1"/>
  <c r="B54" i="2"/>
  <c r="B57" i="2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L134" i="1"/>
  <c r="M134" i="1" s="1"/>
  <c r="L126" i="1"/>
  <c r="M126" i="1" s="1"/>
  <c r="K87" i="1"/>
  <c r="M87" i="1" s="1"/>
  <c r="K65" i="1"/>
  <c r="M65" i="1" s="1"/>
  <c r="K89" i="1"/>
  <c r="M89" i="1" s="1"/>
  <c r="K69" i="1"/>
  <c r="M69" i="1" s="1"/>
  <c r="K75" i="1"/>
  <c r="M75" i="1" s="1"/>
  <c r="K72" i="1"/>
  <c r="M72" i="1" s="1"/>
  <c r="K68" i="1"/>
  <c r="M68" i="1" s="1"/>
  <c r="K86" i="1"/>
  <c r="M86" i="1" s="1"/>
  <c r="K66" i="1"/>
  <c r="M66" i="1" s="1"/>
  <c r="K71" i="1"/>
  <c r="M71" i="1" s="1"/>
  <c r="K91" i="1"/>
  <c r="M91" i="1" s="1"/>
  <c r="K88" i="1"/>
  <c r="M88" i="1" s="1"/>
  <c r="K79" i="1"/>
  <c r="M79" i="1" s="1"/>
  <c r="K70" i="1"/>
  <c r="M70" i="1" s="1"/>
  <c r="L358" i="1"/>
  <c r="M358" i="1" s="1"/>
  <c r="L289" i="1"/>
  <c r="M289" i="1" s="1"/>
  <c r="L261" i="1"/>
  <c r="L352" i="1"/>
  <c r="M352" i="1" s="1"/>
  <c r="L186" i="1"/>
  <c r="M186" i="1" s="1"/>
  <c r="L258" i="1"/>
  <c r="M258" i="1" s="1"/>
  <c r="L195" i="1"/>
  <c r="M195" i="1" s="1"/>
  <c r="L288" i="1"/>
  <c r="M288" i="1" s="1"/>
  <c r="L250" i="1"/>
  <c r="M250" i="1" s="1"/>
  <c r="L385" i="1"/>
  <c r="M385" i="1" s="1"/>
  <c r="L254" i="1"/>
  <c r="M254" i="1" s="1"/>
  <c r="L327" i="1"/>
  <c r="M327" i="1" s="1"/>
  <c r="L245" i="1"/>
  <c r="L123" i="1"/>
  <c r="M123" i="1" s="1"/>
  <c r="L326" i="1"/>
  <c r="M326" i="1" s="1"/>
  <c r="L203" i="1"/>
  <c r="M203" i="1" s="1"/>
  <c r="L152" i="1"/>
  <c r="L418" i="1"/>
  <c r="K74" i="1"/>
  <c r="M74" i="1" s="1"/>
  <c r="L341" i="1"/>
  <c r="M341" i="1" s="1"/>
  <c r="L168" i="1"/>
  <c r="M168" i="1" s="1"/>
  <c r="L155" i="1"/>
  <c r="L405" i="1"/>
  <c r="L229" i="1"/>
  <c r="M229" i="1" s="1"/>
  <c r="L163" i="1"/>
  <c r="M163" i="1" s="1"/>
  <c r="L206" i="1"/>
  <c r="M206" i="1" s="1"/>
  <c r="L202" i="1"/>
  <c r="M202" i="1" s="1"/>
  <c r="L283" i="1"/>
  <c r="M283" i="1" s="1"/>
  <c r="L415" i="1"/>
  <c r="L395" i="1"/>
  <c r="M395" i="1" s="1"/>
  <c r="L302" i="1"/>
  <c r="L124" i="1"/>
  <c r="M124" i="1" s="1"/>
  <c r="L375" i="1"/>
  <c r="M375" i="1" s="1"/>
  <c r="L365" i="1"/>
  <c r="M365" i="1" s="1"/>
  <c r="L312" i="1"/>
  <c r="M312" i="1" s="1"/>
  <c r="L185" i="1"/>
  <c r="M185" i="1" s="1"/>
  <c r="L187" i="1"/>
  <c r="M187" i="1" s="1"/>
  <c r="L249" i="1"/>
  <c r="M249" i="1" s="1"/>
  <c r="L319" i="1"/>
  <c r="M319" i="1" s="1"/>
  <c r="L246" i="1"/>
  <c r="L253" i="1"/>
  <c r="M253" i="1" s="1"/>
  <c r="L251" i="1"/>
  <c r="M251" i="1" s="1"/>
  <c r="L149" i="1"/>
  <c r="M149" i="1" s="1"/>
  <c r="L298" i="1"/>
  <c r="M298" i="1" s="1"/>
  <c r="L311" i="1"/>
  <c r="L256" i="1"/>
  <c r="M256" i="1" s="1"/>
  <c r="L129" i="1"/>
  <c r="M129" i="1" s="1"/>
  <c r="L141" i="1"/>
  <c r="M141" i="1" s="1"/>
  <c r="L147" i="1"/>
  <c r="M147" i="1" s="1"/>
  <c r="L318" i="1"/>
  <c r="M318" i="1" s="1"/>
  <c r="L339" i="1"/>
  <c r="L167" i="1"/>
  <c r="M167" i="1" s="1"/>
  <c r="L201" i="1"/>
  <c r="M201" i="1" s="1"/>
  <c r="L407" i="1"/>
  <c r="M407" i="1" s="1"/>
  <c r="L350" i="1"/>
  <c r="M350" i="1" s="1"/>
  <c r="L420" i="1"/>
  <c r="L159" i="1"/>
  <c r="L394" i="1"/>
  <c r="M394" i="1" s="1"/>
  <c r="L291" i="1"/>
  <c r="M291" i="1" s="1"/>
  <c r="L257" i="1"/>
  <c r="M257" i="1" s="1"/>
  <c r="L308" i="1"/>
  <c r="M308" i="1" s="1"/>
  <c r="L255" i="1"/>
  <c r="M255" i="1" s="1"/>
  <c r="L217" i="1"/>
  <c r="M217" i="1" s="1"/>
  <c r="L372" i="1"/>
  <c r="L361" i="1"/>
  <c r="M361" i="1" s="1"/>
  <c r="L336" i="1"/>
  <c r="K63" i="1"/>
  <c r="M63" i="1" s="1"/>
  <c r="L367" i="1"/>
  <c r="M367" i="1" s="1"/>
  <c r="L269" i="1"/>
  <c r="M269" i="1" s="1"/>
  <c r="L363" i="1"/>
  <c r="M363" i="1" s="1"/>
  <c r="L178" i="1"/>
  <c r="M178" i="1" s="1"/>
  <c r="L179" i="1"/>
  <c r="M179" i="1" s="1"/>
  <c r="L386" i="1"/>
  <c r="M386" i="1" s="1"/>
  <c r="L247" i="1"/>
  <c r="M247" i="1" s="1"/>
  <c r="L230" i="1"/>
  <c r="M230" i="1" s="1"/>
  <c r="L181" i="1"/>
  <c r="M181" i="1" s="1"/>
  <c r="L131" i="1"/>
  <c r="M131" i="1" s="1"/>
  <c r="L384" i="1"/>
  <c r="M384" i="1" s="1"/>
  <c r="L377" i="1"/>
  <c r="L264" i="1"/>
  <c r="M264" i="1" s="1"/>
  <c r="L260" i="1"/>
  <c r="M260" i="1" s="1"/>
  <c r="L208" i="1"/>
  <c r="M208" i="1" s="1"/>
  <c r="L216" i="1"/>
  <c r="M216" i="1" s="1"/>
  <c r="L306" i="1"/>
  <c r="M306" i="1" s="1"/>
  <c r="L214" i="1"/>
  <c r="M214" i="1" s="1"/>
  <c r="L307" i="1"/>
  <c r="M307" i="1" s="1"/>
  <c r="L166" i="1"/>
  <c r="M166" i="1" s="1"/>
  <c r="L137" i="1"/>
  <c r="M137" i="1" s="1"/>
  <c r="L359" i="1"/>
  <c r="M359" i="1" s="1"/>
  <c r="L222" i="1"/>
  <c r="M222" i="1" s="1"/>
  <c r="L412" i="1"/>
  <c r="L153" i="1"/>
  <c r="L151" i="1"/>
  <c r="L393" i="1"/>
  <c r="L397" i="1"/>
  <c r="L402" i="1"/>
  <c r="M402" i="1" s="1"/>
  <c r="L287" i="1"/>
  <c r="M287" i="1" s="1"/>
  <c r="L259" i="1"/>
  <c r="M259" i="1" s="1"/>
  <c r="L240" i="1"/>
  <c r="M240" i="1" s="1"/>
  <c r="L225" i="1"/>
  <c r="M225" i="1" s="1"/>
  <c r="L371" i="1"/>
  <c r="L322" i="1"/>
  <c r="M322" i="1" s="1"/>
  <c r="L197" i="1"/>
  <c r="M197" i="1" s="1"/>
  <c r="L218" i="1"/>
  <c r="M218" i="1" s="1"/>
  <c r="L127" i="1"/>
  <c r="M127" i="1" s="1"/>
  <c r="L221" i="1"/>
  <c r="M221" i="1" s="1"/>
  <c r="L219" i="1"/>
  <c r="M219" i="1" s="1"/>
  <c r="L175" i="1"/>
  <c r="M175" i="1" s="1"/>
  <c r="L282" i="1"/>
  <c r="L410" i="1"/>
  <c r="M410" i="1" s="1"/>
  <c r="L199" i="1"/>
  <c r="M199" i="1" s="1"/>
  <c r="L198" i="1"/>
  <c r="M198" i="1" s="1"/>
  <c r="L125" i="1"/>
  <c r="M125" i="1" s="1"/>
  <c r="L281" i="1"/>
  <c r="L380" i="1"/>
  <c r="M380" i="1" s="1"/>
  <c r="L297" i="1"/>
  <c r="L286" i="1"/>
  <c r="M286" i="1" s="1"/>
  <c r="L136" i="1"/>
  <c r="M136" i="1" s="1"/>
  <c r="L383" i="1"/>
  <c r="M383" i="1" s="1"/>
  <c r="L268" i="1"/>
  <c r="M268" i="1" s="1"/>
  <c r="L210" i="1"/>
  <c r="M210" i="1" s="1"/>
  <c r="L317" i="1"/>
  <c r="M317" i="1" s="1"/>
  <c r="L211" i="1"/>
  <c r="M211" i="1" s="1"/>
  <c r="L173" i="1"/>
  <c r="M173" i="1" s="1"/>
  <c r="L354" i="1"/>
  <c r="M354" i="1" s="1"/>
  <c r="L351" i="1"/>
  <c r="M351" i="1" s="1"/>
  <c r="L224" i="1"/>
  <c r="M224" i="1" s="1"/>
  <c r="L356" i="1"/>
  <c r="M356" i="1" s="1"/>
  <c r="L154" i="1"/>
  <c r="L158" i="1"/>
  <c r="L146" i="1"/>
  <c r="M146" i="1" s="1"/>
  <c r="L301" i="1"/>
  <c r="L414" i="1"/>
  <c r="M414" i="1" s="1"/>
  <c r="L135" i="1"/>
  <c r="M135" i="1" s="1"/>
  <c r="L241" i="1"/>
  <c r="M241" i="1" s="1"/>
  <c r="L237" i="1"/>
  <c r="M237" i="1" s="1"/>
  <c r="L263" i="1"/>
  <c r="L328" i="1"/>
  <c r="L331" i="1"/>
  <c r="L360" i="1"/>
  <c r="M360" i="1" s="1"/>
  <c r="L133" i="1"/>
  <c r="M133" i="1" s="1"/>
  <c r="L347" i="1"/>
  <c r="M347" i="1" s="1"/>
  <c r="L334" i="1"/>
  <c r="L368" i="1"/>
  <c r="M368" i="1" s="1"/>
  <c r="L388" i="1"/>
  <c r="L176" i="1"/>
  <c r="M176" i="1" s="1"/>
  <c r="L209" i="1"/>
  <c r="M209" i="1" s="1"/>
  <c r="L345" i="1"/>
  <c r="M345" i="1" s="1"/>
  <c r="L191" i="1"/>
  <c r="M191" i="1" s="1"/>
  <c r="L190" i="1"/>
  <c r="M190" i="1" s="1"/>
  <c r="L192" i="1"/>
  <c r="M192" i="1" s="1"/>
  <c r="L305" i="1"/>
  <c r="M305" i="1" s="1"/>
  <c r="L292" i="1"/>
  <c r="M292" i="1" s="1"/>
  <c r="L265" i="1"/>
  <c r="M265" i="1" s="1"/>
  <c r="L262" i="1"/>
  <c r="L303" i="1"/>
  <c r="L148" i="1"/>
  <c r="M148" i="1" s="1"/>
  <c r="L321" i="1"/>
  <c r="L213" i="1"/>
  <c r="M213" i="1" s="1"/>
  <c r="L346" i="1"/>
  <c r="M346" i="1" s="1"/>
  <c r="L165" i="1"/>
  <c r="M165" i="1" s="1"/>
  <c r="L409" i="1"/>
  <c r="M409" i="1" s="1"/>
  <c r="L223" i="1"/>
  <c r="M223" i="1" s="1"/>
  <c r="L421" i="1"/>
  <c r="L196" i="1"/>
  <c r="M196" i="1" s="1"/>
  <c r="L194" i="1"/>
  <c r="L157" i="1"/>
  <c r="L304" i="1"/>
  <c r="M304" i="1" s="1"/>
  <c r="L277" i="1"/>
  <c r="M277" i="1" s="1"/>
  <c r="L333" i="1"/>
  <c r="L390" i="1"/>
  <c r="L242" i="1"/>
  <c r="M242" i="1" s="1"/>
  <c r="L244" i="1"/>
  <c r="M244" i="1" s="1"/>
  <c r="L401" i="1"/>
  <c r="M401" i="1" s="1"/>
  <c r="L215" i="1"/>
  <c r="M215" i="1" s="1"/>
  <c r="L274" i="1"/>
  <c r="M274" i="1" s="1"/>
  <c r="L272" i="1"/>
  <c r="M272" i="1" s="1"/>
  <c r="L411" i="1"/>
  <c r="M411" i="1" s="1"/>
  <c r="L220" i="1"/>
  <c r="M220" i="1" s="1"/>
  <c r="L382" i="1"/>
  <c r="M382" i="1" s="1"/>
  <c r="L364" i="1"/>
  <c r="M364" i="1" s="1"/>
  <c r="L294" i="1"/>
  <c r="M294" i="1" s="1"/>
  <c r="L189" i="1"/>
  <c r="M189" i="1" s="1"/>
  <c r="L145" i="1"/>
  <c r="M145" i="1" s="1"/>
  <c r="L417" i="1"/>
  <c r="L183" i="1"/>
  <c r="M183" i="1" s="1"/>
  <c r="L182" i="1"/>
  <c r="M182" i="1" s="1"/>
  <c r="L314" i="1"/>
  <c r="L284" i="1"/>
  <c r="M284" i="1" s="1"/>
  <c r="L378" i="1"/>
  <c r="M378" i="1" s="1"/>
  <c r="L373" i="1"/>
  <c r="M373" i="1" s="1"/>
  <c r="L266" i="1"/>
  <c r="L296" i="1"/>
  <c r="L379" i="1"/>
  <c r="M379" i="1" s="1"/>
  <c r="L232" i="1"/>
  <c r="M232" i="1" s="1"/>
  <c r="L340" i="1"/>
  <c r="M340" i="1" s="1"/>
  <c r="L170" i="1"/>
  <c r="M170" i="1" s="1"/>
  <c r="L172" i="1"/>
  <c r="M172" i="1" s="1"/>
  <c r="L353" i="1"/>
  <c r="M353" i="1" s="1"/>
  <c r="L416" i="1"/>
  <c r="L413" i="1"/>
  <c r="L132" i="1"/>
  <c r="M132" i="1" s="1"/>
  <c r="L193" i="1"/>
  <c r="L156" i="1"/>
  <c r="L279" i="1"/>
  <c r="M279" i="1" s="1"/>
  <c r="L205" i="1"/>
  <c r="M205" i="1" s="1"/>
  <c r="L348" i="1"/>
  <c r="M348" i="1" s="1"/>
  <c r="L374" i="1"/>
  <c r="M374" i="1" s="1"/>
  <c r="L234" i="1"/>
  <c r="M234" i="1" s="1"/>
  <c r="L236" i="1"/>
  <c r="M236" i="1" s="1"/>
  <c r="L330" i="1"/>
  <c r="L310" i="1"/>
  <c r="L337" i="1"/>
  <c r="M337" i="1" s="1"/>
  <c r="L335" i="1"/>
  <c r="L323" i="1"/>
  <c r="L389" i="1"/>
  <c r="K76" i="1"/>
  <c r="M76" i="1" s="1"/>
  <c r="L366" i="1"/>
  <c r="M366" i="1" s="1"/>
  <c r="L300" i="1"/>
  <c r="M300" i="1" s="1"/>
  <c r="L188" i="1"/>
  <c r="M188" i="1" s="1"/>
  <c r="L362" i="1"/>
  <c r="M362" i="1" s="1"/>
  <c r="L248" i="1"/>
  <c r="M248" i="1" s="1"/>
  <c r="L344" i="1"/>
  <c r="M344" i="1" s="1"/>
  <c r="L174" i="1"/>
  <c r="M174" i="1" s="1"/>
  <c r="L180" i="1"/>
  <c r="M180" i="1" s="1"/>
  <c r="L295" i="1"/>
  <c r="M295" i="1" s="1"/>
  <c r="L204" i="1"/>
  <c r="M204" i="1" s="1"/>
  <c r="L313" i="1"/>
  <c r="M313" i="1" s="1"/>
  <c r="L309" i="1"/>
  <c r="M309" i="1" s="1"/>
  <c r="L226" i="1"/>
  <c r="M226" i="1" s="1"/>
  <c r="L376" i="1"/>
  <c r="M376" i="1" s="1"/>
  <c r="L267" i="1"/>
  <c r="L239" i="1"/>
  <c r="M239" i="1" s="1"/>
  <c r="L324" i="1"/>
  <c r="L169" i="1"/>
  <c r="M169" i="1" s="1"/>
  <c r="L164" i="1"/>
  <c r="M164" i="1" s="1"/>
  <c r="L144" i="1"/>
  <c r="M144" i="1" s="1"/>
  <c r="L422" i="1"/>
  <c r="L357" i="1"/>
  <c r="M357" i="1" s="1"/>
  <c r="L419" i="1"/>
  <c r="L161" i="1"/>
  <c r="L140" i="1"/>
  <c r="L398" i="1"/>
  <c r="L276" i="1"/>
  <c r="M276" i="1" s="1"/>
  <c r="L332" i="1"/>
  <c r="M332" i="1" s="1"/>
  <c r="L238" i="1"/>
  <c r="M238" i="1" s="1"/>
  <c r="L233" i="1"/>
  <c r="M233" i="1" s="1"/>
  <c r="L243" i="1"/>
  <c r="M243" i="1" s="1"/>
  <c r="L329" i="1"/>
  <c r="L142" i="1"/>
  <c r="M142" i="1" s="1"/>
  <c r="L273" i="1"/>
  <c r="M273" i="1" s="1"/>
  <c r="L271" i="1"/>
  <c r="M271" i="1" s="1"/>
  <c r="L275" i="1"/>
  <c r="L369" i="1"/>
  <c r="M369" i="1" s="1"/>
  <c r="L280" i="1"/>
  <c r="L177" i="1"/>
  <c r="M177" i="1" s="1"/>
  <c r="L138" i="1"/>
  <c r="M138" i="1" s="1"/>
  <c r="L343" i="1"/>
  <c r="M343" i="1" s="1"/>
  <c r="L342" i="1"/>
  <c r="M342" i="1" s="1"/>
  <c r="L200" i="1"/>
  <c r="M200" i="1" s="1"/>
  <c r="L387" i="1"/>
  <c r="M387" i="1" s="1"/>
  <c r="L150" i="1"/>
  <c r="M150" i="1" s="1"/>
  <c r="L290" i="1"/>
  <c r="M290" i="1" s="1"/>
  <c r="L130" i="1"/>
  <c r="M130" i="1" s="1"/>
  <c r="L325" i="1"/>
  <c r="M325" i="1" s="1"/>
  <c r="L320" i="1"/>
  <c r="L212" i="1"/>
  <c r="M212" i="1" s="1"/>
  <c r="L162" i="1"/>
  <c r="M162" i="1" s="1"/>
  <c r="L128" i="1"/>
  <c r="M128" i="1" s="1"/>
  <c r="L406" i="1"/>
  <c r="L349" i="1"/>
  <c r="M349" i="1" s="1"/>
  <c r="L160" i="1"/>
  <c r="L278" i="1"/>
  <c r="M278" i="1" s="1"/>
  <c r="L381" i="1"/>
  <c r="M381" i="1" s="1"/>
  <c r="L207" i="1"/>
  <c r="M207" i="1" s="1"/>
  <c r="L370" i="1"/>
  <c r="M370" i="1" s="1"/>
  <c r="L338" i="1"/>
  <c r="L143" i="1"/>
  <c r="M143" i="1" s="1"/>
  <c r="L122" i="1"/>
  <c r="M122" i="1" s="1"/>
  <c r="K115" i="1"/>
  <c r="M115" i="1" s="1"/>
  <c r="M285" i="1"/>
  <c r="M315" i="1"/>
  <c r="M355" i="1"/>
  <c r="M316" i="1"/>
  <c r="M139" i="1"/>
  <c r="K62" i="1"/>
  <c r="M62" i="1" s="1"/>
  <c r="M227" i="1"/>
  <c r="M252" i="1"/>
  <c r="M299" i="1"/>
  <c r="M228" i="1"/>
  <c r="M151" i="1" l="1"/>
  <c r="M160" i="1"/>
  <c r="M155" i="1"/>
  <c r="M158" i="1"/>
  <c r="M194" i="1"/>
  <c r="M159" i="1"/>
  <c r="M157" i="1"/>
  <c r="M154" i="1"/>
  <c r="M161" i="1"/>
  <c r="M140" i="1"/>
  <c r="M152" i="1"/>
  <c r="M153" i="1"/>
  <c r="M156" i="1"/>
  <c r="M193" i="1"/>
</calcChain>
</file>

<file path=xl/sharedStrings.xml><?xml version="1.0" encoding="utf-8"?>
<sst xmlns="http://schemas.openxmlformats.org/spreadsheetml/2006/main" count="1547" uniqueCount="371">
  <si>
    <t>Nom - Prénom</t>
  </si>
  <si>
    <t>Nbre de chèques distribués</t>
  </si>
  <si>
    <t>Points restants année précédente</t>
  </si>
  <si>
    <t>NE saisir les données                                                                        que dans ce tableau</t>
  </si>
  <si>
    <t>% de réalisation</t>
  </si>
  <si>
    <t>ICP emises</t>
  </si>
  <si>
    <t>ICP retenues</t>
  </si>
  <si>
    <t>ICP réalisées</t>
  </si>
  <si>
    <t>Points ICP</t>
  </si>
  <si>
    <t>Points restants années précédentes</t>
  </si>
  <si>
    <t>Cumuls des points</t>
  </si>
  <si>
    <t>Nombre de chèques ICP à distribuer</t>
  </si>
  <si>
    <t>Nombre de chèques distribués</t>
  </si>
  <si>
    <t>Nombre de points restants</t>
  </si>
  <si>
    <t>Colonne à masquer</t>
  </si>
  <si>
    <t>Ma base de données suggestions :</t>
  </si>
  <si>
    <t>Désignation</t>
  </si>
  <si>
    <t>Typologie</t>
  </si>
  <si>
    <t>ICP emise</t>
  </si>
  <si>
    <t>ICP retenue</t>
  </si>
  <si>
    <t>ICP réalisée</t>
  </si>
  <si>
    <t>Nombre de chèques(s) de l'ICP</t>
  </si>
  <si>
    <t>Cumul de points</t>
  </si>
  <si>
    <t>Cumul de chèque(s) sur l'année</t>
  </si>
  <si>
    <t>modifier check liste ref des lames essieux sup</t>
  </si>
  <si>
    <t>Qualité</t>
  </si>
  <si>
    <t>Janvier</t>
  </si>
  <si>
    <t>OUI</t>
  </si>
  <si>
    <t>remplacer douille visseuse 4 broches pont L2</t>
  </si>
  <si>
    <t>deplacer crochet sur palan evacuation essx sup</t>
  </si>
  <si>
    <t>créer une so suite à AT</t>
  </si>
  <si>
    <t xml:space="preserve">Sécurité Ergonomie </t>
  </si>
  <si>
    <t xml:space="preserve">identifier chandelles sur le meuble de rangement des chandelles </t>
  </si>
  <si>
    <t>Propreté Rangement</t>
  </si>
  <si>
    <t>mep poubelle pont L3</t>
  </si>
  <si>
    <t xml:space="preserve">enlever vemb 049 pour laisser la place au nouveau plots </t>
  </si>
  <si>
    <t>changer cable telecommande palan lame essieu cd</t>
  </si>
  <si>
    <t xml:space="preserve">couper le tube trilogique car le tuyau de la poutre se coince </t>
  </si>
  <si>
    <t xml:space="preserve">ajouter un casier bleu au poste de zippage essieu 1 gr </t>
  </si>
  <si>
    <t xml:space="preserve">reparer palan essx gr </t>
  </si>
  <si>
    <t xml:space="preserve">refaire photo pour montage barre correcteur </t>
  </si>
  <si>
    <t xml:space="preserve">usiner les douilles 32 a 45 ou faire douille specifique </t>
  </si>
  <si>
    <t>enelever ancien meuble prépa VDR</t>
  </si>
  <si>
    <t xml:space="preserve">fabrication de boite a compartiment pour la visserie poste pivot </t>
  </si>
  <si>
    <t xml:space="preserve">faire aimant pour  visseuse laterale </t>
  </si>
  <si>
    <t>faire nettoyer allées AGV le soir</t>
  </si>
  <si>
    <t>Supprimer la ref 5003 002 075 non utilisée</t>
  </si>
  <si>
    <t>Changer la protection du cable pour nez de pont</t>
  </si>
  <si>
    <t>déplacer fontaine eau essieu GR</t>
  </si>
  <si>
    <t>mep d un support pour les gabaritd raccords tand</t>
  </si>
  <si>
    <t>Février</t>
  </si>
  <si>
    <t>Remonter télécommande visseuse asservie essieu L2</t>
  </si>
  <si>
    <t>suspendre nouvelle visseuse essieux sup</t>
  </si>
  <si>
    <t>commander nouvelles elingues suite AT</t>
  </si>
  <si>
    <t>MEP nouveau pupitre au poste contrôle pont L3</t>
  </si>
  <si>
    <t xml:space="preserve">deplacer zone rebut prepa raccord </t>
  </si>
  <si>
    <t xml:space="preserve">installer imprimante au poste de contrôle </t>
  </si>
  <si>
    <t xml:space="preserve">meuble imprimante pont gr faire un system de plateau coulissant </t>
  </si>
  <si>
    <t xml:space="preserve">faire support pour la poubelle sous l imprimante serrage pont </t>
  </si>
  <si>
    <t>Suppression helicoils poste prépa tandem</t>
  </si>
  <si>
    <t>Suppression mini étagère de visserie prépa tandem</t>
  </si>
  <si>
    <t>Changer plaque au sol de dépose des tandems</t>
  </si>
  <si>
    <t>Remplacer vis des plaque au sol par des vis tête fraisées</t>
  </si>
  <si>
    <t>Changer emplacement du coffret SUMO sur potence prépa tandem</t>
  </si>
  <si>
    <t>Changer emplacement du coffret Elec sur potence prépa tandem</t>
  </si>
  <si>
    <t>MEP potelet pour suspendre helicoils prépa tandem</t>
  </si>
  <si>
    <t>Faire intervenir SOTEB pour MEP des coffrets</t>
  </si>
  <si>
    <t>Supprimer équerre au sol de retenue des chariots vides</t>
  </si>
  <si>
    <t>Supprimer équerre au sol de retenue des chariots pleins</t>
  </si>
  <si>
    <t>Enlever V emb cales bananes prépa tandem</t>
  </si>
  <si>
    <t>Enlever plexiglass prépa tandem</t>
  </si>
  <si>
    <t>Tester Elingue industrielle de retournement des ponts</t>
  </si>
  <si>
    <t>Supprimer maillet poste prépa tandem</t>
  </si>
  <si>
    <t>Faire faire un outil 3D MEP pions H</t>
  </si>
  <si>
    <t>Enlever outil retrait bouchons qui n'est pas utilisé</t>
  </si>
  <si>
    <t>Déplacer poubelle jaune poste contrôle ponts CD</t>
  </si>
  <si>
    <t>implanter cales bananes poste contrôle ponts CD</t>
  </si>
  <si>
    <t>Faire marquage au sol traversée kitteur</t>
  </si>
  <si>
    <t>Faire marquage au sol emplacement des chariots plots</t>
  </si>
  <si>
    <t>Mars</t>
  </si>
  <si>
    <t>MEP poubelle papier prépa tandem</t>
  </si>
  <si>
    <t>MEP poubelle bouchons prépa tandem</t>
  </si>
  <si>
    <t>Faire support PE sur étagère prépa tandem</t>
  </si>
  <si>
    <t>Remplacer étagère prépa tandem</t>
  </si>
  <si>
    <t>Faire support PE sur nouveau potelet prépa tandem</t>
  </si>
  <si>
    <t>Remplacer palan 150 par un palan 250kg prépa tandem</t>
  </si>
  <si>
    <t>Supprimer les ref en doublon sur étagère prépa tandem</t>
  </si>
  <si>
    <t>Implanter les ref manquantes sur étagère prépa tandem</t>
  </si>
  <si>
    <t>MEP goulotte à colson sur nouvelle étagère prépa tandem</t>
  </si>
  <si>
    <t>Remplacer les roues fixes chariots plot par roues folles</t>
  </si>
  <si>
    <t>retourner poste aiguillage AGV</t>
  </si>
  <si>
    <t>Installer imprimante au poste d'aiguillage AGV</t>
  </si>
  <si>
    <t>faire meuble imprimante poste aiguillage AGV</t>
  </si>
  <si>
    <t>Ajouter prises réseau dans coffret poste contrôle pont CD</t>
  </si>
  <si>
    <t>Supprimer barrière jaune dans l'angle prépa tandem</t>
  </si>
  <si>
    <t>Installer poteau rond dans angle prépa tandem</t>
  </si>
  <si>
    <t>Décaler support gabarit lames ponts CD</t>
  </si>
  <si>
    <t>Faire marquage au sol emplacement des tandem sur plaque</t>
  </si>
  <si>
    <t>Créer bac pour mettre visserie prépa tandem sur chariots</t>
  </si>
  <si>
    <t>Tirer cable réseau poste contrôle ponts CD depuis armoire AE</t>
  </si>
  <si>
    <t>Mettre une imprimante au poste de contrôle ponts CD</t>
  </si>
  <si>
    <t>Faire enlever ce qui a été sorti du chantier prépa tandem</t>
  </si>
  <si>
    <t>Mettre porte manteau sur nouvelle étagère</t>
  </si>
  <si>
    <t>Identifier emplacements des visseuses sur nouveau potelet tandem</t>
  </si>
  <si>
    <t>Développer outils pour enlever les bouchons sur ponts en 3D</t>
  </si>
  <si>
    <t>Avril</t>
  </si>
  <si>
    <t>Tester gilet fluo avec lumières pour charge kit</t>
  </si>
  <si>
    <t>ajouter poubelle espace com</t>
  </si>
  <si>
    <t xml:space="preserve">modifier montage raccord </t>
  </si>
  <si>
    <t xml:space="preserve">créer connexion bureau a distance </t>
  </si>
  <si>
    <t>Délais</t>
  </si>
  <si>
    <t>changer l angle de serrage des ponts meca ar</t>
  </si>
  <si>
    <t>installer imprimante essx cd</t>
  </si>
  <si>
    <t>ajouter support papier</t>
  </si>
  <si>
    <t xml:space="preserve">rangement classeur table rebuts </t>
  </si>
  <si>
    <t>mettre un support pour clef cassant contrôle serrage essx gr</t>
  </si>
  <si>
    <t>faire changer le bouton de validation poste 2 essx gr</t>
  </si>
  <si>
    <t>faire réparer support telecommande essx gr</t>
  </si>
  <si>
    <t xml:space="preserve">equilibreur pour visseuse pontl2 </t>
  </si>
  <si>
    <t xml:space="preserve">modifier ertalon sur chariot bar stab </t>
  </si>
  <si>
    <t xml:space="preserve"> bouton poussoir en lieu et place de commutateur mise en route </t>
  </si>
  <si>
    <t xml:space="preserve">mep ertalon sur meuble coffret douilles </t>
  </si>
  <si>
    <t xml:space="preserve">mep barre pour cheminement cable coffret douilles </t>
  </si>
  <si>
    <t xml:space="preserve">modifier emplacement etagere visserie </t>
  </si>
  <si>
    <t xml:space="preserve">enlever aimant sur etagere kit etrier </t>
  </si>
  <si>
    <t xml:space="preserve">mep marquage au sol pour emplacement chariot lames </t>
  </si>
  <si>
    <t>Mettre les raccords à l'arrière du poste essieu L3</t>
  </si>
  <si>
    <t>Deplacer les boites de visserie au poste essieu L3</t>
  </si>
  <si>
    <t>faire marquage au sol pour chariots de lames gr</t>
  </si>
  <si>
    <t xml:space="preserve">adapter nouvelle visseuse goujon </t>
  </si>
  <si>
    <t>echanger l emplacement des raccord sur l etagere prepa tandem</t>
  </si>
  <si>
    <t>supprimer une rangée de vis 7400984862 pour implanter 991089</t>
  </si>
  <si>
    <t xml:space="preserve">remplacer crochet pour trm </t>
  </si>
  <si>
    <t>Mai</t>
  </si>
  <si>
    <t>mettre la visseuse des plots prépa tandem</t>
  </si>
  <si>
    <t xml:space="preserve">refaire module pour tandem pneumatique </t>
  </si>
  <si>
    <t xml:space="preserve">mep etau a proximité du poste de prépa correcteur </t>
  </si>
  <si>
    <t>rangement armoire antipollution</t>
  </si>
  <si>
    <t>protéger coffret electrique au tourniquet</t>
  </si>
  <si>
    <t>utiliser un miroir pour regarder sous les lames</t>
  </si>
  <si>
    <t>faire un support pour telecommande sur le coté gauche gr</t>
  </si>
  <si>
    <t>retirer le cornière prépa tandem</t>
  </si>
  <si>
    <t>Transferer la ref d'écrou pour libérer une étagère</t>
  </si>
  <si>
    <t>Coût</t>
  </si>
  <si>
    <t>refaire etagère poste 1 essieu CD</t>
  </si>
  <si>
    <t>supprimer boite GD1 en trop dans étagère</t>
  </si>
  <si>
    <t>supprimer boite  GD10 en trop dans étagère</t>
  </si>
  <si>
    <t>supprimer boite GD7 en trop dans étagère</t>
  </si>
  <si>
    <t>supprimer boite GD9 en trop dans étagère</t>
  </si>
  <si>
    <t>supprimer boite GD12 en trop dans étagère</t>
  </si>
  <si>
    <t>MEP marquage au sol traversée allée livraison ESSUP</t>
  </si>
  <si>
    <t>Propreté-Rangement</t>
  </si>
  <si>
    <t>MEP protections anti-poussière/étagères raccords-interfaces</t>
  </si>
  <si>
    <t>Modifier modèle interface DC3 suite à modif assemblage</t>
  </si>
  <si>
    <t>Tourner gabarits prépas interfaces</t>
  </si>
  <si>
    <t xml:space="preserve">Sécurité-Ergonomie </t>
  </si>
  <si>
    <t>Juin</t>
  </si>
  <si>
    <t>Refaire des trous pour prépa raccords laiton interfaces</t>
  </si>
  <si>
    <t>Mise en place d'une équerre pour meilleur maintien supports interfaces</t>
  </si>
  <si>
    <t>Mise en place de supports écrous pour fixer raccords sur interfaces</t>
  </si>
  <si>
    <t>Mise en place d'une cale pour tourner support interface</t>
  </si>
  <si>
    <t>Déplacer sauterelle de maintien interface pour meilleur serrage raccords</t>
  </si>
  <si>
    <t>Refaire photo préparation interface DC3/bassines</t>
  </si>
  <si>
    <t>refaire embout de clé cassente lateraux gr</t>
  </si>
  <si>
    <t>juin</t>
  </si>
  <si>
    <t>supprime les plaque des amortisseur inutille</t>
  </si>
  <si>
    <t>faire marque au sol sortie ilot vdr pour livraison essieux</t>
  </si>
  <si>
    <t>faire marquage sol livraison essieux sup</t>
  </si>
  <si>
    <t>faire marquage sol pour livraison chariot pusher</t>
  </si>
  <si>
    <t>pas de marquage au sol pour poubelle tourniquet essieux</t>
  </si>
  <si>
    <t>mettre un systemme d arret pour les chariot piecce kit etrier essieu</t>
  </si>
  <si>
    <t xml:space="preserve">reduire le jeu a l arriere des lame essieu cote droit </t>
  </si>
  <si>
    <t xml:space="preserve">faire une chandelle pour centre les essieux tag </t>
  </si>
  <si>
    <t>pas de zonne zebre pour l appro estevacuation de pont /essieux GR</t>
  </si>
  <si>
    <t>identifier les poubelle du poste essieux</t>
  </si>
  <si>
    <t>Environnement</t>
  </si>
  <si>
    <t>refaire un 2 marquage sur la poutre pont</t>
  </si>
  <si>
    <t>rosace pont gr mal placer</t>
  </si>
  <si>
    <t>telecommande pont gr ne corrsepont pas a la rosace</t>
  </si>
  <si>
    <t>avoire un tournevis exagonale pour collier 8x4</t>
  </si>
  <si>
    <t>faire nettoyer les poutre appro essieu gr du palan</t>
  </si>
  <si>
    <t>faire marquage au sol pour position chariot de lame pont</t>
  </si>
  <si>
    <t>faire marquage au sol pour chariot rilsan</t>
  </si>
  <si>
    <t>faire marquage au sol pour position bureau imprimante</t>
  </si>
  <si>
    <t>faire marquage au sol pour poubelle</t>
  </si>
  <si>
    <t>faire marquage au sol pour position etagere viserrie</t>
  </si>
  <si>
    <t>modifier mod op pont gr 2</t>
  </si>
  <si>
    <t>supprimé la table inutile</t>
  </si>
  <si>
    <t>faire marquage au sol pour chariot aimant</t>
  </si>
  <si>
    <t>faire marquage au sol pour poubelle papier</t>
  </si>
  <si>
    <t>faire marquage au sol pour chariot de lame essieux sup</t>
  </si>
  <si>
    <t>faire reparer le palan depose pont</t>
  </si>
  <si>
    <t>mise en place d un veroulliage de la monté du palan temps que le voyant de veroulliage n est pas vert fixe</t>
  </si>
  <si>
    <t>deplacer ventilateur essieux GR</t>
  </si>
  <si>
    <t>deplacer ventilateur pont gr</t>
  </si>
  <si>
    <t xml:space="preserve">refaire l embout clé cassante gr </t>
  </si>
  <si>
    <t>juillet-août</t>
  </si>
  <si>
    <t xml:space="preserve">changer couleurs étiquette appro étagére </t>
  </si>
  <si>
    <t xml:space="preserve">faire marquage sol pour chariot pusher </t>
  </si>
  <si>
    <t>faire marquage au sol pour traverser jusqu’au essx sup</t>
  </si>
  <si>
    <t xml:space="preserve">mettre système d arret des chariots au sol </t>
  </si>
  <si>
    <t xml:space="preserve">utiliser l espace créer pour rehausser les boites a raccords </t>
  </si>
  <si>
    <t xml:space="preserve">mettre un crochet sur visseuse asservis pont </t>
  </si>
  <si>
    <t xml:space="preserve">faire marquage au sol essx </t>
  </si>
  <si>
    <t xml:space="preserve">faire marquage au sol poste 2 essx gr </t>
  </si>
  <si>
    <t xml:space="preserve">rajouter poubelle au tourniquet essx </t>
  </si>
  <si>
    <t>mettre une boite pour ranger télécomande pose essx gr</t>
  </si>
  <si>
    <t>visseuse amortisseurs essx/gr mettre sur rail</t>
  </si>
  <si>
    <t>rajouter 2 poubelle sous embase pont</t>
  </si>
  <si>
    <t>septembre</t>
  </si>
  <si>
    <t>supprimer support visseuse sur barrier a cote de la commande du tourniquet</t>
  </si>
  <si>
    <t>mettre un plateau couissant sur meuble imprimante essieux</t>
  </si>
  <si>
    <t>mettre des crochet pour etire les amortissur</t>
  </si>
  <si>
    <t>faire instaler des bac sur tourniquet  essieux</t>
  </si>
  <si>
    <t>sureleve les essieux gr car il sont trop bas</t>
  </si>
  <si>
    <t>mettre une alarme sonore sur bouton de demarage tourniquet</t>
  </si>
  <si>
    <t>changer la vis de la visseuse latéraux qui est cassé</t>
  </si>
  <si>
    <t>mettre un support pour le zipper essieux</t>
  </si>
  <si>
    <t>mettre 2 douilles courte pour serrage pusher etrier</t>
  </si>
  <si>
    <t>faire une boite pour ranger les douille pusher</t>
  </si>
  <si>
    <t>METTRE une seconde douille pour previse les ecrou coussin pusher</t>
  </si>
  <si>
    <t>deplacé le support feuille des pont de gauche a droite poste 1 ou double le support</t>
  </si>
  <si>
    <t>lisser les bouts de poigniars gr</t>
  </si>
  <si>
    <t>Sécurité Ergonomie</t>
  </si>
  <si>
    <t>rajout d'une poignée sur palonnier appro essieux gr</t>
  </si>
  <si>
    <t>rallonger la clé cassante des rc de frein essieux sup</t>
  </si>
  <si>
    <t>refixé la buté des chariot piece essieux</t>
  </si>
  <si>
    <t>faire un support pour les cle de subtitution pont</t>
  </si>
  <si>
    <t>Pas de poubelle à gobelets vers fontaine à eau</t>
  </si>
  <si>
    <t>MEP de protection/supports chandelles tandem pneu</t>
  </si>
  <si>
    <t>Modifier le taraudage des volets radars AGV filo</t>
  </si>
  <si>
    <t>Standardiser la visserie des volets radars AGV filo et les platines/tables AGV filo</t>
  </si>
  <si>
    <t>Faire un meuble fixe pour modules tandem méca</t>
  </si>
  <si>
    <t>Refaire le bac de visserie de la prépa tandem</t>
  </si>
  <si>
    <t>MEP de supports pour goujons tandem</t>
  </si>
  <si>
    <t>Changer poubelle noire</t>
  </si>
  <si>
    <t>MEP kit de nettoyage</t>
  </si>
  <si>
    <t>Faire gravure/servante MN1</t>
  </si>
  <si>
    <t>Souder barre/chariot rebuts pour MEP étriers à rebuter</t>
  </si>
  <si>
    <t>MEP d'un support visseuse pour support stab pont AV</t>
  </si>
  <si>
    <t>MEP d'une arrivée d'air pour visseuse support stab pont AV</t>
  </si>
  <si>
    <t>MEP d'un support pour visseuse électrique étriers pont méca</t>
  </si>
  <si>
    <t>MEP d'un sonnette/triporteur</t>
  </si>
  <si>
    <t>Répertorier les tarauds dans servante retouches</t>
  </si>
  <si>
    <t>MEP de photos de montage bielles GRASS 2.5/chariot de prépa</t>
  </si>
  <si>
    <t>MEP d'un rayon pour mettre papier sous imprimante des plots</t>
  </si>
  <si>
    <t>MEP support pour bombonne + gobelets en zone AGV</t>
  </si>
  <si>
    <t>Refaire des volets AGV pour en avoir d'avance</t>
  </si>
  <si>
    <t>MEP support pour gabarit raccords</t>
  </si>
  <si>
    <t>MEP support pour ranger clefs</t>
  </si>
  <si>
    <t>Marquage/poutre pont AV</t>
  </si>
  <si>
    <t>Rajouter clef raccord pont AV</t>
  </si>
  <si>
    <t>Déplacer poignée de manipulation pivots</t>
  </si>
  <si>
    <t>Fixer support zipette/support visseuse latérale</t>
  </si>
  <si>
    <t>MEP de bouchons de protection/chariots de barre stab, suite à PA</t>
  </si>
  <si>
    <t>MEP de butées de fourches à la prépa tandem</t>
  </si>
  <si>
    <t>MEP visseuse pour raccord blocage dif</t>
  </si>
  <si>
    <t>Fabriquer un timon pour levage/traction AGV filo</t>
  </si>
  <si>
    <t>MEP d'un poste de prépa ensemble barre stab</t>
  </si>
  <si>
    <t>MEP de butées de racks tandems</t>
  </si>
  <si>
    <t>Mise en place d'une poignée/caisson stylos</t>
  </si>
  <si>
    <t>Rajouter réhausse/V-EMB cales</t>
  </si>
  <si>
    <t>octobre</t>
  </si>
  <si>
    <t>Refaire clef pour blocage dif pont AV</t>
  </si>
  <si>
    <t>Supprimer ref 5003058067</t>
  </si>
  <si>
    <t>Supprimer ref 5003101871</t>
  </si>
  <si>
    <t>Supprimer ref 5010571079</t>
  </si>
  <si>
    <t>Supprimer ref 5003101696</t>
  </si>
  <si>
    <t>Supprimer ref 5010571535</t>
  </si>
  <si>
    <t>Supprimer ref 5010612784</t>
  </si>
  <si>
    <t>Supprimer ref 7420872761</t>
  </si>
  <si>
    <t>Supprimer ref 7401592924</t>
  </si>
  <si>
    <t>Supprimer ref 7400991062</t>
  </si>
  <si>
    <t>Supprimer ref 5010525668</t>
  </si>
  <si>
    <t>Sangle retournement pont abimée</t>
  </si>
  <si>
    <t>Octobre</t>
  </si>
  <si>
    <t>Pas de clef pour blocage dif/pont AV</t>
  </si>
  <si>
    <t>Supprimer les cases des tickets de serrage des transmissions/CL</t>
  </si>
  <si>
    <t>supprimé le chariot pour etiré les amortisseur</t>
  </si>
  <si>
    <t>mettre 2 crochet pour etire les amortisseur sur le meuble</t>
  </si>
  <si>
    <t>mettre un crochet pour tenir le gabarit entraxe des lame</t>
  </si>
  <si>
    <t>decalé meuble appro rilsan</t>
  </si>
  <si>
    <t>deplacé le support pour range les douilles</t>
  </si>
  <si>
    <t>SUPRIME LES SUPPORT INUTIL</t>
  </si>
  <si>
    <t>avoir une douille avec une rallonge pour previsse les tag et pusher</t>
  </si>
  <si>
    <t>faire sortire les feuille des vi annule sur imprimante ctrl</t>
  </si>
  <si>
    <t>faire apparaitre sur les ettiquettes quelle serrage NOK</t>
  </si>
  <si>
    <t>faire apparaitre sur l ettiquette quelle broche est NOK(aide au suivie )</t>
  </si>
  <si>
    <t>guide palonier essieux tordu</t>
  </si>
  <si>
    <t>Sécurité-Ergonomie</t>
  </si>
  <si>
    <t>butée sur chariot pucher décalé</t>
  </si>
  <si>
    <t xml:space="preserve">faire soudé la douille de previssage essieux </t>
  </si>
  <si>
    <t>avoir un petit mailet pour mettre les collier barre stabb</t>
  </si>
  <si>
    <t>deplacer les ecrou essieux a l etage du dessus</t>
  </si>
  <si>
    <t xml:space="preserve">faire tourné le chariot des lame </t>
  </si>
  <si>
    <t>refaire identification des cale pneu av avec nouvelle réf</t>
  </si>
  <si>
    <t>refaire la table du pupitre ctrl pont</t>
  </si>
  <si>
    <t xml:space="preserve">modifier etager vdr et rc pour retour vide </t>
  </si>
  <si>
    <t xml:space="preserve">avoir un stylot blanc pour marquerles essieu sup </t>
  </si>
  <si>
    <t>mettre un sonnette comme au tourniquete essieux</t>
  </si>
  <si>
    <t>novembre</t>
  </si>
  <si>
    <t>Novembre</t>
  </si>
  <si>
    <t>réduire hauteur des supports visseuses sur la 4 broches ponts GR</t>
  </si>
  <si>
    <t>faire un panneaux signalant l alarme sonor des PetE</t>
  </si>
  <si>
    <t>Décembre</t>
  </si>
  <si>
    <t>mettre une cale provisoire pour centrage des rampe rasec</t>
  </si>
  <si>
    <t>intergre la cale sur poste prepa rampe rasec</t>
  </si>
  <si>
    <t>remonté support pour chandelle 2 esieu</t>
  </si>
  <si>
    <t>deplacer support chandelle pusher</t>
  </si>
  <si>
    <t>faire un support pour visseuse VDR</t>
  </si>
  <si>
    <t>refaire in bac GD9</t>
  </si>
  <si>
    <t>faire marquage au sol pour chariot de lame pont gr</t>
  </si>
  <si>
    <t>supprimé la fiche apv qui sort sur l imprimante des pont GR</t>
  </si>
  <si>
    <t>mettre un code barre sur pe engagement pont gr</t>
  </si>
  <si>
    <t>AVOIR UNE EDITION DE PE A L ENGAGEMENT PONT GR AU LIEU DE 2</t>
  </si>
  <si>
    <t>inverse 3 ref en B30D02</t>
  </si>
  <si>
    <t>avoir une reglette pour suivre le PE</t>
  </si>
  <si>
    <t>faire 4 support pour bac de RC de frein pour prepa pont gr</t>
  </si>
  <si>
    <t>modifier bac prepa rc lego</t>
  </si>
  <si>
    <t>Descendre la visseuse amortisseur de la poutre</t>
  </si>
  <si>
    <t>MEP d'un support pour visseuse électrique essieu AV CD</t>
  </si>
  <si>
    <t>Remonter bacs bouchons écrous ferrures tandem</t>
  </si>
  <si>
    <t>MEP d'une arrivée d'air pour visseuse amortisseur pont AV</t>
  </si>
  <si>
    <t>MEP d'une barre/support pivots VI annulé</t>
  </si>
  <si>
    <t>Refaire le marquage au sol pour les chariots de pivots</t>
  </si>
  <si>
    <t>Refaire fabriquer modules essieu AV pneu</t>
  </si>
  <si>
    <t>NON</t>
  </si>
  <si>
    <t xml:space="preserve">Revoir emplacement chariot barre stab </t>
  </si>
  <si>
    <t>Souder "oreilles" sur palonnier pivots</t>
  </si>
  <si>
    <t>MEP de codes-barres pour zippage n° de VI SUMO raccords</t>
  </si>
  <si>
    <t>MEP d'une pince pour tenir le PE des raccords SUMO</t>
  </si>
  <si>
    <t>Créer PE avec code-barres n° de VI</t>
  </si>
  <si>
    <t>Fabriquer un outil pour enlever les bouchons de plots/tandems</t>
  </si>
  <si>
    <t>Déplacer la prépa tandems</t>
  </si>
  <si>
    <t>MEP d'une visseuse pour previssage 1/2 coquille grass 2.5 et bielles tandem</t>
  </si>
  <si>
    <t>Changer les bouchons vis de pots et goujons/tandems</t>
  </si>
  <si>
    <t>Faire apparaitre la bonne référence des lames pneumatiques/Checklist ess L2</t>
  </si>
  <si>
    <t>MEP d'un support pour visseuse bielles</t>
  </si>
  <si>
    <t>décembre</t>
  </si>
  <si>
    <t>MEP d'une lumière pour récupérer les contenants pleins des bananes CPE</t>
  </si>
  <si>
    <t>Enlever la porte du retourneur pont AV</t>
  </si>
  <si>
    <t>MEP d'un bouton de blocage du palan pont AV</t>
  </si>
  <si>
    <t>Réduire tuyau visseuse support barre stab pont AV</t>
  </si>
  <si>
    <t>Réduire tuyau visseuse amortisseur pont AV</t>
  </si>
  <si>
    <t>Nom-Prénom</t>
  </si>
  <si>
    <t xml:space="preserve"> Taux de réalisation</t>
  </si>
  <si>
    <t>Chèque(s) sur l'année</t>
  </si>
  <si>
    <t>Total général</t>
  </si>
  <si>
    <t>TOTAL ET CUMUL DES SUGGESTIONS PAR MOIS ET PAR STATUT</t>
  </si>
  <si>
    <t>Tableau rempli automatiquement.</t>
  </si>
  <si>
    <t>NE PAS MODIFIER</t>
  </si>
  <si>
    <t>ICP Emise</t>
  </si>
  <si>
    <t>ICP Retenue</t>
  </si>
  <si>
    <t>ICP Réalisée</t>
  </si>
  <si>
    <t>Objectif</t>
  </si>
  <si>
    <t>janvier</t>
  </si>
  <si>
    <t>février</t>
  </si>
  <si>
    <t>mars</t>
  </si>
  <si>
    <t>avril</t>
  </si>
  <si>
    <t>mai</t>
  </si>
  <si>
    <t>Total</t>
  </si>
  <si>
    <t>Cumul</t>
  </si>
  <si>
    <t>OBJECTIF</t>
  </si>
  <si>
    <t>Taux de réalisation</t>
  </si>
  <si>
    <t>Small-Team</t>
  </si>
  <si>
    <t>ST1</t>
  </si>
  <si>
    <t>ST2</t>
  </si>
  <si>
    <t>ICP Emises</t>
  </si>
  <si>
    <t>ICP Non Retenues</t>
  </si>
  <si>
    <t>ICP Retenues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</si>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</sst>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;\-0;;@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6"/>
      <name val="Arial"/>
      <family val="2"/>
    </font>
    <font>
      <b/>
      <sz val="18"/>
      <color theme="0"/>
      <name val="Arial"/>
      <family val="2"/>
    </font>
    <font>
      <b/>
      <sz val="12"/>
      <name val="Arial"/>
      <family val="2"/>
    </font>
    <font>
      <b/>
      <sz val="10"/>
      <color theme="1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36"/>
      <color theme="0"/>
      <name val="Arial"/>
      <family val="2"/>
    </font>
    <font>
      <sz val="10"/>
      <color theme="0" tint="-0.499984740745262"/>
      <name val="Arial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2"/>
    <xf numFmtId="0" fontId="3" fillId="0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6" fillId="6" borderId="0" xfId="2" applyFont="1" applyFill="1" applyBorder="1" applyAlignment="1" applyProtection="1">
      <alignment horizontal="center"/>
    </xf>
    <xf numFmtId="0" fontId="9" fillId="6" borderId="0" xfId="2" applyFont="1" applyFill="1" applyBorder="1" applyAlignment="1" applyProtection="1">
      <alignment horizontal="left"/>
    </xf>
    <xf numFmtId="0" fontId="11" fillId="8" borderId="1" xfId="2" applyFont="1" applyFill="1" applyBorder="1" applyAlignment="1" applyProtection="1">
      <alignment horizontal="center" vertical="center"/>
    </xf>
    <xf numFmtId="0" fontId="11" fillId="0" borderId="1" xfId="2" applyFont="1" applyFill="1" applyBorder="1" applyAlignment="1" applyProtection="1">
      <alignment horizontal="center" vertical="center" wrapText="1"/>
    </xf>
    <xf numFmtId="0" fontId="11" fillId="9" borderId="1" xfId="2" applyFont="1" applyFill="1" applyBorder="1" applyAlignment="1" applyProtection="1">
      <alignment horizontal="center" vertical="center" wrapText="1"/>
    </xf>
    <xf numFmtId="0" fontId="11" fillId="10" borderId="1" xfId="2" applyFont="1" applyFill="1" applyBorder="1" applyAlignment="1" applyProtection="1">
      <alignment horizontal="center" vertical="center"/>
    </xf>
    <xf numFmtId="0" fontId="12" fillId="0" borderId="1" xfId="2" applyNumberFormat="1" applyFont="1" applyFill="1" applyBorder="1" applyAlignment="1" applyProtection="1">
      <alignment horizontal="left" vertical="top" wrapText="1"/>
    </xf>
    <xf numFmtId="0" fontId="3" fillId="8" borderId="1" xfId="2" applyFill="1" applyBorder="1" applyAlignment="1" applyProtection="1">
      <alignment horizontal="center" vertical="center"/>
    </xf>
    <xf numFmtId="0" fontId="3" fillId="0" borderId="1" xfId="2" applyFill="1" applyBorder="1" applyAlignment="1" applyProtection="1">
      <alignment horizontal="center" vertical="center"/>
    </xf>
    <xf numFmtId="0" fontId="3" fillId="9" borderId="1" xfId="2" applyFill="1" applyBorder="1" applyAlignment="1" applyProtection="1">
      <alignment horizontal="center" vertical="center"/>
    </xf>
    <xf numFmtId="1" fontId="6" fillId="10" borderId="1" xfId="2" applyNumberFormat="1" applyFont="1" applyFill="1" applyBorder="1" applyAlignment="1" applyProtection="1">
      <alignment horizontal="center" vertical="center"/>
    </xf>
    <xf numFmtId="0" fontId="12" fillId="11" borderId="5" xfId="2" applyNumberFormat="1" applyFont="1" applyFill="1" applyBorder="1" applyAlignment="1" applyProtection="1">
      <alignment horizontal="left" vertical="top" wrapText="1"/>
    </xf>
    <xf numFmtId="0" fontId="3" fillId="11" borderId="5" xfId="2" applyFill="1" applyBorder="1" applyAlignment="1" applyProtection="1">
      <alignment horizontal="center" vertical="center"/>
    </xf>
    <xf numFmtId="1" fontId="6" fillId="10" borderId="5" xfId="2" applyNumberFormat="1" applyFont="1" applyFill="1" applyBorder="1" applyAlignment="1" applyProtection="1">
      <alignment horizontal="center" vertical="center"/>
    </xf>
    <xf numFmtId="0" fontId="12" fillId="6" borderId="6" xfId="2" applyNumberFormat="1" applyFont="1" applyFill="1" applyBorder="1" applyAlignment="1" applyProtection="1">
      <alignment horizontal="left" vertical="top" wrapText="1"/>
    </xf>
    <xf numFmtId="0" fontId="3" fillId="6" borderId="6" xfId="2" applyFill="1" applyBorder="1" applyProtection="1"/>
    <xf numFmtId="0" fontId="6" fillId="9" borderId="1" xfId="2" applyFont="1" applyFill="1" applyBorder="1" applyAlignment="1" applyProtection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4" fillId="2" borderId="1" xfId="1" applyFill="1" applyBorder="1" applyAlignment="1" applyProtection="1">
      <alignment horizontal="center" vertical="center" wrapText="1"/>
      <protection locked="0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2" fillId="0" borderId="1" xfId="1" applyFont="1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horizontal="center" vertical="center"/>
      <protection locked="0"/>
    </xf>
    <xf numFmtId="0" fontId="4" fillId="0" borderId="2" xfId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2" fillId="14" borderId="1" xfId="1" applyFont="1" applyFill="1" applyBorder="1" applyAlignment="1" applyProtection="1">
      <alignment horizontal="center" vertical="center"/>
      <protection locked="0"/>
    </xf>
    <xf numFmtId="0" fontId="4" fillId="14" borderId="1" xfId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 wrapText="1"/>
      <protection locked="0"/>
    </xf>
    <xf numFmtId="0" fontId="4" fillId="3" borderId="1" xfId="1" applyFill="1" applyBorder="1" applyAlignment="1" applyProtection="1">
      <alignment horizontal="center" vertical="center" wrapText="1"/>
      <protection locked="0"/>
    </xf>
    <xf numFmtId="0" fontId="1" fillId="3" borderId="1" xfId="1" applyFont="1" applyFill="1" applyBorder="1" applyAlignment="1" applyProtection="1">
      <alignment horizontal="center" vertical="center" wrapText="1"/>
      <protection locked="0"/>
    </xf>
    <xf numFmtId="0" fontId="3" fillId="3" borderId="1" xfId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9" fontId="4" fillId="3" borderId="1" xfId="1" applyNumberFormat="1" applyFill="1" applyBorder="1" applyAlignment="1" applyProtection="1">
      <alignment horizontal="center" vertical="center"/>
      <protection locked="0"/>
    </xf>
    <xf numFmtId="0" fontId="4" fillId="3" borderId="1" xfId="1" applyFill="1" applyBorder="1" applyAlignment="1" applyProtection="1">
      <alignment horizontal="center" vertical="center"/>
      <protection locked="0"/>
    </xf>
    <xf numFmtId="0" fontId="0" fillId="3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1" fillId="2" borderId="1" xfId="1" applyFont="1" applyFill="1" applyBorder="1" applyAlignment="1" applyProtection="1">
      <alignment horizontal="center" vertical="center" wrapText="1"/>
      <protection locked="0"/>
    </xf>
    <xf numFmtId="0" fontId="3" fillId="2" borderId="1" xfId="1" applyFont="1" applyFill="1" applyBorder="1" applyAlignment="1" applyProtection="1">
      <alignment horizontal="center" vertical="center" wrapText="1"/>
      <protection locked="0"/>
    </xf>
    <xf numFmtId="164" fontId="4" fillId="2" borderId="1" xfId="1" applyNumberFormat="1" applyFill="1" applyBorder="1" applyAlignment="1" applyProtection="1">
      <alignment horizontal="center" vertical="center" wrapText="1"/>
      <protection locked="0"/>
    </xf>
    <xf numFmtId="164" fontId="4" fillId="0" borderId="0" xfId="1" applyNumberFormat="1" applyFill="1" applyBorder="1" applyAlignment="1" applyProtection="1">
      <alignment horizontal="center" vertical="center" wrapText="1"/>
      <protection locked="0"/>
    </xf>
    <xf numFmtId="0" fontId="4" fillId="0" borderId="1" xfId="1" applyBorder="1" applyAlignment="1" applyProtection="1">
      <alignment horizontal="left" vertical="center"/>
      <protection locked="0"/>
    </xf>
    <xf numFmtId="9" fontId="4" fillId="0" borderId="1" xfId="1" applyNumberFormat="1" applyBorder="1" applyAlignment="1" applyProtection="1">
      <alignment horizontal="center" vertical="center"/>
      <protection locked="0"/>
    </xf>
    <xf numFmtId="0" fontId="4" fillId="3" borderId="1" xfId="1" applyNumberFormat="1" applyFill="1" applyBorder="1" applyAlignment="1" applyProtection="1">
      <alignment horizontal="center" vertical="center"/>
      <protection locked="0"/>
    </xf>
    <xf numFmtId="165" fontId="4" fillId="3" borderId="1" xfId="1" applyNumberFormat="1" applyFill="1" applyBorder="1" applyAlignment="1" applyProtection="1">
      <alignment horizontal="center" vertical="center"/>
      <protection locked="0"/>
    </xf>
    <xf numFmtId="164" fontId="4" fillId="3" borderId="1" xfId="1" applyNumberFormat="1" applyFill="1" applyBorder="1" applyAlignment="1" applyProtection="1">
      <alignment horizontal="center" vertical="center"/>
      <protection locked="0"/>
    </xf>
    <xf numFmtId="164" fontId="4" fillId="0" borderId="0" xfId="1" applyNumberForma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/>
      <protection locked="0"/>
    </xf>
    <xf numFmtId="0" fontId="5" fillId="0" borderId="1" xfId="1" applyFont="1" applyBorder="1" applyAlignment="1" applyProtection="1">
      <alignment horizontal="center" vertical="center"/>
    </xf>
    <xf numFmtId="0" fontId="4" fillId="0" borderId="1" xfId="1" applyFill="1" applyBorder="1" applyAlignment="1" applyProtection="1">
      <alignment horizontal="center" vertical="center"/>
    </xf>
    <xf numFmtId="0" fontId="5" fillId="14" borderId="1" xfId="1" applyFont="1" applyFill="1" applyBorder="1" applyAlignment="1" applyProtection="1">
      <alignment horizontal="center" vertical="center"/>
    </xf>
    <xf numFmtId="0" fontId="4" fillId="14" borderId="1" xfId="1" applyFill="1" applyBorder="1" applyAlignment="1" applyProtection="1">
      <alignment horizontal="center" vertical="center"/>
    </xf>
    <xf numFmtId="0" fontId="6" fillId="0" borderId="0" xfId="0" applyFont="1" applyProtection="1">
      <protection locked="0"/>
    </xf>
    <xf numFmtId="0" fontId="12" fillId="0" borderId="1" xfId="2" applyFont="1" applyFill="1" applyBorder="1" applyAlignment="1" applyProtection="1">
      <alignment horizontal="center" vertical="center"/>
    </xf>
    <xf numFmtId="1" fontId="12" fillId="10" borderId="1" xfId="2" applyNumberFormat="1" applyFont="1" applyFill="1" applyBorder="1" applyAlignment="1" applyProtection="1">
      <alignment horizontal="center" vertical="center"/>
    </xf>
    <xf numFmtId="0" fontId="12" fillId="0" borderId="1" xfId="2" applyNumberFormat="1" applyFont="1" applyFill="1" applyBorder="1" applyAlignment="1" applyProtection="1">
      <alignment horizontal="center" vertical="center" wrapText="1"/>
    </xf>
    <xf numFmtId="0" fontId="12" fillId="12" borderId="1" xfId="2" applyNumberFormat="1" applyFont="1" applyFill="1" applyBorder="1" applyAlignment="1" applyProtection="1">
      <alignment horizontal="center" vertical="center" wrapText="1"/>
    </xf>
    <xf numFmtId="0" fontId="11" fillId="8" borderId="1" xfId="2" applyFont="1" applyFill="1" applyBorder="1" applyAlignment="1" applyProtection="1">
      <alignment horizontal="center" vertical="center" wrapText="1"/>
    </xf>
    <xf numFmtId="0" fontId="11" fillId="10" borderId="1" xfId="2" applyFont="1" applyFill="1" applyBorder="1" applyAlignment="1" applyProtection="1">
      <alignment horizontal="center" vertical="center" wrapText="1"/>
    </xf>
    <xf numFmtId="0" fontId="3" fillId="0" borderId="1" xfId="2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15" fillId="5" borderId="0" xfId="0" applyNumberFormat="1" applyFont="1" applyFill="1" applyAlignment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Protection="1">
      <protection locked="0"/>
    </xf>
    <xf numFmtId="164" fontId="0" fillId="0" borderId="0" xfId="0" applyNumberFormat="1" applyAlignment="1">
      <alignment horizontal="center" vertical="center"/>
    </xf>
    <xf numFmtId="0" fontId="14" fillId="13" borderId="2" xfId="0" applyFont="1" applyFill="1" applyBorder="1" applyAlignment="1" applyProtection="1">
      <alignment horizontal="center" vertical="top" wrapText="1"/>
      <protection locked="0"/>
    </xf>
    <xf numFmtId="0" fontId="14" fillId="13" borderId="0" xfId="0" applyFont="1" applyFill="1" applyAlignment="1" applyProtection="1">
      <alignment horizontal="center" vertical="top" wrapText="1"/>
      <protection locked="0"/>
    </xf>
    <xf numFmtId="0" fontId="7" fillId="3" borderId="3" xfId="0" applyFont="1" applyFill="1" applyBorder="1" applyAlignment="1" applyProtection="1">
      <alignment horizontal="center" vertical="center" textRotation="90"/>
      <protection locked="0"/>
    </xf>
    <xf numFmtId="0" fontId="8" fillId="4" borderId="2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8" fillId="4" borderId="4" xfId="0" applyFont="1" applyFill="1" applyBorder="1" applyAlignment="1" applyProtection="1">
      <alignment horizontal="center" vertical="center"/>
      <protection locked="0"/>
    </xf>
    <xf numFmtId="0" fontId="13" fillId="9" borderId="9" xfId="2" applyFont="1" applyFill="1" applyBorder="1" applyAlignment="1" applyProtection="1">
      <alignment horizontal="center" vertical="center"/>
    </xf>
    <xf numFmtId="0" fontId="13" fillId="9" borderId="10" xfId="2" applyFont="1" applyFill="1" applyBorder="1" applyAlignment="1" applyProtection="1">
      <alignment horizontal="center" vertical="center"/>
    </xf>
    <xf numFmtId="0" fontId="13" fillId="9" borderId="11" xfId="2" applyFont="1" applyFill="1" applyBorder="1" applyAlignment="1" applyProtection="1">
      <alignment horizontal="center" vertical="center"/>
    </xf>
    <xf numFmtId="0" fontId="9" fillId="6" borderId="0" xfId="2" applyFont="1" applyFill="1" applyAlignment="1" applyProtection="1">
      <alignment horizontal="center"/>
    </xf>
    <xf numFmtId="0" fontId="10" fillId="7" borderId="0" xfId="2" applyFont="1" applyFill="1" applyBorder="1" applyAlignment="1" applyProtection="1">
      <alignment horizontal="center"/>
    </xf>
    <xf numFmtId="0" fontId="11" fillId="0" borderId="7" xfId="2" applyFont="1" applyFill="1" applyBorder="1" applyAlignment="1" applyProtection="1">
      <alignment horizontal="center" vertical="center"/>
    </xf>
    <xf numFmtId="0" fontId="11" fillId="0" borderId="8" xfId="2" applyFont="1" applyFill="1" applyBorder="1" applyAlignment="1" applyProtection="1">
      <alignment horizontal="center" vertical="center"/>
    </xf>
  </cellXfs>
  <cellStyles count="3">
    <cellStyle name="Normal" xfId="0" builtinId="0"/>
    <cellStyle name="Normal 8" xfId="1" xr:uid="{00000000-0005-0000-0000-000001000000}"/>
    <cellStyle name="Normal 8 2" xfId="2" xr:uid="{00000000-0005-0000-0000-000002000000}"/>
  </cellStyles>
  <dxfs count="26">
    <dxf>
      <numFmt numFmtId="164" formatCode="0.0"/>
    </dxf>
    <dxf>
      <numFmt numFmtId="13" formatCode="0%"/>
    </dxf>
    <dxf>
      <numFmt numFmtId="14" formatCode="0.00%"/>
    </dxf>
    <dxf>
      <numFmt numFmtId="14" formatCode="0.00%"/>
    </dxf>
    <dxf>
      <font>
        <color theme="0" tint="-0.499984740745262"/>
      </font>
    </dxf>
    <dxf>
      <fill>
        <patternFill patternType="solid">
          <bgColor theme="0" tint="-0.499984740745262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VOS SUGGESTIONS - Ponts Essieux</a:t>
            </a:r>
          </a:p>
        </c:rich>
      </c:tx>
      <c:layout>
        <c:manualLayout>
          <c:xMode val="edge"/>
          <c:yMode val="edge"/>
          <c:x val="0.35010405661317651"/>
          <c:y val="5.76641961649262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0227306145300384E-2"/>
          <c:y val="0.21801840163711"/>
          <c:w val="0.85113683590245248"/>
          <c:h val="0.5693703712175736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'PREP P&amp;E (2)'!$B$56</c:f>
              <c:strCache>
                <c:ptCount val="1"/>
                <c:pt idx="0">
                  <c:v>ICP Emises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(2)'!$B$57:$B$68</c:f>
              <c:numCache>
                <c:formatCode>General</c:formatCode>
                <c:ptCount val="12"/>
                <c:pt idx="0">
                  <c:v>20</c:v>
                </c:pt>
                <c:pt idx="1">
                  <c:v>48</c:v>
                </c:pt>
                <c:pt idx="2">
                  <c:v>73</c:v>
                </c:pt>
                <c:pt idx="3">
                  <c:v>100</c:v>
                </c:pt>
                <c:pt idx="4">
                  <c:v>126</c:v>
                </c:pt>
                <c:pt idx="5">
                  <c:v>163</c:v>
                </c:pt>
                <c:pt idx="6">
                  <c:v>175</c:v>
                </c:pt>
                <c:pt idx="7">
                  <c:v>226</c:v>
                </c:pt>
                <c:pt idx="8">
                  <c:v>261</c:v>
                </c:pt>
                <c:pt idx="9">
                  <c:v>295</c:v>
                </c:pt>
                <c:pt idx="10">
                  <c:v>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15-46BA-9EE4-DE4DC4C3E7C6}"/>
            </c:ext>
          </c:extLst>
        </c:ser>
        <c:ser>
          <c:idx val="2"/>
          <c:order val="3"/>
          <c:tx>
            <c:strRef>
              <c:f>'PREP P&amp;E (2)'!$E$56</c:f>
              <c:strCache>
                <c:ptCount val="1"/>
                <c:pt idx="0">
                  <c:v>ICP Réalisée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(2)'!$E$57:$E$68</c:f>
              <c:numCache>
                <c:formatCode>General</c:formatCode>
                <c:ptCount val="12"/>
                <c:pt idx="0">
                  <c:v>20</c:v>
                </c:pt>
                <c:pt idx="1">
                  <c:v>48</c:v>
                </c:pt>
                <c:pt idx="2">
                  <c:v>73</c:v>
                </c:pt>
                <c:pt idx="3">
                  <c:v>100</c:v>
                </c:pt>
                <c:pt idx="4">
                  <c:v>124</c:v>
                </c:pt>
                <c:pt idx="5">
                  <c:v>152</c:v>
                </c:pt>
                <c:pt idx="6">
                  <c:v>163</c:v>
                </c:pt>
                <c:pt idx="7">
                  <c:v>193</c:v>
                </c:pt>
                <c:pt idx="8">
                  <c:v>225</c:v>
                </c:pt>
                <c:pt idx="9">
                  <c:v>243</c:v>
                </c:pt>
                <c:pt idx="10">
                  <c:v>249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36D-46D0-976A-5256A21913D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792846480"/>
        <c:axId val="792837296"/>
      </c:barChart>
      <c:barChart>
        <c:barDir val="col"/>
        <c:grouping val="stacked"/>
        <c:varyColors val="0"/>
        <c:ser>
          <c:idx val="3"/>
          <c:order val="1"/>
          <c:tx>
            <c:strRef>
              <c:f>'PREP P&amp;E (2)'!$C$56</c:f>
              <c:strCache>
                <c:ptCount val="1"/>
                <c:pt idx="0">
                  <c:v>ICP Retenues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(2)'!$C$57:$C$68</c:f>
              <c:numCache>
                <c:formatCode>General</c:formatCode>
                <c:ptCount val="12"/>
                <c:pt idx="0">
                  <c:v>20</c:v>
                </c:pt>
                <c:pt idx="1">
                  <c:v>48</c:v>
                </c:pt>
                <c:pt idx="2">
                  <c:v>73</c:v>
                </c:pt>
                <c:pt idx="3">
                  <c:v>100</c:v>
                </c:pt>
                <c:pt idx="4">
                  <c:v>126</c:v>
                </c:pt>
                <c:pt idx="5">
                  <c:v>158</c:v>
                </c:pt>
                <c:pt idx="6">
                  <c:v>170</c:v>
                </c:pt>
                <c:pt idx="7">
                  <c:v>221</c:v>
                </c:pt>
                <c:pt idx="8">
                  <c:v>256</c:v>
                </c:pt>
                <c:pt idx="9">
                  <c:v>286</c:v>
                </c:pt>
                <c:pt idx="10">
                  <c:v>292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F15-46BA-9EE4-DE4DC4C3E7C6}"/>
            </c:ext>
          </c:extLst>
        </c:ser>
        <c:ser>
          <c:idx val="1"/>
          <c:order val="2"/>
          <c:tx>
            <c:strRef>
              <c:f>'PREP P&amp;E (2)'!$D$56</c:f>
              <c:strCache>
                <c:ptCount val="1"/>
                <c:pt idx="0">
                  <c:v>ICP Non Retenues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(2)'!$D$57:$D$68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F15-46BA-9EE4-DE4DC4C3E7C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323883848"/>
        <c:axId val="1323881552"/>
      </c:barChart>
      <c:lineChart>
        <c:grouping val="stacked"/>
        <c:varyColors val="0"/>
        <c:ser>
          <c:idx val="4"/>
          <c:order val="4"/>
          <c:tx>
            <c:strRef>
              <c:f>'PREP P&amp;E (2)'!$F$56</c:f>
              <c:strCache>
                <c:ptCount val="1"/>
                <c:pt idx="0">
                  <c:v>Objectif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5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(2)'!$F$57:$F$68</c:f>
              <c:numCache>
                <c:formatCode>0</c:formatCode>
                <c:ptCount val="12"/>
                <c:pt idx="0">
                  <c:v>23</c:v>
                </c:pt>
                <c:pt idx="1">
                  <c:v>46</c:v>
                </c:pt>
                <c:pt idx="2">
                  <c:v>69</c:v>
                </c:pt>
                <c:pt idx="3">
                  <c:v>92</c:v>
                </c:pt>
                <c:pt idx="4">
                  <c:v>115</c:v>
                </c:pt>
                <c:pt idx="5">
                  <c:v>138</c:v>
                </c:pt>
                <c:pt idx="6">
                  <c:v>161</c:v>
                </c:pt>
                <c:pt idx="7">
                  <c:v>181</c:v>
                </c:pt>
                <c:pt idx="8">
                  <c:v>201</c:v>
                </c:pt>
                <c:pt idx="9">
                  <c:v>221</c:v>
                </c:pt>
                <c:pt idx="10">
                  <c:v>241</c:v>
                </c:pt>
                <c:pt idx="11">
                  <c:v>241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B-236D-46D0-976A-5256A21913D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792846480"/>
        <c:axId val="792837296"/>
      </c:lineChart>
      <c:valAx>
        <c:axId val="79283729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2846480"/>
        <c:crosses val="max"/>
        <c:crossBetween val="between"/>
      </c:valAx>
      <c:catAx>
        <c:axId val="7928464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92837296"/>
        <c:crosses val="autoZero"/>
        <c:auto val="1"/>
        <c:lblAlgn val="ctr"/>
        <c:lblOffset val="100"/>
        <c:noMultiLvlLbl val="0"/>
      </c:catAx>
      <c:valAx>
        <c:axId val="13238815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3883848"/>
        <c:crosses val="autoZero"/>
        <c:crossBetween val="between"/>
      </c:valAx>
      <c:catAx>
        <c:axId val="13238838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238815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/>
              <a:t>Dynamique de réalisation</a:t>
            </a:r>
          </a:p>
        </c:rich>
      </c:tx>
      <c:layout>
        <c:manualLayout>
          <c:xMode val="edge"/>
          <c:yMode val="edge"/>
          <c:x val="0.16212352259347007"/>
          <c:y val="1.45903200164913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1600562690684534E-2"/>
          <c:y val="0.31831348667623444"/>
          <c:w val="0.78965621319385249"/>
          <c:h val="0.4048498510732683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'[1]Résultats Globaux'!$A$26</c:f>
              <c:strCache>
                <c:ptCount val="1"/>
                <c:pt idx="0">
                  <c:v>Dynamique de réalisation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'[1]Résultats Globaux'!$F$26</c:f>
              <c:numCache>
                <c:formatCode>General</c:formatCode>
                <c:ptCount val="1"/>
                <c:pt idx="0">
                  <c:v>0.82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CB-414A-99EE-1514A3CE45B3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30853888"/>
        <c:axId val="130869120"/>
      </c:barChart>
      <c:catAx>
        <c:axId val="130853888"/>
        <c:scaling>
          <c:orientation val="minMax"/>
        </c:scaling>
        <c:delete val="0"/>
        <c:axPos val="l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869120"/>
        <c:crosses val="autoZero"/>
        <c:auto val="1"/>
        <c:lblAlgn val="ctr"/>
        <c:lblOffset val="100"/>
        <c:noMultiLvlLbl val="0"/>
      </c:catAx>
      <c:valAx>
        <c:axId val="130869120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853888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/>
              <a:t>Nbre de suggestions réalisées / personne/an</a:t>
            </a:r>
          </a:p>
        </c:rich>
      </c:tx>
      <c:layout>
        <c:manualLayout>
          <c:xMode val="edge"/>
          <c:yMode val="edge"/>
          <c:x val="3.8406129135714451E-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7018294264898725E-2"/>
          <c:y val="0.43972770645048681"/>
          <c:w val="0.87145348747716245"/>
          <c:h val="0.29240408620246033"/>
        </c:manualLayout>
      </c:layout>
      <c:barChart>
        <c:barDir val="bar"/>
        <c:grouping val="clustered"/>
        <c:varyColors val="1"/>
        <c:ser>
          <c:idx val="0"/>
          <c:order val="0"/>
          <c:tx>
            <c:strRef>
              <c:f>'[1]Résultats Globaux'!$A$25</c:f>
              <c:strCache>
                <c:ptCount val="1"/>
                <c:pt idx="0">
                  <c:v>Cumul annuel réalisées / personne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043E-4FF5-A743-FFD1D89CBD0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'[1]Résultats Globaux'!$F$25</c:f>
              <c:numCache>
                <c:formatCode>General</c:formatCode>
                <c:ptCount val="1"/>
                <c:pt idx="0">
                  <c:v>11.38695652173913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43E-4FF5-A743-FFD1D89CBD0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76576384"/>
        <c:axId val="176577920"/>
      </c:barChart>
      <c:catAx>
        <c:axId val="176576384"/>
        <c:scaling>
          <c:orientation val="minMax"/>
        </c:scaling>
        <c:delete val="0"/>
        <c:axPos val="l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577920"/>
        <c:crosses val="autoZero"/>
        <c:auto val="1"/>
        <c:lblAlgn val="ctr"/>
        <c:lblOffset val="100"/>
        <c:noMultiLvlLbl val="0"/>
      </c:catAx>
      <c:valAx>
        <c:axId val="176577920"/>
        <c:scaling>
          <c:orientation val="minMax"/>
          <c:max val="18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576384"/>
        <c:crosses val="autoZero"/>
        <c:crossBetween val="between"/>
        <c:majorUnit val="1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125488</xdr:colOff>
      <xdr:row>6</xdr:row>
      <xdr:rowOff>110369</xdr:rowOff>
    </xdr:from>
    <xdr:to>
      <xdr:col>5</xdr:col>
      <xdr:colOff>179917</xdr:colOff>
      <xdr:row>9</xdr:row>
      <xdr:rowOff>50716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0867571" y="1359202"/>
          <a:ext cx="742346" cy="480097"/>
        </a:xfrm>
        <a:prstGeom prst="leftArrow">
          <a:avLst/>
        </a:prstGeom>
        <a:solidFill>
          <a:schemeClr val="bg1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387245</xdr:colOff>
      <xdr:row>28</xdr:row>
      <xdr:rowOff>12699</xdr:rowOff>
    </xdr:from>
    <xdr:to>
      <xdr:col>9</xdr:col>
      <xdr:colOff>431800</xdr:colOff>
      <xdr:row>58</xdr:row>
      <xdr:rowOff>125184</xdr:rowOff>
    </xdr:to>
    <xdr:sp macro="" textlink="">
      <xdr:nvSpPr>
        <xdr:cNvPr id="3" name="Flèche gau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 rot="16200000">
          <a:off x="11084780" y="8073064"/>
          <a:ext cx="5827485" cy="679555"/>
        </a:xfrm>
        <a:prstGeom prst="leftArrow">
          <a:avLst/>
        </a:prstGeom>
        <a:solidFill>
          <a:sysClr val="window" lastClr="FFFFFF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27215</xdr:colOff>
      <xdr:row>120</xdr:row>
      <xdr:rowOff>27213</xdr:rowOff>
    </xdr:from>
    <xdr:to>
      <xdr:col>14</xdr:col>
      <xdr:colOff>408215</xdr:colOff>
      <xdr:row>120</xdr:row>
      <xdr:rowOff>1291167</xdr:rowOff>
    </xdr:to>
    <xdr:sp macro="[0]!Affichage_Saisie.Affichage_Saisi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15436548" y="13520963"/>
          <a:ext cx="1651000" cy="1263954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0">
              <a:ln>
                <a:noFill/>
              </a:ln>
              <a:solidFill>
                <a:schemeClr val="bg1"/>
              </a:solidFill>
            </a:rPr>
            <a:t>SAISIE effectif et nbre de chèques</a:t>
          </a:r>
          <a:endParaRPr lang="fr-FR" sz="1600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40819</xdr:colOff>
      <xdr:row>11</xdr:row>
      <xdr:rowOff>71058</xdr:rowOff>
    </xdr:from>
    <xdr:to>
      <xdr:col>11</xdr:col>
      <xdr:colOff>10582</xdr:colOff>
      <xdr:row>16</xdr:row>
      <xdr:rowOff>25702</xdr:rowOff>
    </xdr:to>
    <xdr:sp macro="[0]!Masquage_Saisie.Masquage_Saisi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12582069" y="2219475"/>
          <a:ext cx="2922513" cy="854227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 baseline="0">
              <a:ln>
                <a:noFill/>
              </a:ln>
              <a:solidFill>
                <a:schemeClr val="bg1"/>
              </a:solidFill>
            </a:rPr>
            <a:t>MASQUER le tableau de saisie</a:t>
          </a:r>
          <a:endParaRPr lang="fr-FR" sz="1600" b="1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700012</xdr:colOff>
      <xdr:row>22</xdr:row>
      <xdr:rowOff>87690</xdr:rowOff>
    </xdr:from>
    <xdr:to>
      <xdr:col>11</xdr:col>
      <xdr:colOff>154214</xdr:colOff>
      <xdr:row>27</xdr:row>
      <xdr:rowOff>42334</xdr:rowOff>
    </xdr:to>
    <xdr:sp macro="[0]!Impression_Tableau.Impression_Tableau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 bwMode="auto">
        <a:xfrm>
          <a:off x="12511012" y="4431090"/>
          <a:ext cx="3022902" cy="907144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 baseline="0">
              <a:ln>
                <a:noFill/>
              </a:ln>
              <a:solidFill>
                <a:schemeClr val="bg1"/>
              </a:solidFill>
            </a:rPr>
            <a:t>Imprimer le tableau ci-dessous</a:t>
          </a:r>
          <a:endParaRPr lang="fr-FR" sz="1600" b="1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</xdr:rowOff>
    </xdr:from>
    <xdr:to>
      <xdr:col>12</xdr:col>
      <xdr:colOff>740833</xdr:colOff>
      <xdr:row>37</xdr:row>
      <xdr:rowOff>2721</xdr:rowOff>
    </xdr:to>
    <xdr:graphicFrame macro="">
      <xdr:nvGraphicFramePr>
        <xdr:cNvPr id="2" name="Graphique 230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3</xdr:col>
      <xdr:colOff>969433</xdr:colOff>
      <xdr:row>6</xdr:row>
      <xdr:rowOff>19050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486833</xdr:colOff>
      <xdr:row>0</xdr:row>
      <xdr:rowOff>0</xdr:rowOff>
    </xdr:from>
    <xdr:to>
      <xdr:col>12</xdr:col>
      <xdr:colOff>740832</xdr:colOff>
      <xdr:row>6</xdr:row>
      <xdr:rowOff>19050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751418</xdr:colOff>
      <xdr:row>31</xdr:row>
      <xdr:rowOff>74084</xdr:rowOff>
    </xdr:from>
    <xdr:to>
      <xdr:col>16</xdr:col>
      <xdr:colOff>433919</xdr:colOff>
      <xdr:row>36</xdr:row>
      <xdr:rowOff>359833</xdr:rowOff>
    </xdr:to>
    <xdr:sp macro="[1]!Bouton1_Cliquer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 bwMode="auto">
        <a:xfrm>
          <a:off x="10771718" y="5782734"/>
          <a:ext cx="2965451" cy="1028699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>
              <a:ln>
                <a:noFill/>
              </a:ln>
              <a:solidFill>
                <a:schemeClr val="bg1"/>
              </a:solidFill>
            </a:rPr>
            <a:t>Imprimer</a:t>
          </a:r>
          <a:r>
            <a:rPr lang="fr-FR" sz="2400" baseline="0">
              <a:ln>
                <a:noFill/>
              </a:ln>
              <a:solidFill>
                <a:schemeClr val="bg1"/>
              </a:solidFill>
            </a:rPr>
            <a:t> le graphique</a:t>
          </a:r>
          <a:endParaRPr lang="fr-FR" sz="2400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082166/Desktop/TEST%20UP2%20SUGGESTION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Fichiers%20communs%20TL1-TL2-UEP\ILUO_Polyval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EP 5"/>
      <sheetName val="UEP 5 (2)"/>
      <sheetName val="GMPL2"/>
      <sheetName val="GMPL2 (2)"/>
      <sheetName val="GMPL3 (2)"/>
      <sheetName val="GMPL3"/>
      <sheetName val="B3"/>
      <sheetName val="B3 (2)"/>
      <sheetName val="UEPB41_1"/>
      <sheetName val="UEPB41_1 (2)"/>
      <sheetName val="UEP 4"/>
      <sheetName val="UEP 4 (2)"/>
      <sheetName val="NEW PREP P&amp;E"/>
      <sheetName val="PREP P&amp;E"/>
      <sheetName val="PREP P&amp;E (2)"/>
      <sheetName val="Résultats Globaux"/>
      <sheetName val="Tableau de bord"/>
      <sheetName val="Suivi effectifs"/>
      <sheetName val="TEST UP2 SUGGESTIONS"/>
    </sheetNames>
    <definedNames>
      <definedName name="Bouton1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5">
          <cell r="A25" t="str">
            <v>Cumul annuel réalisées / personne</v>
          </cell>
          <cell r="F25">
            <v>11.38695652173913</v>
          </cell>
        </row>
        <row r="26">
          <cell r="A26" t="str">
            <v>Dynamique de réalisation</v>
          </cell>
          <cell r="F26">
            <v>0.82</v>
          </cell>
        </row>
      </sheetData>
      <sheetData sheetId="16"/>
      <sheetData sheetId="17">
        <row r="5">
          <cell r="G5">
            <v>23</v>
          </cell>
        </row>
        <row r="6">
          <cell r="G6">
            <v>23</v>
          </cell>
        </row>
        <row r="7">
          <cell r="G7">
            <v>23</v>
          </cell>
        </row>
        <row r="8">
          <cell r="G8">
            <v>23</v>
          </cell>
        </row>
        <row r="9">
          <cell r="G9">
            <v>23</v>
          </cell>
        </row>
        <row r="10">
          <cell r="G10">
            <v>23</v>
          </cell>
        </row>
        <row r="11">
          <cell r="G11">
            <v>23</v>
          </cell>
        </row>
        <row r="12">
          <cell r="G12">
            <v>20</v>
          </cell>
        </row>
        <row r="13">
          <cell r="G13">
            <v>20</v>
          </cell>
        </row>
        <row r="14">
          <cell r="G14">
            <v>20</v>
          </cell>
        </row>
        <row r="15">
          <cell r="G15">
            <v>20</v>
          </cell>
        </row>
      </sheetData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UEP"/>
      <sheetName val="LISTES SANS VIDES"/>
      <sheetName val="UEP Polyvalence"/>
      <sheetName val="SUIVI Missions"/>
      <sheetName val="TL1 ILUO"/>
      <sheetName val="TL1 Polyvalence"/>
      <sheetName val="TL2 ILUO"/>
      <sheetName val="TL2 Polyvalence"/>
      <sheetName val="UEP ILUO"/>
      <sheetName val="SUIVI Polyvalence"/>
      <sheetName val="LISTES"/>
    </sheetNames>
    <sheetDataSet>
      <sheetData sheetId="0"/>
      <sheetData sheetId="1">
        <row r="30">
          <cell r="A30" t="e">
            <v>#NUM!</v>
          </cell>
          <cell r="B30" t="e">
            <v>#NUM!</v>
          </cell>
        </row>
        <row r="31">
          <cell r="A31" t="e">
            <v>#NUM!</v>
          </cell>
          <cell r="B31" t="e">
            <v>#NUM!</v>
          </cell>
        </row>
        <row r="32">
          <cell r="A32" t="e">
            <v>#NUM!</v>
          </cell>
          <cell r="B32" t="e">
            <v>#NUM!</v>
          </cell>
        </row>
        <row r="33">
          <cell r="A33" t="e">
            <v>#NUM!</v>
          </cell>
          <cell r="B33" t="e">
            <v>#NUM!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OENKINOS Charles" refreshedDate="43844.433507870373" createdVersion="6" refreshedVersion="6" minRefreshableVersion="3" recordCount="562" xr:uid="{00000000-000A-0000-FFFF-FFFF06000000}">
  <cacheSource type="worksheet">
    <worksheetSource ref="A121:M683" sheet="PREP P&amp;E"/>
  </cacheSource>
  <cacheFields count="13">
    <cacheField name="Nom - Prénom" numFmtId="0">
      <sharedItems containsNonDate="0" containsBlank="1" count="25">
        <m/>
        <s v="ELAIDI Mohamed" u="1"/>
        <s v="GRILLOT Jérôme" u="1"/>
        <s v="SALLET Florian" u="1"/>
        <s v="GRENIER Didier" u="1"/>
        <s v="CHOSSAT Philippe" u="1"/>
        <s v="MOUROZ Norbert" u="1"/>
        <s v="FION Thierry" u="1"/>
        <s v="DANJEAN Yohann" u="1"/>
        <s v="BELLOUKI Jabrane" u="1"/>
        <s v="GUILLEMOT Yohann" u="1"/>
        <s v="PALACIO Etienne" u="1"/>
        <s v="TEIXEIRA Anthony" u="1"/>
        <s v="DJADOU Alexandre" u="1"/>
        <s v="CHAROBERT Jimmy" u="1"/>
        <s v="MEZZOUR Magid" u="1"/>
        <s v="AUBRUN Cedric" u="1"/>
        <s v="ONCU Emrah" u="1"/>
        <s v="DESMARIS Olivier" u="1"/>
        <s v="EL M'RABET Moumaine" u="1"/>
        <s v="MORNAY Jérôme" u="1"/>
        <s v="CHAMPEYROUX Alexandre" u="1"/>
        <s v="LAROUBI Abdelhak" u="1"/>
        <s v="VERNE Romain" u="1"/>
        <s v="MONNOT Philippe" u="1"/>
      </sharedItems>
    </cacheField>
    <cacheField name="Small-Team" numFmtId="0">
      <sharedItems/>
    </cacheField>
    <cacheField name="Désignation" numFmtId="0">
      <sharedItems containsBlank="1"/>
    </cacheField>
    <cacheField name="Typologie" numFmtId="0">
      <sharedItems containsBlank="1"/>
    </cacheField>
    <cacheField name="ICP emise" numFmtId="0">
      <sharedItems containsBlank="1"/>
    </cacheField>
    <cacheField name="ICP retenue" numFmtId="0">
      <sharedItems containsBlank="1"/>
    </cacheField>
    <cacheField name="ICP réalisée" numFmtId="0">
      <sharedItems containsBlank="1"/>
    </cacheField>
    <cacheField name="Taux de réalisation" numFmtId="9">
      <sharedItems/>
    </cacheField>
    <cacheField name="Points ICP" numFmtId="0">
      <sharedItems containsString="0" containsBlank="1" containsNumber="1" containsInteger="1" minValue="100" maxValue="500"/>
    </cacheField>
    <cacheField name="Points restants années précédentes" numFmtId="0">
      <sharedItems/>
    </cacheField>
    <cacheField name="Nombre de chèques(s) de l'ICP" numFmtId="0">
      <sharedItems containsMixedTypes="1" containsNumber="1" minValue="0" maxValue="0.5"/>
    </cacheField>
    <cacheField name="Cumul de points" numFmtId="165">
      <sharedItems containsSemiMixedTypes="0" containsString="0" containsNumber="1" containsInteger="1" minValue="0" maxValue="500"/>
    </cacheField>
    <cacheField name="Cumul de chèque(s) sur l'année" numFmtId="164">
      <sharedItems containsMixedTypes="1" containsNumber="1" minValue="0.1" maxValue="0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2">
  <r>
    <x v="0"/>
    <s v=""/>
    <s v="modifier check liste ref des lames essieux sup"/>
    <s v="Qualité"/>
    <s v="Janvier"/>
    <s v="OUI"/>
    <s v="Janvier"/>
    <e v="#DIV/0!"/>
    <n v="100"/>
    <s v=""/>
    <n v="0.1"/>
    <n v="100"/>
    <n v="0.1"/>
  </r>
  <r>
    <x v="0"/>
    <s v=""/>
    <s v="remplacer douille visseuse 4 broches pont L2"/>
    <s v="Qualité"/>
    <s v="Janvier"/>
    <s v="OUI"/>
    <s v="Janvier"/>
    <e v="#DIV/0!"/>
    <n v="100"/>
    <s v=""/>
    <n v="0.1"/>
    <n v="100"/>
    <n v="0.1"/>
  </r>
  <r>
    <x v="0"/>
    <s v=""/>
    <s v="deplacer crochet sur palan evacuation essx sup"/>
    <s v="Qualité"/>
    <s v="Janvier"/>
    <s v="OUI"/>
    <s v="Janvier"/>
    <e v="#DIV/0!"/>
    <n v="100"/>
    <s v=""/>
    <n v="0.1"/>
    <n v="100"/>
    <n v="0.1"/>
  </r>
  <r>
    <x v="0"/>
    <s v=""/>
    <s v="créer une so suite à AT"/>
    <s v="Sécurité Ergonomie "/>
    <s v="Janvier"/>
    <s v="OUI"/>
    <s v="Janvier"/>
    <e v="#DIV/0!"/>
    <n v="500"/>
    <s v=""/>
    <n v="0.5"/>
    <n v="500"/>
    <n v="0.5"/>
  </r>
  <r>
    <x v="0"/>
    <s v=""/>
    <s v="identifier chandelles sur le meuble de rangement des chandelles "/>
    <s v="Propreté Rangement"/>
    <s v="Janvier"/>
    <s v="OUI"/>
    <s v="Janvier"/>
    <e v="#DIV/0!"/>
    <n v="100"/>
    <s v=""/>
    <n v="0.1"/>
    <n v="100"/>
    <n v="0.1"/>
  </r>
  <r>
    <x v="0"/>
    <s v=""/>
    <s v="mep poubelle pont L3"/>
    <s v="Propreté Rangement"/>
    <s v="Janvier"/>
    <s v="OUI"/>
    <s v="Janvier"/>
    <e v="#DIV/0!"/>
    <n v="100"/>
    <s v=""/>
    <n v="0.1"/>
    <n v="100"/>
    <n v="0.1"/>
  </r>
  <r>
    <x v="0"/>
    <s v=""/>
    <s v="enlever vemb 049 pour laisser la place au nouveau plots "/>
    <s v="Propreté Rangement"/>
    <s v="Janvier"/>
    <s v="OUI"/>
    <s v="Janvier"/>
    <e v="#DIV/0!"/>
    <n v="100"/>
    <s v=""/>
    <n v="0.1"/>
    <n v="100"/>
    <n v="0.1"/>
  </r>
  <r>
    <x v="0"/>
    <s v=""/>
    <s v="changer cable telecommande palan lame essieu cd"/>
    <s v="Sécurité Ergonomie "/>
    <s v="Janvier"/>
    <s v="OUI"/>
    <s v="Janvier"/>
    <e v="#DIV/0!"/>
    <n v="100"/>
    <s v=""/>
    <n v="0.1"/>
    <n v="100"/>
    <n v="0.1"/>
  </r>
  <r>
    <x v="0"/>
    <s v=""/>
    <s v="couper le tube trilogique car le tuyau de la poutre se coince "/>
    <s v="Sécurité Ergonomie "/>
    <s v="Janvier"/>
    <s v="OUI"/>
    <s v="Janvier"/>
    <e v="#DIV/0!"/>
    <n v="100"/>
    <s v=""/>
    <n v="0.1"/>
    <n v="100"/>
    <n v="0.1"/>
  </r>
  <r>
    <x v="0"/>
    <s v=""/>
    <s v="ajouter un casier bleu au poste de zippage essieu 1 gr "/>
    <s v="Propreté Rangement"/>
    <s v="Janvier"/>
    <s v="OUI"/>
    <s v="Janvier"/>
    <e v="#DIV/0!"/>
    <n v="100"/>
    <s v=""/>
    <n v="0.1"/>
    <n v="100"/>
    <n v="0.1"/>
  </r>
  <r>
    <x v="0"/>
    <s v=""/>
    <s v="reparer palan essx gr "/>
    <s v="Sécurité Ergonomie "/>
    <s v="Janvier"/>
    <s v="OUI"/>
    <s v="Janvier"/>
    <e v="#DIV/0!"/>
    <n v="100"/>
    <s v=""/>
    <n v="0.1"/>
    <n v="100"/>
    <n v="0.1"/>
  </r>
  <r>
    <x v="0"/>
    <s v=""/>
    <s v="refaire photo pour montage barre correcteur "/>
    <s v="Qualité"/>
    <s v="Janvier"/>
    <s v="OUI"/>
    <s v="Janvier"/>
    <e v="#DIV/0!"/>
    <n v="100"/>
    <s v=""/>
    <n v="0.1"/>
    <n v="100"/>
    <n v="0.1"/>
  </r>
  <r>
    <x v="0"/>
    <s v=""/>
    <s v="usiner les douilles 32 a 45 ou faire douille specifique "/>
    <s v="Qualité"/>
    <s v="Janvier"/>
    <s v="OUI"/>
    <s v="Janvier"/>
    <e v="#DIV/0!"/>
    <n v="100"/>
    <s v=""/>
    <n v="0.1"/>
    <n v="100"/>
    <n v="0.1"/>
  </r>
  <r>
    <x v="0"/>
    <s v=""/>
    <s v="enelever ancien meuble prépa VDR"/>
    <s v="Propreté Rangement"/>
    <s v="Janvier"/>
    <s v="OUI"/>
    <s v="Janvier"/>
    <e v="#DIV/0!"/>
    <n v="100"/>
    <s v=""/>
    <n v="0.1"/>
    <n v="100"/>
    <n v="0.1"/>
  </r>
  <r>
    <x v="0"/>
    <s v=""/>
    <s v="fabrication de boite a compartiment pour la visserie poste pivot "/>
    <s v="Propreté Rangement"/>
    <s v="Janvier"/>
    <s v="OUI"/>
    <s v="Janvier"/>
    <e v="#DIV/0!"/>
    <n v="100"/>
    <s v=""/>
    <n v="0.1"/>
    <n v="100"/>
    <n v="0.1"/>
  </r>
  <r>
    <x v="0"/>
    <s v=""/>
    <s v="faire aimant pour  visseuse laterale "/>
    <s v="Sécurité Ergonomie "/>
    <s v="Janvier"/>
    <s v="OUI"/>
    <s v="Janvier"/>
    <e v="#DIV/0!"/>
    <n v="100"/>
    <s v=""/>
    <n v="0.1"/>
    <n v="100"/>
    <n v="0.1"/>
  </r>
  <r>
    <x v="0"/>
    <s v=""/>
    <s v="faire nettoyer allées AGV le soir"/>
    <s v="Propreté Rangement"/>
    <s v="Janvier"/>
    <s v="OUI"/>
    <s v="Janvier"/>
    <e v="#DIV/0!"/>
    <n v="100"/>
    <s v=""/>
    <n v="0.1"/>
    <n v="100"/>
    <n v="0.1"/>
  </r>
  <r>
    <x v="0"/>
    <s v=""/>
    <s v="Supprimer la ref 5003 002 075 non utilisée"/>
    <s v="Qualité"/>
    <s v="Janvier"/>
    <s v="OUI"/>
    <s v="Janvier"/>
    <e v="#DIV/0!"/>
    <n v="100"/>
    <s v=""/>
    <n v="0.1"/>
    <n v="100"/>
    <n v="0.1"/>
  </r>
  <r>
    <x v="0"/>
    <s v=""/>
    <s v="Changer la protection du cable pour nez de pont"/>
    <s v="Qualité"/>
    <s v="Janvier"/>
    <s v="OUI"/>
    <s v="Janvier"/>
    <e v="#DIV/0!"/>
    <n v="250"/>
    <s v=""/>
    <n v="0.25"/>
    <n v="250"/>
    <n v="0.25"/>
  </r>
  <r>
    <x v="0"/>
    <s v=""/>
    <s v="déplacer fontaine eau essieu GR"/>
    <s v="Sécurité Ergonomie "/>
    <s v="Janvier"/>
    <s v="OUI"/>
    <s v="Janvier"/>
    <e v="#DIV/0!"/>
    <n v="100"/>
    <s v=""/>
    <n v="0.1"/>
    <n v="100"/>
    <n v="0.1"/>
  </r>
  <r>
    <x v="0"/>
    <s v=""/>
    <s v="mep d un support pour les gabaritd raccords tand"/>
    <s v="Propreté Rangement"/>
    <s v="Février"/>
    <s v="OUI"/>
    <s v="Février"/>
    <e v="#DIV/0!"/>
    <n v="100"/>
    <s v=""/>
    <n v="0.1"/>
    <n v="100"/>
    <n v="0.1"/>
  </r>
  <r>
    <x v="0"/>
    <s v=""/>
    <s v="Remonter télécommande visseuse asservie essieu L2"/>
    <s v="Sécurité Ergonomie "/>
    <s v="Février"/>
    <s v="OUI"/>
    <s v="Février"/>
    <e v="#DIV/0!"/>
    <n v="100"/>
    <s v=""/>
    <n v="0.1"/>
    <n v="100"/>
    <n v="0.1"/>
  </r>
  <r>
    <x v="0"/>
    <s v=""/>
    <s v="suspendre nouvelle visseuse essieux sup"/>
    <s v="Sécurité Ergonomie "/>
    <s v="Février"/>
    <s v="OUI"/>
    <s v="Février"/>
    <e v="#DIV/0!"/>
    <n v="100"/>
    <s v=""/>
    <n v="0.1"/>
    <n v="100"/>
    <n v="0.1"/>
  </r>
  <r>
    <x v="0"/>
    <s v=""/>
    <s v="commander nouvelles elingues suite AT"/>
    <s v="Sécurité Ergonomie "/>
    <s v="Février"/>
    <s v="OUI"/>
    <s v="Février"/>
    <e v="#DIV/0!"/>
    <n v="100"/>
    <s v=""/>
    <n v="0.1"/>
    <n v="100"/>
    <n v="0.1"/>
  </r>
  <r>
    <x v="0"/>
    <s v=""/>
    <s v="MEP nouveau pupitre au poste contrôle pont L3"/>
    <s v="Propreté Rangement"/>
    <s v="Février"/>
    <s v="OUI"/>
    <s v="Février"/>
    <e v="#DIV/0!"/>
    <n v="150"/>
    <s v=""/>
    <n v="0.15"/>
    <n v="150"/>
    <n v="0.15"/>
  </r>
  <r>
    <x v="0"/>
    <s v=""/>
    <s v="deplacer zone rebut prepa raccord "/>
    <s v="Propreté Rangement"/>
    <s v="Février"/>
    <s v="OUI"/>
    <s v="Février"/>
    <e v="#DIV/0!"/>
    <n v="100"/>
    <s v=""/>
    <n v="0.1"/>
    <n v="100"/>
    <n v="0.1"/>
  </r>
  <r>
    <x v="0"/>
    <s v=""/>
    <s v="installer imprimante au poste de contrôle "/>
    <s v="Propreté Rangement"/>
    <s v="Février"/>
    <s v="OUI"/>
    <s v="Février"/>
    <e v="#DIV/0!"/>
    <n v="100"/>
    <s v=""/>
    <n v="0.1"/>
    <n v="100"/>
    <n v="0.1"/>
  </r>
  <r>
    <x v="0"/>
    <s v=""/>
    <s v="meuble imprimante pont gr faire un system de plateau coulissant "/>
    <s v="Propreté Rangement"/>
    <s v="Février"/>
    <s v="OUI"/>
    <s v="Février"/>
    <e v="#DIV/0!"/>
    <n v="100"/>
    <s v=""/>
    <n v="0.1"/>
    <n v="100"/>
    <n v="0.1"/>
  </r>
  <r>
    <x v="0"/>
    <s v=""/>
    <s v="faire support pour la poubelle sous l imprimante serrage pont "/>
    <s v="Propreté Rangement"/>
    <s v="Février"/>
    <s v="OUI"/>
    <s v="Février"/>
    <e v="#DIV/0!"/>
    <n v="100"/>
    <s v=""/>
    <n v="0.1"/>
    <n v="100"/>
    <n v="0.1"/>
  </r>
  <r>
    <x v="0"/>
    <s v=""/>
    <s v="Suppression helicoils poste prépa tandem"/>
    <s v="Sécurité Ergonomie "/>
    <s v="Février"/>
    <s v="OUI"/>
    <s v="Février"/>
    <e v="#DIV/0!"/>
    <n v="100"/>
    <s v=""/>
    <n v="0.1"/>
    <n v="100"/>
    <n v="0.1"/>
  </r>
  <r>
    <x v="0"/>
    <s v=""/>
    <s v="Suppression mini étagère de visserie prépa tandem"/>
    <s v="Propreté Rangement"/>
    <s v="Février"/>
    <s v="OUI"/>
    <s v="Février"/>
    <e v="#DIV/0!"/>
    <n v="100"/>
    <s v=""/>
    <n v="0.1"/>
    <n v="100"/>
    <n v="0.1"/>
  </r>
  <r>
    <x v="0"/>
    <s v=""/>
    <s v="Changer plaque au sol de dépose des tandems"/>
    <s v="Sécurité Ergonomie "/>
    <s v="Février"/>
    <s v="OUI"/>
    <s v="Février"/>
    <e v="#DIV/0!"/>
    <n v="100"/>
    <s v=""/>
    <n v="0.1"/>
    <n v="100"/>
    <n v="0.1"/>
  </r>
  <r>
    <x v="0"/>
    <s v=""/>
    <s v="Remplacer vis des plaque au sol par des vis tête fraisées"/>
    <s v="Sécurité Ergonomie "/>
    <s v="Février"/>
    <s v="OUI"/>
    <s v="Février"/>
    <e v="#DIV/0!"/>
    <n v="100"/>
    <s v=""/>
    <n v="0.1"/>
    <n v="100"/>
    <n v="0.1"/>
  </r>
  <r>
    <x v="0"/>
    <s v=""/>
    <s v="Changer emplacement du coffret SUMO sur potence prépa tandem"/>
    <s v="Propreté Rangement"/>
    <s v="Février"/>
    <s v="OUI"/>
    <s v="Février"/>
    <e v="#DIV/0!"/>
    <n v="100"/>
    <s v=""/>
    <n v="0.1"/>
    <n v="100"/>
    <n v="0.1"/>
  </r>
  <r>
    <x v="0"/>
    <s v=""/>
    <s v="Changer emplacement du coffret Elec sur potence prépa tandem"/>
    <s v="Propreté Rangement"/>
    <s v="Février"/>
    <s v="OUI"/>
    <s v="Février"/>
    <e v="#DIV/0!"/>
    <n v="100"/>
    <s v=""/>
    <n v="0.1"/>
    <n v="100"/>
    <n v="0.1"/>
  </r>
  <r>
    <x v="0"/>
    <s v=""/>
    <s v="MEP potelet pour suspendre helicoils prépa tandem"/>
    <s v="Propreté Rangement"/>
    <s v="Février"/>
    <s v="OUI"/>
    <s v="Février"/>
    <e v="#DIV/0!"/>
    <n v="100"/>
    <s v=""/>
    <n v="0.1"/>
    <n v="100"/>
    <n v="0.1"/>
  </r>
  <r>
    <x v="0"/>
    <s v=""/>
    <s v="Faire intervenir SOTEB pour MEP des coffrets"/>
    <s v="Sécurité Ergonomie "/>
    <s v="Février"/>
    <s v="OUI"/>
    <s v="Février"/>
    <e v="#DIV/0!"/>
    <n v="100"/>
    <s v=""/>
    <n v="0.1"/>
    <n v="100"/>
    <n v="0.1"/>
  </r>
  <r>
    <x v="0"/>
    <s v=""/>
    <s v="Supprimer équerre au sol de retenue des chariots vides"/>
    <s v="Sécurité Ergonomie "/>
    <s v="Février"/>
    <s v="OUI"/>
    <s v="Février"/>
    <e v="#DIV/0!"/>
    <n v="100"/>
    <s v=""/>
    <n v="0.1"/>
    <n v="100"/>
    <n v="0.1"/>
  </r>
  <r>
    <x v="0"/>
    <s v=""/>
    <s v="Supprimer équerre au sol de retenue des chariots pleins"/>
    <s v="Sécurité Ergonomie "/>
    <s v="Février"/>
    <s v="OUI"/>
    <s v="Février"/>
    <e v="#DIV/0!"/>
    <n v="100"/>
    <s v=""/>
    <n v="0.1"/>
    <n v="100"/>
    <n v="0.1"/>
  </r>
  <r>
    <x v="0"/>
    <s v=""/>
    <s v="Enlever V emb cales bananes prépa tandem"/>
    <s v="Propreté Rangement"/>
    <s v="Février"/>
    <s v="OUI"/>
    <s v="Février"/>
    <e v="#DIV/0!"/>
    <n v="100"/>
    <s v=""/>
    <n v="0.1"/>
    <n v="100"/>
    <n v="0.1"/>
  </r>
  <r>
    <x v="0"/>
    <s v=""/>
    <s v="Enlever plexiglass prépa tandem"/>
    <s v="Propreté Rangement"/>
    <s v="Février"/>
    <s v="OUI"/>
    <s v="Février"/>
    <e v="#DIV/0!"/>
    <n v="100"/>
    <s v=""/>
    <n v="0.1"/>
    <n v="100"/>
    <n v="0.1"/>
  </r>
  <r>
    <x v="0"/>
    <s v=""/>
    <s v="Tester Elingue industrielle de retournement des ponts"/>
    <s v="Qualité"/>
    <s v="Février"/>
    <s v="OUI"/>
    <s v="Février"/>
    <e v="#DIV/0!"/>
    <n v="100"/>
    <s v=""/>
    <n v="0.1"/>
    <n v="100"/>
    <n v="0.1"/>
  </r>
  <r>
    <x v="0"/>
    <s v=""/>
    <s v="Supprimer maillet poste prépa tandem"/>
    <s v="Propreté Rangement"/>
    <s v="Février"/>
    <s v="OUI"/>
    <s v="Février"/>
    <e v="#DIV/0!"/>
    <n v="100"/>
    <s v=""/>
    <n v="0.1"/>
    <n v="100"/>
    <n v="0.1"/>
  </r>
  <r>
    <x v="0"/>
    <s v=""/>
    <s v="Faire faire un outil 3D MEP pions H"/>
    <s v="Sécurité Ergonomie "/>
    <s v="Février"/>
    <s v="OUI"/>
    <s v="Février"/>
    <e v="#DIV/0!"/>
    <n v="100"/>
    <s v=""/>
    <n v="0.1"/>
    <n v="100"/>
    <n v="0.1"/>
  </r>
  <r>
    <x v="0"/>
    <s v=""/>
    <s v="Enlever outil retrait bouchons qui n'est pas utilisé"/>
    <s v="Propreté Rangement"/>
    <s v="Février"/>
    <s v="OUI"/>
    <s v="Février"/>
    <e v="#DIV/0!"/>
    <n v="100"/>
    <s v=""/>
    <n v="0.1"/>
    <n v="100"/>
    <n v="0.1"/>
  </r>
  <r>
    <x v="0"/>
    <s v=""/>
    <s v="Déplacer poubelle jaune poste contrôle ponts CD"/>
    <s v="Propreté Rangement"/>
    <s v="Février"/>
    <s v="OUI"/>
    <s v="Février"/>
    <e v="#DIV/0!"/>
    <n v="100"/>
    <s v=""/>
    <n v="0.1"/>
    <n v="100"/>
    <n v="0.1"/>
  </r>
  <r>
    <x v="0"/>
    <s v=""/>
    <s v="implanter cales bananes poste contrôle ponts CD"/>
    <s v="Propreté Rangement"/>
    <s v="Février"/>
    <s v="OUI"/>
    <s v="Février"/>
    <e v="#DIV/0!"/>
    <n v="100"/>
    <s v=""/>
    <n v="0.1"/>
    <n v="100"/>
    <n v="0.1"/>
  </r>
  <r>
    <x v="0"/>
    <s v=""/>
    <s v="Faire marquage au sol traversée kitteur"/>
    <s v="Sécurité Ergonomie "/>
    <s v="Février"/>
    <s v="OUI"/>
    <s v="Février"/>
    <e v="#DIV/0!"/>
    <n v="150"/>
    <s v=""/>
    <n v="0.15"/>
    <n v="150"/>
    <n v="0.15"/>
  </r>
  <r>
    <x v="0"/>
    <s v=""/>
    <s v="Faire marquage au sol emplacement des chariots plots"/>
    <s v="Propreté Rangement"/>
    <s v="Mars"/>
    <s v="OUI"/>
    <s v="Mars"/>
    <e v="#DIV/0!"/>
    <n v="100"/>
    <s v=""/>
    <n v="0.1"/>
    <n v="100"/>
    <n v="0.1"/>
  </r>
  <r>
    <x v="0"/>
    <s v=""/>
    <s v="MEP poubelle papier prépa tandem"/>
    <s v="Propreté Rangement"/>
    <s v="Mars"/>
    <s v="OUI"/>
    <s v="Mars"/>
    <e v="#DIV/0!"/>
    <n v="100"/>
    <s v=""/>
    <n v="0.1"/>
    <n v="100"/>
    <n v="0.1"/>
  </r>
  <r>
    <x v="0"/>
    <s v=""/>
    <s v="MEP poubelle bouchons prépa tandem"/>
    <s v="Propreté Rangement"/>
    <s v="Mars"/>
    <s v="OUI"/>
    <s v="Mars"/>
    <e v="#DIV/0!"/>
    <n v="100"/>
    <s v=""/>
    <n v="0.1"/>
    <n v="100"/>
    <n v="0.1"/>
  </r>
  <r>
    <x v="0"/>
    <s v=""/>
    <s v="Faire support PE sur étagère prépa tandem"/>
    <s v="Propreté Rangement"/>
    <s v="Mars"/>
    <s v="OUI"/>
    <s v="Mars"/>
    <e v="#DIV/0!"/>
    <n v="150"/>
    <s v=""/>
    <n v="0.15"/>
    <n v="150"/>
    <n v="0.15"/>
  </r>
  <r>
    <x v="0"/>
    <s v=""/>
    <s v="Remplacer étagère prépa tandem"/>
    <s v="Propreté Rangement"/>
    <s v="Mars"/>
    <s v="OUI"/>
    <s v="Mars"/>
    <e v="#DIV/0!"/>
    <n v="100"/>
    <s v=""/>
    <n v="0.1"/>
    <n v="100"/>
    <n v="0.1"/>
  </r>
  <r>
    <x v="0"/>
    <s v=""/>
    <s v="Faire support PE sur nouveau potelet prépa tandem"/>
    <s v="Propreté Rangement"/>
    <s v="Mars"/>
    <s v="OUI"/>
    <s v="Mars"/>
    <e v="#DIV/0!"/>
    <n v="100"/>
    <s v=""/>
    <n v="0.1"/>
    <n v="100"/>
    <n v="0.1"/>
  </r>
  <r>
    <x v="0"/>
    <s v=""/>
    <s v="Remplacer palan 150 par un palan 250kg prépa tandem"/>
    <s v="Sécurité Ergonomie "/>
    <s v="Mars"/>
    <s v="OUI"/>
    <s v="Mars"/>
    <e v="#DIV/0!"/>
    <n v="100"/>
    <s v=""/>
    <n v="0.1"/>
    <n v="100"/>
    <n v="0.1"/>
  </r>
  <r>
    <x v="0"/>
    <s v=""/>
    <s v="Supprimer les ref en doublon sur étagère prépa tandem"/>
    <s v="Propreté Rangement"/>
    <s v="Mars"/>
    <s v="OUI"/>
    <s v="Mars"/>
    <e v="#DIV/0!"/>
    <n v="100"/>
    <s v=""/>
    <n v="0.1"/>
    <n v="100"/>
    <n v="0.1"/>
  </r>
  <r>
    <x v="0"/>
    <s v=""/>
    <s v="Implanter les ref manquantes sur étagère prépa tandem"/>
    <s v="Propreté Rangement"/>
    <s v="Mars"/>
    <s v="OUI"/>
    <s v="Mars"/>
    <e v="#DIV/0!"/>
    <n v="100"/>
    <s v=""/>
    <n v="0.1"/>
    <n v="100"/>
    <n v="0.1"/>
  </r>
  <r>
    <x v="0"/>
    <s v=""/>
    <s v="MEP goulotte à colson sur nouvelle étagère prépa tandem"/>
    <s v="Propreté Rangement"/>
    <s v="Mars"/>
    <s v="OUI"/>
    <s v="Mars"/>
    <e v="#DIV/0!"/>
    <n v="100"/>
    <s v=""/>
    <n v="0.1"/>
    <n v="100"/>
    <n v="0.1"/>
  </r>
  <r>
    <x v="0"/>
    <s v=""/>
    <s v="Remplacer les roues fixes chariots plot par roues folles"/>
    <s v="Sécurité Ergonomie "/>
    <s v="Mars"/>
    <s v="OUI"/>
    <s v="Mars"/>
    <e v="#DIV/0!"/>
    <n v="100"/>
    <s v=""/>
    <n v="0.1"/>
    <n v="100"/>
    <n v="0.1"/>
  </r>
  <r>
    <x v="0"/>
    <s v=""/>
    <s v="retourner poste aiguillage AGV"/>
    <s v="Sécurité Ergonomie "/>
    <s v="Mars"/>
    <s v="OUI"/>
    <s v="Mars"/>
    <e v="#DIV/0!"/>
    <n v="100"/>
    <s v=""/>
    <n v="0.1"/>
    <n v="100"/>
    <n v="0.1"/>
  </r>
  <r>
    <x v="0"/>
    <s v=""/>
    <s v="Installer imprimante au poste d'aiguillage AGV"/>
    <s v="Qualité"/>
    <s v="Mars"/>
    <s v="OUI"/>
    <s v="Mars"/>
    <e v="#DIV/0!"/>
    <n v="100"/>
    <s v=""/>
    <n v="0.1"/>
    <n v="100"/>
    <n v="0.1"/>
  </r>
  <r>
    <x v="0"/>
    <s v=""/>
    <s v="faire meuble imprimante poste aiguillage AGV"/>
    <s v="Propreté Rangement"/>
    <s v="Mars"/>
    <s v="OUI"/>
    <s v="Mars"/>
    <e v="#DIV/0!"/>
    <n v="100"/>
    <s v=""/>
    <n v="0.1"/>
    <n v="100"/>
    <n v="0.1"/>
  </r>
  <r>
    <x v="0"/>
    <s v=""/>
    <s v="Ajouter prises réseau dans coffret poste contrôle pont CD"/>
    <s v="Propreté Rangement"/>
    <s v="Mars"/>
    <s v="OUI"/>
    <s v="Mars"/>
    <e v="#DIV/0!"/>
    <n v="100"/>
    <s v=""/>
    <n v="0.1"/>
    <n v="100"/>
    <n v="0.1"/>
  </r>
  <r>
    <x v="0"/>
    <s v=""/>
    <s v="Supprimer barrière jaune dans l'angle prépa tandem"/>
    <s v="Qualité"/>
    <s v="Mars"/>
    <s v="OUI"/>
    <s v="Mars"/>
    <e v="#DIV/0!"/>
    <n v="100"/>
    <s v=""/>
    <n v="0.1"/>
    <n v="100"/>
    <n v="0.1"/>
  </r>
  <r>
    <x v="0"/>
    <s v=""/>
    <s v="Installer poteau rond dans angle prépa tandem"/>
    <s v="Sécurité Ergonomie "/>
    <s v="Mars"/>
    <s v="OUI"/>
    <s v="Mars"/>
    <e v="#DIV/0!"/>
    <n v="100"/>
    <s v=""/>
    <n v="0.1"/>
    <n v="100"/>
    <n v="0.1"/>
  </r>
  <r>
    <x v="0"/>
    <s v=""/>
    <s v="Décaler support gabarit lames ponts CD"/>
    <s v="Sécurité Ergonomie "/>
    <s v="Mars"/>
    <s v="OUI"/>
    <s v="Mars"/>
    <e v="#DIV/0!"/>
    <n v="100"/>
    <s v=""/>
    <n v="0.1"/>
    <n v="100"/>
    <n v="0.1"/>
  </r>
  <r>
    <x v="0"/>
    <s v=""/>
    <s v="Faire marquage au sol emplacement des tandem sur plaque"/>
    <s v="Propreté Rangement"/>
    <s v="Mars"/>
    <s v="OUI"/>
    <s v="Mars"/>
    <e v="#DIV/0!"/>
    <n v="100"/>
    <s v=""/>
    <n v="0.1"/>
    <n v="100"/>
    <n v="0.1"/>
  </r>
  <r>
    <x v="0"/>
    <s v=""/>
    <s v="Créer bac pour mettre visserie prépa tandem sur chariots"/>
    <s v="Sécurité Ergonomie "/>
    <s v="Mars"/>
    <s v="OUI"/>
    <s v="Mars"/>
    <e v="#DIV/0!"/>
    <n v="100"/>
    <s v=""/>
    <n v="0.1"/>
    <n v="100"/>
    <n v="0.1"/>
  </r>
  <r>
    <x v="0"/>
    <s v=""/>
    <s v="Tirer cable réseau poste contrôle ponts CD depuis armoire AE"/>
    <s v="Propreté Rangement"/>
    <s v="Mars"/>
    <s v="OUI"/>
    <s v="Mars"/>
    <e v="#DIV/0!"/>
    <n v="100"/>
    <s v=""/>
    <n v="0.1"/>
    <n v="100"/>
    <n v="0.1"/>
  </r>
  <r>
    <x v="0"/>
    <s v=""/>
    <s v="Mettre une imprimante au poste de contrôle ponts CD"/>
    <s v="Qualité"/>
    <s v="Mars"/>
    <s v="OUI"/>
    <s v="Mars"/>
    <e v="#DIV/0!"/>
    <n v="100"/>
    <s v=""/>
    <n v="0.1"/>
    <n v="100"/>
    <n v="0.1"/>
  </r>
  <r>
    <x v="0"/>
    <s v=""/>
    <s v="Faire enlever ce qui a été sorti du chantier prépa tandem"/>
    <s v="Sécurité Ergonomie "/>
    <s v="Mars"/>
    <s v="OUI"/>
    <s v="Mars"/>
    <e v="#DIV/0!"/>
    <n v="100"/>
    <s v=""/>
    <n v="0.1"/>
    <n v="100"/>
    <n v="0.1"/>
  </r>
  <r>
    <x v="0"/>
    <s v=""/>
    <s v="Mettre porte manteau sur nouvelle étagère"/>
    <s v="Propreté Rangement"/>
    <s v="Mars"/>
    <s v="OUI"/>
    <s v="Mars"/>
    <e v="#DIV/0!"/>
    <n v="100"/>
    <s v=""/>
    <n v="0.1"/>
    <n v="100"/>
    <n v="0.1"/>
  </r>
  <r>
    <x v="0"/>
    <s v=""/>
    <s v="Identifier emplacements des visseuses sur nouveau potelet tandem"/>
    <s v="Propreté Rangement"/>
    <s v="Mars"/>
    <s v="OUI"/>
    <s v="Mars"/>
    <e v="#DIV/0!"/>
    <n v="100"/>
    <s v=""/>
    <n v="0.1"/>
    <n v="100"/>
    <n v="0.1"/>
  </r>
  <r>
    <x v="0"/>
    <s v=""/>
    <s v="Développer outils pour enlever les bouchons sur ponts en 3D"/>
    <s v="Qualité"/>
    <s v="Avril"/>
    <s v="OUI"/>
    <s v="Avril"/>
    <e v="#DIV/0!"/>
    <n v="100"/>
    <s v=""/>
    <n v="0.1"/>
    <n v="100"/>
    <n v="0.1"/>
  </r>
  <r>
    <x v="0"/>
    <s v=""/>
    <s v="Tester gilet fluo avec lumières pour charge kit"/>
    <s v="Sécurité Ergonomie "/>
    <s v="Avril"/>
    <s v="OUI"/>
    <s v="Avril"/>
    <e v="#DIV/0!"/>
    <n v="100"/>
    <s v=""/>
    <n v="0.1"/>
    <n v="100"/>
    <n v="0.1"/>
  </r>
  <r>
    <x v="0"/>
    <s v=""/>
    <s v="ajouter poubelle espace com"/>
    <s v="Propreté Rangement"/>
    <s v="Avril"/>
    <s v="OUI"/>
    <s v="Avril"/>
    <e v="#DIV/0!"/>
    <n v="100"/>
    <s v=""/>
    <n v="0.1"/>
    <n v="100"/>
    <n v="0.1"/>
  </r>
  <r>
    <x v="0"/>
    <s v=""/>
    <s v="modifier montage raccord "/>
    <s v="Qualité"/>
    <s v="Avril"/>
    <s v="OUI"/>
    <s v="Avril"/>
    <e v="#DIV/0!"/>
    <n v="100"/>
    <s v=""/>
    <n v="0.1"/>
    <n v="100"/>
    <n v="0.1"/>
  </r>
  <r>
    <x v="0"/>
    <s v=""/>
    <s v="créer connexion bureau a distance "/>
    <s v="Délais"/>
    <s v="Avril"/>
    <s v="OUI"/>
    <s v="Avril"/>
    <e v="#DIV/0!"/>
    <n v="100"/>
    <s v=""/>
    <n v="0.1"/>
    <n v="100"/>
    <n v="0.1"/>
  </r>
  <r>
    <x v="0"/>
    <s v=""/>
    <s v="changer l angle de serrage des ponts meca ar"/>
    <s v="Qualité"/>
    <s v="Avril"/>
    <s v="OUI"/>
    <s v="Avril"/>
    <e v="#DIV/0!"/>
    <n v="100"/>
    <s v=""/>
    <n v="0.1"/>
    <n v="100"/>
    <n v="0.1"/>
  </r>
  <r>
    <x v="0"/>
    <s v=""/>
    <s v="installer imprimante essx cd"/>
    <s v="Qualité"/>
    <s v="Avril"/>
    <s v="OUI"/>
    <s v="Avril"/>
    <e v="#DIV/0!"/>
    <n v="100"/>
    <s v=""/>
    <n v="0.1"/>
    <n v="100"/>
    <n v="0.1"/>
  </r>
  <r>
    <x v="0"/>
    <s v=""/>
    <s v="ajouter support papier"/>
    <s v="Propreté Rangement"/>
    <s v="Avril"/>
    <s v="OUI"/>
    <s v="Avril"/>
    <e v="#DIV/0!"/>
    <n v="100"/>
    <s v=""/>
    <n v="0.1"/>
    <n v="100"/>
    <n v="0.1"/>
  </r>
  <r>
    <x v="0"/>
    <s v=""/>
    <s v="rangement classeur table rebuts "/>
    <s v="Propreté Rangement"/>
    <s v="Avril"/>
    <s v="OUI"/>
    <s v="Avril"/>
    <e v="#DIV/0!"/>
    <n v="100"/>
    <s v=""/>
    <n v="0.1"/>
    <n v="100"/>
    <n v="0.1"/>
  </r>
  <r>
    <x v="0"/>
    <s v=""/>
    <s v="mettre un support pour clef cassant contrôle serrage essx gr"/>
    <s v="Propreté Rangement"/>
    <s v="Avril"/>
    <s v="OUI"/>
    <s v="Avril"/>
    <e v="#DIV/0!"/>
    <n v="100"/>
    <s v=""/>
    <n v="0.1"/>
    <n v="100"/>
    <n v="0.1"/>
  </r>
  <r>
    <x v="0"/>
    <s v=""/>
    <s v="faire changer le bouton de validation poste 2 essx gr"/>
    <s v="Qualité"/>
    <s v="Avril"/>
    <s v="OUI"/>
    <s v="Avril"/>
    <e v="#DIV/0!"/>
    <n v="100"/>
    <s v=""/>
    <n v="0.1"/>
    <n v="100"/>
    <n v="0.1"/>
  </r>
  <r>
    <x v="0"/>
    <s v=""/>
    <s v="faire réparer support telecommande essx gr"/>
    <s v="Propreté Rangement"/>
    <s v="Avril"/>
    <s v="OUI"/>
    <s v="Avril"/>
    <e v="#DIV/0!"/>
    <n v="100"/>
    <s v=""/>
    <n v="0.1"/>
    <n v="100"/>
    <n v="0.1"/>
  </r>
  <r>
    <x v="0"/>
    <s v=""/>
    <s v="equilibreur pour visseuse pontl2 "/>
    <s v="Sécurité Ergonomie "/>
    <s v="Avril"/>
    <s v="OUI"/>
    <s v="Avril"/>
    <e v="#DIV/0!"/>
    <n v="100"/>
    <s v=""/>
    <n v="0.1"/>
    <n v="100"/>
    <n v="0.1"/>
  </r>
  <r>
    <x v="0"/>
    <s v=""/>
    <s v="modifier ertalon sur chariot bar stab "/>
    <s v="Propreté Rangement"/>
    <s v="Avril"/>
    <s v="OUI"/>
    <s v="Avril"/>
    <e v="#DIV/0!"/>
    <n v="100"/>
    <s v=""/>
    <n v="0.1"/>
    <n v="100"/>
    <n v="0.1"/>
  </r>
  <r>
    <x v="0"/>
    <s v=""/>
    <s v=" bouton poussoir en lieu et place de commutateur mise en route "/>
    <s v="Qualité"/>
    <s v="Avril"/>
    <s v="OUI"/>
    <s v="Avril"/>
    <e v="#DIV/0!"/>
    <n v="100"/>
    <s v=""/>
    <n v="0.1"/>
    <n v="100"/>
    <n v="0.1"/>
  </r>
  <r>
    <x v="0"/>
    <s v=""/>
    <s v="mep ertalon sur meuble coffret douilles "/>
    <s v="Propreté Rangement"/>
    <s v="Avril"/>
    <s v="OUI"/>
    <s v="Avril"/>
    <e v="#DIV/0!"/>
    <n v="100"/>
    <s v=""/>
    <n v="0.1"/>
    <n v="100"/>
    <n v="0.1"/>
  </r>
  <r>
    <x v="0"/>
    <s v=""/>
    <s v="mep barre pour cheminement cable coffret douilles "/>
    <s v="Propreté Rangement"/>
    <s v="Avril"/>
    <s v="OUI"/>
    <s v="Avril"/>
    <e v="#DIV/0!"/>
    <n v="100"/>
    <s v=""/>
    <n v="0.1"/>
    <n v="100"/>
    <n v="0.1"/>
  </r>
  <r>
    <x v="0"/>
    <s v=""/>
    <s v="modifier emplacement etagere visserie "/>
    <s v="Sécurité Ergonomie "/>
    <s v="Avril"/>
    <s v="OUI"/>
    <s v="Avril"/>
    <e v="#DIV/0!"/>
    <n v="100"/>
    <s v=""/>
    <n v="0.1"/>
    <n v="100"/>
    <n v="0.1"/>
  </r>
  <r>
    <x v="0"/>
    <s v=""/>
    <s v="enlever aimant sur etagere kit etrier "/>
    <s v="Propreté Rangement"/>
    <s v="Avril"/>
    <s v="OUI"/>
    <s v="Avril"/>
    <e v="#DIV/0!"/>
    <n v="100"/>
    <s v=""/>
    <n v="0.1"/>
    <n v="100"/>
    <n v="0.1"/>
  </r>
  <r>
    <x v="0"/>
    <s v=""/>
    <s v="mep marquage au sol pour emplacement chariot lames "/>
    <s v="Propreté Rangement"/>
    <s v="Avril"/>
    <s v="OUI"/>
    <s v="Avril"/>
    <e v="#DIV/0!"/>
    <n v="100"/>
    <s v=""/>
    <n v="0.1"/>
    <n v="100"/>
    <n v="0.1"/>
  </r>
  <r>
    <x v="0"/>
    <s v=""/>
    <s v="Mettre les raccords à l'arrière du poste essieu L3"/>
    <s v="Propreté Rangement"/>
    <s v="Avril"/>
    <s v="OUI"/>
    <s v="Avril"/>
    <e v="#DIV/0!"/>
    <n v="100"/>
    <s v=""/>
    <n v="0.1"/>
    <n v="100"/>
    <n v="0.1"/>
  </r>
  <r>
    <x v="0"/>
    <s v=""/>
    <s v="Deplacer les boites de visserie au poste essieu L3"/>
    <s v="Sécurité Ergonomie "/>
    <s v="Avril"/>
    <s v="OUI"/>
    <s v="Avril"/>
    <e v="#DIV/0!"/>
    <n v="100"/>
    <s v=""/>
    <n v="0.1"/>
    <n v="100"/>
    <n v="0.1"/>
  </r>
  <r>
    <x v="0"/>
    <s v=""/>
    <s v="Mettre les raccords à l'arrière du poste essieu L3"/>
    <s v="Sécurité Ergonomie "/>
    <s v="Avril"/>
    <s v="OUI"/>
    <s v="Avril"/>
    <e v="#DIV/0!"/>
    <n v="100"/>
    <s v=""/>
    <n v="0.1"/>
    <n v="100"/>
    <n v="0.1"/>
  </r>
  <r>
    <x v="0"/>
    <s v=""/>
    <s v="faire marquage au sol pour chariots de lames gr"/>
    <s v="Sécurité Ergonomie "/>
    <s v="Avril"/>
    <s v="OUI"/>
    <s v="Avril"/>
    <e v="#DIV/0!"/>
    <n v="100"/>
    <s v=""/>
    <n v="0.1"/>
    <n v="100"/>
    <n v="0.1"/>
  </r>
  <r>
    <x v="0"/>
    <s v=""/>
    <s v="adapter nouvelle visseuse goujon "/>
    <s v="Qualité"/>
    <s v="Avril"/>
    <s v="OUI"/>
    <s v="Avril"/>
    <e v="#DIV/0!"/>
    <n v="100"/>
    <s v=""/>
    <n v="0.1"/>
    <n v="100"/>
    <n v="0.1"/>
  </r>
  <r>
    <x v="0"/>
    <s v=""/>
    <s v="echanger l emplacement des raccord sur l etagere prepa tandem"/>
    <s v="Propreté Rangement"/>
    <s v="Avril"/>
    <s v="OUI"/>
    <s v="Avril"/>
    <e v="#DIV/0!"/>
    <n v="100"/>
    <s v=""/>
    <n v="0.1"/>
    <n v="100"/>
    <n v="0.1"/>
  </r>
  <r>
    <x v="0"/>
    <s v=""/>
    <s v="supprimer une rangée de vis 7400984862 pour implanter 991089"/>
    <s v="Propreté Rangement"/>
    <s v="Avril"/>
    <s v="OUI"/>
    <s v="Avril"/>
    <e v="#DIV/0!"/>
    <n v="100"/>
    <s v=""/>
    <n v="0.1"/>
    <n v="100"/>
    <n v="0.1"/>
  </r>
  <r>
    <x v="0"/>
    <s v=""/>
    <s v="remplacer crochet pour trm "/>
    <s v="Sécurité Ergonomie "/>
    <s v="Mai"/>
    <s v="OUI"/>
    <s v="Mai"/>
    <e v="#DIV/0!"/>
    <n v="100"/>
    <s v=""/>
    <n v="0.1"/>
    <n v="100"/>
    <n v="0.1"/>
  </r>
  <r>
    <x v="0"/>
    <s v=""/>
    <s v="mettre la visseuse des plots prépa tandem"/>
    <s v="Propreté Rangement"/>
    <s v="Mai"/>
    <s v="OUI"/>
    <s v="Mai"/>
    <e v="#DIV/0!"/>
    <n v="100"/>
    <s v=""/>
    <n v="0.1"/>
    <n v="100"/>
    <n v="0.1"/>
  </r>
  <r>
    <x v="0"/>
    <s v=""/>
    <s v="refaire module pour tandem pneumatique "/>
    <s v="Délais"/>
    <s v="Mai"/>
    <s v="OUI"/>
    <s v="Mai"/>
    <e v="#DIV/0!"/>
    <n v="100"/>
    <s v=""/>
    <n v="0.1"/>
    <n v="100"/>
    <n v="0.1"/>
  </r>
  <r>
    <x v="0"/>
    <s v=""/>
    <s v="mep etau a proximité du poste de prépa correcteur "/>
    <s v="Qualité"/>
    <s v="Mai"/>
    <s v="OUI"/>
    <s v="Mai"/>
    <e v="#DIV/0!"/>
    <n v="100"/>
    <s v=""/>
    <n v="0.1"/>
    <n v="100"/>
    <n v="0.1"/>
  </r>
  <r>
    <x v="0"/>
    <s v=""/>
    <s v="rangement armoire antipollution"/>
    <s v="Propreté Rangement"/>
    <s v="Mai"/>
    <s v="OUI"/>
    <s v="Mai"/>
    <e v="#DIV/0!"/>
    <n v="100"/>
    <s v=""/>
    <n v="0.1"/>
    <n v="100"/>
    <n v="0.1"/>
  </r>
  <r>
    <x v="0"/>
    <s v=""/>
    <s v="protéger coffret electrique au tourniquet"/>
    <s v="Qualité"/>
    <s v="Mai"/>
    <s v="OUI"/>
    <s v="Mai"/>
    <e v="#DIV/0!"/>
    <n v="100"/>
    <s v=""/>
    <n v="0.1"/>
    <n v="100"/>
    <n v="0.1"/>
  </r>
  <r>
    <x v="0"/>
    <s v=""/>
    <s v="utiliser un miroir pour regarder sous les lames"/>
    <s v="Qualité"/>
    <s v="Mai"/>
    <s v="OUI"/>
    <s v="Mai"/>
    <e v="#DIV/0!"/>
    <n v="100"/>
    <s v=""/>
    <n v="0.1"/>
    <n v="100"/>
    <n v="0.1"/>
  </r>
  <r>
    <x v="0"/>
    <s v=""/>
    <s v="faire un support pour telecommande sur le coté gauche gr"/>
    <s v="Propreté Rangement"/>
    <s v="Mai"/>
    <s v="OUI"/>
    <s v="Mai"/>
    <e v="#DIV/0!"/>
    <n v="100"/>
    <s v=""/>
    <n v="0.1"/>
    <n v="100"/>
    <n v="0.1"/>
  </r>
  <r>
    <x v="0"/>
    <s v=""/>
    <s v="retirer le cornière prépa tandem"/>
    <s v="Sécurité Ergonomie "/>
    <s v="Mai"/>
    <s v="OUI"/>
    <s v="Mai"/>
    <e v="#DIV/0!"/>
    <n v="100"/>
    <s v=""/>
    <n v="0.1"/>
    <n v="100"/>
    <n v="0.1"/>
  </r>
  <r>
    <x v="0"/>
    <s v=""/>
    <s v="Transferer la ref d'écrou pour libérer une étagère"/>
    <s v="Coût"/>
    <s v="Mai"/>
    <s v="OUI"/>
    <s v="Mai"/>
    <e v="#DIV/0!"/>
    <n v="100"/>
    <s v=""/>
    <n v="0.1"/>
    <n v="100"/>
    <n v="0.1"/>
  </r>
  <r>
    <x v="0"/>
    <s v=""/>
    <s v="refaire etagère poste 1 essieu CD"/>
    <s v="Propreté Rangement"/>
    <s v="Mai"/>
    <s v="OUI"/>
    <s v="Mai"/>
    <e v="#DIV/0!"/>
    <n v="100"/>
    <s v=""/>
    <n v="0.1"/>
    <n v="100"/>
    <n v="0.1"/>
  </r>
  <r>
    <x v="0"/>
    <s v=""/>
    <s v="supprimer boite GD1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 GD10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GD7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GD9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GD12 en trop dans étagère"/>
    <s v="Propreté Rangement"/>
    <s v="Mai"/>
    <s v="OUI"/>
    <s v="Mai"/>
    <e v="#DIV/0!"/>
    <n v="100"/>
    <s v=""/>
    <n v="0.1"/>
    <n v="100"/>
    <n v="0.1"/>
  </r>
  <r>
    <x v="0"/>
    <s v=""/>
    <s v="MEP marquage au sol traversée allée livraison ESSUP"/>
    <s v="Sécurité Ergonomie "/>
    <s v="Mai"/>
    <s v="OUI"/>
    <s v="Mai"/>
    <e v="#DIV/0!"/>
    <n v="250"/>
    <s v=""/>
    <n v="0.25"/>
    <n v="250"/>
    <n v="0.25"/>
  </r>
  <r>
    <x v="0"/>
    <s v=""/>
    <s v="refaire etagère poste 1 essieu CD"/>
    <s v="Propreté-Rangement"/>
    <s v="Mai"/>
    <s v="OUI"/>
    <s v="Mai"/>
    <e v="#DIV/0!"/>
    <n v="100"/>
    <s v=""/>
    <n v="0.1"/>
    <n v="100"/>
    <n v="0.1"/>
  </r>
  <r>
    <x v="0"/>
    <s v=""/>
    <s v="supprimer boite GD1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 GD10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GD7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GD9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GD12 en trop dans étagère"/>
    <s v="Propreté-Rangement"/>
    <s v="Mai"/>
    <s v="OUI"/>
    <s v="Mai"/>
    <e v="#DIV/0!"/>
    <n v="100"/>
    <s v=""/>
    <n v="0.1"/>
    <n v="100"/>
    <n v="0.1"/>
  </r>
  <r>
    <x v="0"/>
    <s v=""/>
    <s v="rangement classeur table rebuts "/>
    <s v="Qualité"/>
    <s v="Mai"/>
    <s v="OUI"/>
    <m/>
    <e v="#DIV/0!"/>
    <n v="100"/>
    <s v=""/>
    <s v=""/>
    <n v="100"/>
    <s v=""/>
  </r>
  <r>
    <x v="0"/>
    <s v=""/>
    <s v="MEP protections anti-poussière/étagères raccords-interfaces"/>
    <s v="Qualité"/>
    <s v="Mai"/>
    <s v="OUI"/>
    <m/>
    <e v="#DIV/0!"/>
    <n v="100"/>
    <s v=""/>
    <s v=""/>
    <n v="100"/>
    <s v=""/>
  </r>
  <r>
    <x v="0"/>
    <s v=""/>
    <s v="Modifier modèle interface DC3 suite à modif assemblage"/>
    <s v="Qualité"/>
    <s v="Mai"/>
    <s v="OUI"/>
    <s v="Mai"/>
    <e v="#DIV/0!"/>
    <n v="100"/>
    <s v=""/>
    <n v="0.1"/>
    <n v="100"/>
    <n v="0.1"/>
  </r>
  <r>
    <x v="0"/>
    <s v=""/>
    <s v="Tourner gabarits prépas interfaces"/>
    <s v="Sécurité-Ergonomie "/>
    <s v="Juin"/>
    <s v="OUI"/>
    <s v="Juin"/>
    <e v="#DIV/0!"/>
    <n v="100"/>
    <s v=""/>
    <n v="0.1"/>
    <n v="100"/>
    <n v="0.1"/>
  </r>
  <r>
    <x v="0"/>
    <s v=""/>
    <s v="Refaire des trous pour prépa raccords laiton interfaces"/>
    <s v="Sécurité-Ergonomie "/>
    <s v="Juin"/>
    <s v="OUI"/>
    <s v="Juin"/>
    <e v="#DIV/0!"/>
    <n v="100"/>
    <s v=""/>
    <n v="0.1"/>
    <n v="100"/>
    <n v="0.1"/>
  </r>
  <r>
    <x v="0"/>
    <s v=""/>
    <s v="Mise en place d'une équerre pour meilleur maintien supports interfaces"/>
    <s v="Sécurité-Ergonomie "/>
    <s v="Juin"/>
    <s v="OUI"/>
    <s v="Juin"/>
    <e v="#DIV/0!"/>
    <n v="100"/>
    <s v=""/>
    <n v="0.1"/>
    <n v="100"/>
    <n v="0.1"/>
  </r>
  <r>
    <x v="0"/>
    <s v=""/>
    <s v="Mise en place de supports écrous pour fixer raccords sur interfaces"/>
    <s v="Sécurité-Ergonomie "/>
    <s v="Juin"/>
    <s v="OUI"/>
    <s v="Juin"/>
    <e v="#DIV/0!"/>
    <n v="100"/>
    <s v=""/>
    <n v="0.1"/>
    <n v="100"/>
    <n v="0.1"/>
  </r>
  <r>
    <x v="0"/>
    <s v=""/>
    <s v="Mise en place d'une cale pour tourner support interface"/>
    <s v="Sécurité-Ergonomie "/>
    <s v="Juin"/>
    <s v="OUI"/>
    <s v="Juin"/>
    <e v="#DIV/0!"/>
    <n v="100"/>
    <s v=""/>
    <n v="0.1"/>
    <n v="100"/>
    <n v="0.1"/>
  </r>
  <r>
    <x v="0"/>
    <s v=""/>
    <s v="Déplacer sauterelle de maintien interface pour meilleur serrage raccords"/>
    <s v="Sécurité-Ergonomie "/>
    <s v="Juin"/>
    <s v="OUI"/>
    <s v="Juin"/>
    <e v="#DIV/0!"/>
    <n v="250"/>
    <s v=""/>
    <n v="0.25"/>
    <n v="250"/>
    <n v="0.25"/>
  </r>
  <r>
    <x v="0"/>
    <s v=""/>
    <s v="Refaire photo préparation interface DC3/bassines"/>
    <s v="Qualité"/>
    <s v="Juin"/>
    <s v="OUI"/>
    <s v="Juin"/>
    <e v="#DIV/0!"/>
    <n v="100"/>
    <s v=""/>
    <n v="0.1"/>
    <n v="100"/>
    <n v="0.1"/>
  </r>
  <r>
    <x v="0"/>
    <s v=""/>
    <s v="refaire embout de clé cassente lateraux gr"/>
    <s v="Qualité"/>
    <s v="Juin"/>
    <s v="OUI"/>
    <s v="Juin"/>
    <e v="#DIV/0!"/>
    <n v="100"/>
    <s v=""/>
    <n v="0.1"/>
    <n v="100"/>
    <n v="0.1"/>
  </r>
  <r>
    <x v="0"/>
    <s v=""/>
    <s v="supprime les plaque des amortisseur inutille"/>
    <s v="Sécurité-Ergonomie "/>
    <s v="Juin"/>
    <s v="OUI"/>
    <s v="Juin"/>
    <e v="#DIV/0!"/>
    <n v="100"/>
    <s v=""/>
    <n v="0.1"/>
    <n v="100"/>
    <n v="0.1"/>
  </r>
  <r>
    <x v="0"/>
    <s v=""/>
    <s v="faire marque au sol sortie ilot vdr pour livraison essieux"/>
    <s v="Sécurité-Ergonomie "/>
    <s v="Juin"/>
    <s v="OUI"/>
    <s v="Juin"/>
    <e v="#DIV/0!"/>
    <n v="100"/>
    <s v=""/>
    <n v="0.1"/>
    <n v="100"/>
    <n v="0.1"/>
  </r>
  <r>
    <x v="0"/>
    <s v=""/>
    <s v="faire marquage sol livraison essieux sup"/>
    <s v="Sécurité-Ergonomie "/>
    <s v="Juin"/>
    <s v="OUI"/>
    <s v="Juin"/>
    <e v="#DIV/0!"/>
    <n v="250"/>
    <s v=""/>
    <n v="0.25"/>
    <n v="250"/>
    <n v="0.25"/>
  </r>
  <r>
    <x v="0"/>
    <s v=""/>
    <s v="faire marquage sol pour livraison chariot pusher"/>
    <s v="Sécurité-Ergonomie "/>
    <s v="Juin"/>
    <s v="OUI"/>
    <s v="Juin"/>
    <e v="#DIV/0!"/>
    <n v="100"/>
    <s v=""/>
    <n v="0.1"/>
    <n v="100"/>
    <n v="0.1"/>
  </r>
  <r>
    <x v="0"/>
    <s v=""/>
    <s v="pas de marquage au sol pour poubelle tourniquet essieux"/>
    <s v="Propreté-Rangement"/>
    <s v="Juin"/>
    <s v="OUI"/>
    <s v="Juin"/>
    <e v="#DIV/0!"/>
    <n v="100"/>
    <s v=""/>
    <n v="0.1"/>
    <n v="100"/>
    <n v="0.1"/>
  </r>
  <r>
    <x v="0"/>
    <s v=""/>
    <s v="mettre un systemme d arret pour les chariot piecce kit etrier essieu"/>
    <s v="Sécurité-Ergonomie "/>
    <s v="Juin"/>
    <s v="OUI"/>
    <m/>
    <e v="#DIV/0!"/>
    <m/>
    <s v=""/>
    <s v=""/>
    <n v="0"/>
    <s v=""/>
  </r>
  <r>
    <x v="0"/>
    <s v=""/>
    <s v="reduire le jeu a l arriere des lame essieu cote droit "/>
    <s v="Sécurité-Ergonomie "/>
    <s v="Juin"/>
    <s v="OUI"/>
    <m/>
    <e v="#DIV/0!"/>
    <m/>
    <s v=""/>
    <s v=""/>
    <n v="0"/>
    <s v=""/>
  </r>
  <r>
    <x v="0"/>
    <s v=""/>
    <s v="faire une chandelle pour centre les essieux tag "/>
    <s v="Qualité"/>
    <s v="Juin"/>
    <s v="OUI"/>
    <m/>
    <e v="#DIV/0!"/>
    <m/>
    <s v=""/>
    <s v=""/>
    <n v="0"/>
    <s v=""/>
  </r>
  <r>
    <x v="0"/>
    <s v=""/>
    <s v="pas de zonne zebre pour l appro estevacuation de pont /essieux GR"/>
    <s v="Sécurité-Ergonomie "/>
    <s v="Juin"/>
    <s v="OUI"/>
    <s v="Juin"/>
    <e v="#DIV/0!"/>
    <n v="100"/>
    <s v=""/>
    <n v="0.1"/>
    <n v="100"/>
    <n v="0.1"/>
  </r>
  <r>
    <x v="0"/>
    <s v=""/>
    <s v="identifier les poubelle du poste essieux"/>
    <s v="Environnement"/>
    <s v="Juin"/>
    <s v="OUI"/>
    <s v="Juin"/>
    <e v="#DIV/0!"/>
    <n v="100"/>
    <s v=""/>
    <n v="0.1"/>
    <n v="100"/>
    <n v="0.1"/>
  </r>
  <r>
    <x v="0"/>
    <s v=""/>
    <s v="refaire un 2 marquage sur la poutre pont"/>
    <s v="Sécurité-Ergonomie "/>
    <s v="Juin"/>
    <m/>
    <m/>
    <e v="#DIV/0!"/>
    <m/>
    <s v=""/>
    <s v=""/>
    <n v="0"/>
    <s v=""/>
  </r>
  <r>
    <x v="0"/>
    <s v=""/>
    <s v="rosace pont gr mal placer"/>
    <s v="Sécurité-Ergonomie "/>
    <s v="Juin"/>
    <m/>
    <m/>
    <e v="#DIV/0!"/>
    <m/>
    <s v=""/>
    <s v=""/>
    <n v="0"/>
    <s v=""/>
  </r>
  <r>
    <x v="0"/>
    <s v=""/>
    <s v="telecommande pont gr ne corrsepont pas a la rosace"/>
    <s v="Sécurité-Ergonomie "/>
    <s v="Juin"/>
    <s v="OUI"/>
    <s v="Juin"/>
    <e v="#DIV/0!"/>
    <n v="100"/>
    <s v=""/>
    <n v="0.1"/>
    <n v="100"/>
    <n v="0.1"/>
  </r>
  <r>
    <x v="0"/>
    <s v=""/>
    <s v="avoire un tournevis exagonale pour collier 8x4"/>
    <s v="Qualité"/>
    <s v="Juin"/>
    <s v="OUI"/>
    <s v="Juin"/>
    <e v="#DIV/0!"/>
    <n v="100"/>
    <s v=""/>
    <n v="0.1"/>
    <n v="100"/>
    <n v="0.1"/>
  </r>
  <r>
    <x v="0"/>
    <s v=""/>
    <s v="faire nettoyer les poutre appro essieu gr du palan"/>
    <s v="Délais"/>
    <s v="Juin"/>
    <s v="OUI"/>
    <s v="Juin"/>
    <e v="#DIV/0!"/>
    <n v="100"/>
    <s v=""/>
    <n v="0.1"/>
    <n v="100"/>
    <n v="0.1"/>
  </r>
  <r>
    <x v="0"/>
    <s v=""/>
    <s v="faire marquage au sol pour position chariot de lame pont"/>
    <s v="Propreté-Rangement"/>
    <s v="Juin"/>
    <s v="OUI"/>
    <s v="Juin"/>
    <e v="#DIV/0!"/>
    <n v="100"/>
    <s v=""/>
    <n v="0.1"/>
    <n v="100"/>
    <n v="0.1"/>
  </r>
  <r>
    <x v="0"/>
    <s v=""/>
    <s v="faire marquage au sol pour chariot rilsan"/>
    <s v="Propreté-Rangement"/>
    <s v="Juin"/>
    <s v="OUI"/>
    <s v="Juin"/>
    <e v="#DIV/0!"/>
    <n v="100"/>
    <s v=""/>
    <n v="0.1"/>
    <n v="100"/>
    <n v="0.1"/>
  </r>
  <r>
    <x v="0"/>
    <s v=""/>
    <s v="faire marquage au sol pour position bureau imprimante"/>
    <s v="Propreté-Rangement"/>
    <s v="Juin"/>
    <s v="OUI"/>
    <s v="Juin"/>
    <e v="#DIV/0!"/>
    <n v="100"/>
    <s v=""/>
    <n v="0.1"/>
    <n v="100"/>
    <n v="0.1"/>
  </r>
  <r>
    <x v="0"/>
    <s v=""/>
    <s v="faire marquage au sol pour poubelle"/>
    <s v="Propreté-Rangement"/>
    <s v="Juin"/>
    <s v="OUI"/>
    <s v="Juin"/>
    <e v="#DIV/0!"/>
    <n v="100"/>
    <s v=""/>
    <n v="0.1"/>
    <n v="100"/>
    <n v="0.1"/>
  </r>
  <r>
    <x v="0"/>
    <s v=""/>
    <s v="faire marquage au sol pour position etagere viserrie"/>
    <s v="Propreté-Rangement"/>
    <s v="Juin"/>
    <m/>
    <m/>
    <e v="#DIV/0!"/>
    <m/>
    <s v=""/>
    <s v=""/>
    <n v="0"/>
    <s v=""/>
  </r>
  <r>
    <x v="0"/>
    <s v=""/>
    <s v="modifier mod op pont gr 2"/>
    <s v="Délais"/>
    <s v="Juin"/>
    <s v="OUI"/>
    <s v="Juin"/>
    <e v="#DIV/0!"/>
    <n v="100"/>
    <s v=""/>
    <n v="0.1"/>
    <n v="100"/>
    <n v="0.1"/>
  </r>
  <r>
    <x v="0"/>
    <s v=""/>
    <s v="supprimé la table inutile"/>
    <s v="Propreté-Rangement"/>
    <s v="Juin"/>
    <s v="OUI"/>
    <s v="Juin"/>
    <e v="#DIV/0!"/>
    <n v="150"/>
    <s v=""/>
    <n v="0.15"/>
    <n v="150"/>
    <n v="0.15"/>
  </r>
  <r>
    <x v="0"/>
    <s v=""/>
    <s v="faire marquage au sol pour chariot aimant"/>
    <s v="Propreté-Rangement"/>
    <s v="Juin"/>
    <s v="OUI"/>
    <s v="Juin"/>
    <e v="#DIV/0!"/>
    <n v="100"/>
    <s v=""/>
    <n v="0.1"/>
    <n v="100"/>
    <n v="0.1"/>
  </r>
  <r>
    <x v="0"/>
    <s v=""/>
    <s v="faire marquage au sol pour poubelle papier"/>
    <s v="Propreté-Rangement"/>
    <s v="Juin"/>
    <s v="OUI"/>
    <s v="Juin"/>
    <e v="#DIV/0!"/>
    <n v="100"/>
    <s v=""/>
    <n v="0.1"/>
    <n v="100"/>
    <n v="0.1"/>
  </r>
  <r>
    <x v="0"/>
    <s v=""/>
    <s v="faire marquage au sol pour chariot de lame essieux sup"/>
    <s v="Propreté-Rangement"/>
    <s v="Juin"/>
    <m/>
    <m/>
    <e v="#DIV/0!"/>
    <m/>
    <s v=""/>
    <s v=""/>
    <n v="0"/>
    <s v=""/>
  </r>
  <r>
    <x v="0"/>
    <s v=""/>
    <s v="faire reparer le palan depose pont"/>
    <s v="Sécurité-Ergonomie "/>
    <s v="Juin"/>
    <m/>
    <m/>
    <e v="#DIV/0!"/>
    <m/>
    <s v=""/>
    <s v=""/>
    <n v="0"/>
    <s v=""/>
  </r>
  <r>
    <x v="0"/>
    <s v=""/>
    <s v="mise en place d un veroulliage de la monté du palan temps que le voyant de veroulliage n est pas vert fixe"/>
    <s v="Sécurité-Ergonomie "/>
    <s v="Juin"/>
    <s v="OUI"/>
    <m/>
    <e v="#DIV/0!"/>
    <n v="500"/>
    <s v=""/>
    <s v=""/>
    <n v="500"/>
    <s v=""/>
  </r>
  <r>
    <x v="0"/>
    <s v=""/>
    <s v="deplacer ventilateur essieux GR"/>
    <s v="Environnement"/>
    <s v="Juin"/>
    <s v="OUI"/>
    <s v="Juin"/>
    <e v="#DIV/0!"/>
    <n v="100"/>
    <s v=""/>
    <n v="0.1"/>
    <n v="100"/>
    <n v="0.1"/>
  </r>
  <r>
    <x v="0"/>
    <s v=""/>
    <s v="deplacer ventilateur pont gr"/>
    <s v="Environnement"/>
    <s v="Juin"/>
    <s v="OUI"/>
    <s v="Juin"/>
    <e v="#DIV/0!"/>
    <n v="100"/>
    <s v=""/>
    <n v="0.1"/>
    <n v="100"/>
    <n v="0.1"/>
  </r>
  <r>
    <x v="0"/>
    <s v=""/>
    <s v="refaire l embout clé cassante gr "/>
    <s v="Qualité"/>
    <s v="juillet-août"/>
    <s v="OUI"/>
    <s v="juillet-août"/>
    <e v="#DIV/0!"/>
    <n v="100"/>
    <s v=""/>
    <n v="0.1"/>
    <n v="100"/>
    <n v="0.1"/>
  </r>
  <r>
    <x v="0"/>
    <s v=""/>
    <s v="changer couleurs étiquette appro étagére "/>
    <s v="Délais"/>
    <s v="juillet-août"/>
    <s v="OUI"/>
    <s v="juillet-août"/>
    <e v="#DIV/0!"/>
    <n v="100"/>
    <s v=""/>
    <n v="0.1"/>
    <n v="100"/>
    <n v="0.1"/>
  </r>
  <r>
    <x v="0"/>
    <s v=""/>
    <s v="faire marquage sol pour chariot pusher "/>
    <s v="Propreté-Rangement"/>
    <s v="juillet-août"/>
    <s v="OUI"/>
    <s v="juillet-août"/>
    <e v="#DIV/0!"/>
    <n v="100"/>
    <s v=""/>
    <n v="0.1"/>
    <n v="100"/>
    <n v="0.1"/>
  </r>
  <r>
    <x v="0"/>
    <s v=""/>
    <s v="faire marquage au sol pour traverser jusqu’au essx sup"/>
    <s v="Propreté-Rangement"/>
    <s v="juillet-août"/>
    <s v="OUI"/>
    <s v="juillet-août"/>
    <e v="#DIV/0!"/>
    <n v="100"/>
    <s v=""/>
    <n v="0.1"/>
    <n v="100"/>
    <n v="0.1"/>
  </r>
  <r>
    <x v="0"/>
    <s v=""/>
    <s v="mettre système d arret des chariots au sol "/>
    <s v="Sécurité-Ergonomie "/>
    <s v="juillet-août"/>
    <s v="OUI"/>
    <s v="juillet-août"/>
    <e v="#DIV/0!"/>
    <n v="100"/>
    <s v=""/>
    <n v="0.1"/>
    <n v="100"/>
    <n v="0.1"/>
  </r>
  <r>
    <x v="0"/>
    <s v=""/>
    <s v="utiliser l espace créer pour rehausser les boites a raccords "/>
    <s v="Sécurité-Ergonomie "/>
    <s v="juillet-août"/>
    <s v="OUI"/>
    <s v="juillet-août"/>
    <e v="#DIV/0!"/>
    <n v="100"/>
    <s v=""/>
    <n v="0.1"/>
    <n v="100"/>
    <n v="0.1"/>
  </r>
  <r>
    <x v="0"/>
    <s v=""/>
    <s v="mettre un crochet sur visseuse asservis pont "/>
    <s v="Sécurité-Ergonomie "/>
    <s v="juillet-août"/>
    <s v="OUI"/>
    <s v="juillet-août"/>
    <e v="#DIV/0!"/>
    <n v="150"/>
    <s v=""/>
    <n v="0.15"/>
    <n v="150"/>
    <n v="0.15"/>
  </r>
  <r>
    <x v="0"/>
    <s v=""/>
    <s v="faire marquage au sol essx "/>
    <s v="Sécurité-Ergonomie "/>
    <s v="juillet-août"/>
    <s v="OUI"/>
    <s v="juillet-août"/>
    <e v="#DIV/0!"/>
    <n v="100"/>
    <s v=""/>
    <n v="0.1"/>
    <n v="100"/>
    <n v="0.1"/>
  </r>
  <r>
    <x v="0"/>
    <s v=""/>
    <s v="faire marquage au sol poste 2 essx gr "/>
    <s v="Sécurité-Ergonomie "/>
    <s v="juillet-août"/>
    <s v="OUI"/>
    <s v="juillet-août"/>
    <e v="#DIV/0!"/>
    <n v="100"/>
    <s v=""/>
    <n v="0.1"/>
    <n v="100"/>
    <n v="0.1"/>
  </r>
  <r>
    <x v="0"/>
    <s v=""/>
    <s v="rajouter poubelle au tourniquet essx "/>
    <s v="Propreté-Rangement"/>
    <s v="juillet-août"/>
    <s v="OUI"/>
    <s v="juillet-août"/>
    <e v="#DIV/0!"/>
    <n v="100"/>
    <s v=""/>
    <n v="0.1"/>
    <n v="100"/>
    <n v="0.1"/>
  </r>
  <r>
    <x v="0"/>
    <s v=""/>
    <s v="mettre une boite pour ranger télécomande pose essx gr"/>
    <s v="Propreté-Rangement"/>
    <s v="juillet-août"/>
    <s v="OUI"/>
    <s v="juillet-août"/>
    <e v="#DIV/0!"/>
    <n v="100"/>
    <s v=""/>
    <n v="0.1"/>
    <n v="100"/>
    <n v="0.1"/>
  </r>
  <r>
    <x v="0"/>
    <s v=""/>
    <s v="visseuse amortisseurs essx/gr mettre sur rail"/>
    <s v="Sécurité-Ergonomie "/>
    <s v="juillet-août"/>
    <s v="OUI"/>
    <m/>
    <e v="#DIV/0!"/>
    <n v="100"/>
    <s v=""/>
    <s v=""/>
    <n v="100"/>
    <s v=""/>
  </r>
  <r>
    <x v="0"/>
    <s v=""/>
    <s v="rajouter 2 poubelle sous embase pont"/>
    <s v="Environnement"/>
    <s v="septembre"/>
    <s v="OUI"/>
    <m/>
    <e v="#DIV/0!"/>
    <n v="100"/>
    <s v=""/>
    <s v=""/>
    <n v="100"/>
    <s v=""/>
  </r>
  <r>
    <x v="0"/>
    <s v=""/>
    <s v="supprimer support visseuse sur barrier a cote de la commande du tourniquet"/>
    <s v="Propreté-Rangement"/>
    <s v="septembre"/>
    <s v="OUI"/>
    <s v="septembre"/>
    <e v="#DIV/0!"/>
    <n v="100"/>
    <s v=""/>
    <n v="0.1"/>
    <n v="100"/>
    <n v="0.1"/>
  </r>
  <r>
    <x v="0"/>
    <s v=""/>
    <s v="mettre un plateau couissant sur meuble imprimante essieux"/>
    <s v="Sécurité-Ergonomie "/>
    <s v="septembre"/>
    <s v="OUI"/>
    <s v="septembre"/>
    <e v="#DIV/0!"/>
    <n v="100"/>
    <s v=""/>
    <n v="0.1"/>
    <n v="100"/>
    <n v="0.1"/>
  </r>
  <r>
    <x v="0"/>
    <s v=""/>
    <s v="mettre des crochet pour etire les amortissur"/>
    <s v="Qualité"/>
    <s v="septembre"/>
    <s v="OUI"/>
    <s v="septembre"/>
    <e v="#DIV/0!"/>
    <n v="100"/>
    <s v=""/>
    <n v="0.1"/>
    <n v="100"/>
    <n v="0.1"/>
  </r>
  <r>
    <x v="0"/>
    <s v=""/>
    <s v="faire instaler des bac sur tourniquet  essieux"/>
    <s v="Délais"/>
    <s v="septembre"/>
    <s v="OUI"/>
    <m/>
    <e v="#DIV/0!"/>
    <n v="100"/>
    <s v=""/>
    <s v=""/>
    <n v="100"/>
    <s v=""/>
  </r>
  <r>
    <x v="0"/>
    <s v=""/>
    <s v="sureleve les essieux gr car il sont trop bas"/>
    <s v="Sécurité-Ergonomie "/>
    <s v="septembre"/>
    <s v="OUI"/>
    <m/>
    <e v="#DIV/0!"/>
    <n v="100"/>
    <s v=""/>
    <s v=""/>
    <n v="100"/>
    <s v=""/>
  </r>
  <r>
    <x v="0"/>
    <s v=""/>
    <s v="mettre une alarme sonore sur bouton de demarage tourniquet"/>
    <s v="Sécurité-Ergonomie "/>
    <s v="septembre"/>
    <s v="OUI"/>
    <m/>
    <e v="#DIV/0!"/>
    <n v="500"/>
    <s v=""/>
    <s v=""/>
    <n v="500"/>
    <s v=""/>
  </r>
  <r>
    <x v="0"/>
    <s v=""/>
    <s v="changer la vis de la visseuse latéraux qui est cassé"/>
    <s v="Sécurité-Ergonomie "/>
    <s v="septembre"/>
    <s v="OUI"/>
    <s v="septembre"/>
    <e v="#DIV/0!"/>
    <n v="100"/>
    <s v=""/>
    <n v="0.1"/>
    <n v="100"/>
    <n v="0.1"/>
  </r>
  <r>
    <x v="0"/>
    <s v=""/>
    <s v="mettre un support pour le zipper essieux"/>
    <s v="Propreté-Rangement"/>
    <s v="septembre"/>
    <s v="OUI"/>
    <s v="septembre"/>
    <e v="#DIV/0!"/>
    <n v="100"/>
    <s v=""/>
    <n v="0.1"/>
    <n v="100"/>
    <n v="0.1"/>
  </r>
  <r>
    <x v="0"/>
    <s v=""/>
    <s v="mettre 2 douilles courte pour serrage pusher etrier"/>
    <s v="Qualité"/>
    <s v="septembre"/>
    <s v="OUI"/>
    <s v="septembre"/>
    <e v="#DIV/0!"/>
    <n v="100"/>
    <s v=""/>
    <n v="0.1"/>
    <n v="100"/>
    <n v="0.1"/>
  </r>
  <r>
    <x v="0"/>
    <s v=""/>
    <s v="faire une boite pour ranger les douille pusher"/>
    <s v="Propreté Rangement"/>
    <s v="septembre"/>
    <s v="OUI"/>
    <s v="septembre"/>
    <e v="#DIV/0!"/>
    <n v="100"/>
    <s v=""/>
    <n v="0.1"/>
    <n v="100"/>
    <n v="0.1"/>
  </r>
  <r>
    <x v="0"/>
    <s v=""/>
    <s v="METTRE une seconde douille pour previse les ecrou coussin pusher"/>
    <s v="Délais"/>
    <s v="septembre"/>
    <s v="OUI"/>
    <s v="septembre"/>
    <e v="#DIV/0!"/>
    <n v="100"/>
    <s v=""/>
    <n v="0.1"/>
    <n v="100"/>
    <n v="0.1"/>
  </r>
  <r>
    <x v="0"/>
    <s v=""/>
    <s v="deplacé le support feuille des pont de gauche a droite poste 1 ou double le support"/>
    <s v="Délais"/>
    <s v="septembre"/>
    <s v="OUI"/>
    <s v="septembre"/>
    <e v="#DIV/0!"/>
    <n v="100"/>
    <s v=""/>
    <n v="0.1"/>
    <n v="100"/>
    <n v="0.1"/>
  </r>
  <r>
    <x v="0"/>
    <s v=""/>
    <s v="lisser les bouts de poigniars gr"/>
    <s v="Sécurité Ergonomie"/>
    <s v="septembre"/>
    <s v="OUI"/>
    <m/>
    <e v="#DIV/0!"/>
    <n v="100"/>
    <s v=""/>
    <s v=""/>
    <n v="100"/>
    <s v=""/>
  </r>
  <r>
    <x v="0"/>
    <s v=""/>
    <s v="rajout d'une poignée sur palonnier appro essieux gr"/>
    <s v="Sécurité Ergonomie"/>
    <s v="septembre"/>
    <s v="OUI"/>
    <m/>
    <e v="#DIV/0!"/>
    <n v="100"/>
    <s v=""/>
    <s v=""/>
    <n v="100"/>
    <s v=""/>
  </r>
  <r>
    <x v="0"/>
    <s v=""/>
    <s v="rallonger la clé cassante des rc de frein essieux sup"/>
    <s v="Qualité"/>
    <s v="septembre"/>
    <s v="OUI"/>
    <s v="septembre"/>
    <e v="#DIV/0!"/>
    <n v="100"/>
    <s v=""/>
    <n v="0.1"/>
    <n v="100"/>
    <n v="0.1"/>
  </r>
  <r>
    <x v="0"/>
    <s v=""/>
    <s v="refixé la buté des chariot piece essieux"/>
    <s v="Sécurité Ergonomie"/>
    <s v="septembre"/>
    <s v="OUI"/>
    <s v="septembre"/>
    <e v="#DIV/0!"/>
    <n v="100"/>
    <s v=""/>
    <n v="0.1"/>
    <n v="100"/>
    <n v="0.1"/>
  </r>
  <r>
    <x v="0"/>
    <s v=""/>
    <s v="faire un support pour les cle de subtitution pont"/>
    <s v="Propreté Rangement"/>
    <s v="septembre"/>
    <s v="OUI"/>
    <m/>
    <e v="#DIV/0!"/>
    <n v="100"/>
    <s v=""/>
    <s v=""/>
    <n v="100"/>
    <s v=""/>
  </r>
  <r>
    <x v="0"/>
    <s v=""/>
    <s v="Pas de poubelle à gobelets vers fontaine à eau"/>
    <s v="Propreté Rangement"/>
    <s v="septembre"/>
    <s v="OUI"/>
    <s v="septembre"/>
    <e v="#DIV/0!"/>
    <n v="100"/>
    <s v=""/>
    <n v="0.1"/>
    <n v="100"/>
    <n v="0.1"/>
  </r>
  <r>
    <x v="0"/>
    <s v=""/>
    <s v="MEP de protection/supports chandelles tandem pneu"/>
    <s v="Sécurité Ergonomie"/>
    <s v="septembre"/>
    <s v="OUI"/>
    <s v="septembre"/>
    <e v="#DIV/0!"/>
    <n v="100"/>
    <s v=""/>
    <n v="0.1"/>
    <n v="100"/>
    <n v="0.1"/>
  </r>
  <r>
    <x v="0"/>
    <s v=""/>
    <s v="Modifier le taraudage des volets radars AGV filo"/>
    <s v="Délais"/>
    <s v="septembre"/>
    <s v="OUI"/>
    <s v="septembre"/>
    <e v="#DIV/0!"/>
    <n v="100"/>
    <s v=""/>
    <n v="0.1"/>
    <n v="100"/>
    <n v="0.1"/>
  </r>
  <r>
    <x v="0"/>
    <s v=""/>
    <s v="Standardiser la visserie des volets radars AGV filo et les platines/tables AGV filo"/>
    <s v="Délais"/>
    <s v="septembre"/>
    <s v="OUI"/>
    <s v="septembre"/>
    <e v="#DIV/0!"/>
    <n v="100"/>
    <s v=""/>
    <n v="0.1"/>
    <n v="100"/>
    <n v="0.1"/>
  </r>
  <r>
    <x v="0"/>
    <s v=""/>
    <s v="Faire un meuble fixe pour modules tandem méca"/>
    <s v="Propreté Rangement"/>
    <s v="septembre"/>
    <s v="OUI"/>
    <s v="septembre"/>
    <e v="#DIV/0!"/>
    <n v="100"/>
    <s v=""/>
    <n v="0.1"/>
    <n v="100"/>
    <n v="0.1"/>
  </r>
  <r>
    <x v="0"/>
    <s v=""/>
    <s v="Refaire le bac de visserie de la prépa tandem"/>
    <s v="Propreté Rangement"/>
    <s v="septembre"/>
    <s v="OUI"/>
    <m/>
    <e v="#DIV/0!"/>
    <n v="100"/>
    <s v=""/>
    <s v=""/>
    <n v="100"/>
    <s v=""/>
  </r>
  <r>
    <x v="0"/>
    <s v=""/>
    <s v="MEP de supports pour goujons tandem"/>
    <s v="Propreté Rangement"/>
    <s v="septembre"/>
    <s v="OUI"/>
    <m/>
    <e v="#DIV/0!"/>
    <n v="100"/>
    <s v=""/>
    <s v=""/>
    <n v="100"/>
    <s v=""/>
  </r>
  <r>
    <x v="0"/>
    <s v=""/>
    <s v="Changer poubelle noire"/>
    <s v="Propreté Rangement"/>
    <s v="septembre"/>
    <s v="OUI"/>
    <s v="septembre"/>
    <e v="#DIV/0!"/>
    <n v="100"/>
    <s v=""/>
    <n v="0.1"/>
    <n v="100"/>
    <n v="0.1"/>
  </r>
  <r>
    <x v="0"/>
    <s v=""/>
    <s v="MEP kit de nettoyage"/>
    <s v="Propreté Rangement"/>
    <s v="septembre"/>
    <s v="OUI"/>
    <m/>
    <e v="#DIV/0!"/>
    <n v="100"/>
    <s v=""/>
    <s v=""/>
    <n v="100"/>
    <s v=""/>
  </r>
  <r>
    <x v="0"/>
    <s v=""/>
    <s v="Faire gravure/servante MN1"/>
    <s v="Propreté Rangement"/>
    <s v="septembre"/>
    <s v="OUI"/>
    <m/>
    <e v="#DIV/0!"/>
    <n v="100"/>
    <s v=""/>
    <s v=""/>
    <n v="100"/>
    <s v=""/>
  </r>
  <r>
    <x v="0"/>
    <s v=""/>
    <s v="Souder barre/chariot rebuts pour MEP étriers à rebuter"/>
    <s v="Propreté Rangement"/>
    <s v="septembre"/>
    <s v="OUI"/>
    <s v="septembre"/>
    <e v="#DIV/0!"/>
    <n v="100"/>
    <s v=""/>
    <n v="0.1"/>
    <n v="100"/>
    <n v="0.1"/>
  </r>
  <r>
    <x v="0"/>
    <s v=""/>
    <s v="MEP d'un support visseuse pour support stab pont AV"/>
    <s v="Sécurité Ergonomie"/>
    <s v="septembre"/>
    <s v="OUI"/>
    <s v="septembre"/>
    <e v="#DIV/0!"/>
    <n v="100"/>
    <s v=""/>
    <n v="0.1"/>
    <n v="100"/>
    <n v="0.1"/>
  </r>
  <r>
    <x v="0"/>
    <s v=""/>
    <s v="MEP d'une arrivée d'air pour visseuse support stab pont AV"/>
    <s v="Propreté Rangement"/>
    <s v="septembre"/>
    <s v="OUI"/>
    <s v="septembre"/>
    <e v="#DIV/0!"/>
    <n v="100"/>
    <s v=""/>
    <n v="0.1"/>
    <n v="100"/>
    <n v="0.1"/>
  </r>
  <r>
    <x v="0"/>
    <s v=""/>
    <s v="MEP d'un support pour visseuse électrique étriers pont méca"/>
    <s v="Propreté Rangement"/>
    <s v="septembre"/>
    <s v="OUI"/>
    <m/>
    <e v="#DIV/0!"/>
    <n v="100"/>
    <s v=""/>
    <s v=""/>
    <n v="100"/>
    <s v=""/>
  </r>
  <r>
    <x v="0"/>
    <s v=""/>
    <s v="MEP d'un sonnette/triporteur"/>
    <s v="Sécurité Ergonomie"/>
    <s v="septembre"/>
    <s v="OUI"/>
    <m/>
    <e v="#DIV/0!"/>
    <n v="100"/>
    <s v=""/>
    <s v=""/>
    <n v="100"/>
    <s v=""/>
  </r>
  <r>
    <x v="0"/>
    <s v=""/>
    <s v="Répertorier les tarauds dans servante retouches"/>
    <s v="Propreté Rangement"/>
    <s v="septembre"/>
    <s v="OUI"/>
    <m/>
    <e v="#DIV/0!"/>
    <n v="100"/>
    <s v=""/>
    <s v=""/>
    <n v="100"/>
    <s v=""/>
  </r>
  <r>
    <x v="0"/>
    <s v=""/>
    <s v="MEP de photos de montage bielles GRASS 2.5/chariot de prépa"/>
    <s v="Qualité"/>
    <s v="septembre"/>
    <s v="OUI"/>
    <m/>
    <e v="#DIV/0!"/>
    <n v="100"/>
    <s v=""/>
    <s v=""/>
    <n v="100"/>
    <s v=""/>
  </r>
  <r>
    <x v="0"/>
    <s v=""/>
    <s v="MEP d'un rayon pour mettre papier sous imprimante des plots"/>
    <s v="Propreté Rangement"/>
    <s v="septembre"/>
    <s v="OUI"/>
    <s v="septembre"/>
    <e v="#DIV/0!"/>
    <n v="100"/>
    <s v=""/>
    <n v="0.1"/>
    <n v="100"/>
    <n v="0.1"/>
  </r>
  <r>
    <x v="0"/>
    <s v=""/>
    <s v="MEP support pour bombonne + gobelets en zone AGV"/>
    <s v="Propreté Rangement"/>
    <s v="septembre"/>
    <s v="OUI"/>
    <m/>
    <e v="#DIV/0!"/>
    <n v="100"/>
    <s v=""/>
    <s v=""/>
    <n v="100"/>
    <s v=""/>
  </r>
  <r>
    <x v="0"/>
    <s v=""/>
    <s v="Refaire des volets AGV pour en avoir d'avance"/>
    <s v="Délais"/>
    <s v="septembre"/>
    <s v="OUI"/>
    <m/>
    <e v="#DIV/0!"/>
    <n v="100"/>
    <s v=""/>
    <s v=""/>
    <n v="100"/>
    <s v=""/>
  </r>
  <r>
    <x v="0"/>
    <s v=""/>
    <s v="MEP support pour gabarit raccords"/>
    <s v="Propreté Rangement"/>
    <s v="septembre"/>
    <s v="OUI"/>
    <m/>
    <e v="#DIV/0!"/>
    <n v="100"/>
    <s v=""/>
    <s v=""/>
    <n v="100"/>
    <s v=""/>
  </r>
  <r>
    <x v="0"/>
    <s v=""/>
    <s v="MEP support pour ranger clefs"/>
    <s v="Propreté Rangement"/>
    <s v="septembre"/>
    <s v="OUI"/>
    <m/>
    <e v="#DIV/0!"/>
    <n v="100"/>
    <s v=""/>
    <s v=""/>
    <n v="100"/>
    <s v=""/>
  </r>
  <r>
    <x v="0"/>
    <s v=""/>
    <s v="Marquage/poutre pont AV"/>
    <s v="Délais"/>
    <s v="septembre"/>
    <s v="OUI"/>
    <s v="septembre"/>
    <e v="#DIV/0!"/>
    <n v="100"/>
    <s v=""/>
    <n v="0.1"/>
    <n v="100"/>
    <n v="0.1"/>
  </r>
  <r>
    <x v="0"/>
    <s v=""/>
    <s v="Rajouter clef raccord pont AV"/>
    <s v="Qualité"/>
    <s v="septembre"/>
    <s v="OUI"/>
    <m/>
    <e v="#DIV/0!"/>
    <n v="100"/>
    <s v=""/>
    <s v=""/>
    <n v="100"/>
    <s v=""/>
  </r>
  <r>
    <x v="0"/>
    <s v=""/>
    <s v="Déplacer poignée de manipulation pivots"/>
    <s v="Sécurité Ergonomie"/>
    <s v="septembre"/>
    <s v="OUI"/>
    <m/>
    <e v="#DIV/0!"/>
    <n v="100"/>
    <s v=""/>
    <s v=""/>
    <n v="100"/>
    <s v=""/>
  </r>
  <r>
    <x v="0"/>
    <s v=""/>
    <s v="Fixer support zipette/support visseuse latérale"/>
    <s v="Propreté Rangement"/>
    <s v="septembre"/>
    <s v="OUI"/>
    <s v="septembre"/>
    <e v="#DIV/0!"/>
    <n v="100"/>
    <s v=""/>
    <n v="0.1"/>
    <n v="100"/>
    <n v="0.1"/>
  </r>
  <r>
    <x v="0"/>
    <s v=""/>
    <s v="MEP de bouchons de protection/chariots de barre stab, suite à PA"/>
    <s v="Sécurité Ergonomie"/>
    <s v="septembre"/>
    <s v="OUI"/>
    <s v="septembre"/>
    <e v="#DIV/0!"/>
    <n v="100"/>
    <s v=""/>
    <n v="0.1"/>
    <n v="100"/>
    <n v="0.1"/>
  </r>
  <r>
    <x v="0"/>
    <s v=""/>
    <s v="MEP de butées de fourches à la prépa tandem"/>
    <s v="Sécurité Ergonomie"/>
    <s v="septembre"/>
    <s v="OUI"/>
    <s v="septembre"/>
    <e v="#DIV/0!"/>
    <n v="100"/>
    <s v=""/>
    <n v="0.1"/>
    <n v="100"/>
    <n v="0.1"/>
  </r>
  <r>
    <x v="0"/>
    <s v=""/>
    <s v="MEP visseuse pour raccord blocage dif"/>
    <s v="Délais"/>
    <s v="septembre"/>
    <s v="OUI"/>
    <s v="septembre"/>
    <e v="#DIV/0!"/>
    <n v="100"/>
    <s v=""/>
    <n v="0.1"/>
    <n v="100"/>
    <n v="0.1"/>
  </r>
  <r>
    <x v="0"/>
    <s v=""/>
    <s v="Fabriquer un timon pour levage/traction AGV filo"/>
    <s v="Coût"/>
    <s v="septembre"/>
    <s v="OUI"/>
    <s v="septembre"/>
    <e v="#DIV/0!"/>
    <n v="250"/>
    <s v=""/>
    <n v="0.25"/>
    <n v="250"/>
    <n v="0.25"/>
  </r>
  <r>
    <x v="0"/>
    <s v=""/>
    <s v="MEP d'un poste de prépa ensemble barre stab"/>
    <s v="Sécurité Ergonomie"/>
    <s v="septembre"/>
    <s v="OUI"/>
    <s v="septembre"/>
    <e v="#DIV/0!"/>
    <n v="100"/>
    <s v=""/>
    <n v="0.1"/>
    <n v="100"/>
    <n v="0.1"/>
  </r>
  <r>
    <x v="0"/>
    <s v=""/>
    <s v="MEP de butées de racks tandems"/>
    <s v="Sécurité Ergonomie"/>
    <s v="septembre"/>
    <s v="OUI"/>
    <s v="septembre"/>
    <e v="#DIV/0!"/>
    <n v="250"/>
    <s v=""/>
    <n v="0.25"/>
    <n v="250"/>
    <n v="0.25"/>
  </r>
  <r>
    <x v="0"/>
    <s v=""/>
    <s v="Mise en place d'une poignée/caisson stylos"/>
    <s v="Propreté Rangement"/>
    <s v="septembre"/>
    <s v="OUI"/>
    <s v="septembre"/>
    <e v="#DIV/0!"/>
    <n v="100"/>
    <s v=""/>
    <n v="0.1"/>
    <n v="100"/>
    <n v="0.1"/>
  </r>
  <r>
    <x v="0"/>
    <s v=""/>
    <s v="Rajouter réhausse/V-EMB cales"/>
    <s v="Sécurité Ergonomie"/>
    <s v="octobre"/>
    <s v="OUI"/>
    <s v="octobre"/>
    <e v="#DIV/0!"/>
    <n v="250"/>
    <s v=""/>
    <n v="0.25"/>
    <n v="250"/>
    <n v="0.25"/>
  </r>
  <r>
    <x v="0"/>
    <s v=""/>
    <s v="Refaire clef pour blocage dif pont AV"/>
    <s v="Qualité"/>
    <s v="octobre"/>
    <s v="OUI"/>
    <s v="octobre"/>
    <e v="#DIV/0!"/>
    <n v="100"/>
    <s v=""/>
    <n v="0.1"/>
    <n v="100"/>
    <n v="0.1"/>
  </r>
  <r>
    <x v="0"/>
    <s v=""/>
    <s v="Supprimer ref 5003058067"/>
    <s v="Propreté Rangement"/>
    <s v="octobre"/>
    <s v="OUI"/>
    <s v="octobre"/>
    <e v="#DIV/0!"/>
    <n v="100"/>
    <s v=""/>
    <n v="0.1"/>
    <n v="100"/>
    <n v="0.1"/>
  </r>
  <r>
    <x v="0"/>
    <s v=""/>
    <s v="Supprimer ref 5003101871"/>
    <s v="Propreté Rangement"/>
    <s v="octobre"/>
    <s v="OUI"/>
    <s v="octobre"/>
    <e v="#DIV/0!"/>
    <n v="100"/>
    <s v=""/>
    <n v="0.1"/>
    <n v="100"/>
    <n v="0.1"/>
  </r>
  <r>
    <x v="0"/>
    <s v=""/>
    <s v="Supprimer ref 5010571079"/>
    <s v="Propreté Rangement"/>
    <s v="octobre"/>
    <s v="OUI"/>
    <s v="octobre"/>
    <e v="#DIV/0!"/>
    <n v="100"/>
    <s v=""/>
    <n v="0.1"/>
    <n v="100"/>
    <n v="0.1"/>
  </r>
  <r>
    <x v="0"/>
    <s v=""/>
    <s v="Supprimer ref 5003101696"/>
    <s v="Propreté Rangement"/>
    <s v="octobre"/>
    <s v="OUI"/>
    <s v="octobre"/>
    <e v="#DIV/0!"/>
    <n v="100"/>
    <s v=""/>
    <n v="0.1"/>
    <n v="100"/>
    <n v="0.1"/>
  </r>
  <r>
    <x v="0"/>
    <s v=""/>
    <s v="Supprimer ref 5010571535"/>
    <s v="Propreté Rangement"/>
    <s v="octobre"/>
    <s v="OUI"/>
    <s v="octobre"/>
    <e v="#DIV/0!"/>
    <n v="100"/>
    <s v=""/>
    <n v="0.1"/>
    <n v="100"/>
    <n v="0.1"/>
  </r>
  <r>
    <x v="0"/>
    <s v=""/>
    <s v="Supprimer ref 5010612784"/>
    <s v="Propreté Rangement"/>
    <s v="octobre"/>
    <s v="OUI"/>
    <s v="octobre"/>
    <e v="#DIV/0!"/>
    <n v="100"/>
    <s v=""/>
    <n v="0.1"/>
    <n v="100"/>
    <n v="0.1"/>
  </r>
  <r>
    <x v="0"/>
    <s v=""/>
    <s v="Supprimer ref 7420872761"/>
    <s v="Propreté Rangement"/>
    <s v="octobre"/>
    <s v="OUI"/>
    <s v="octobre"/>
    <e v="#DIV/0!"/>
    <n v="100"/>
    <s v=""/>
    <n v="0.1"/>
    <n v="100"/>
    <n v="0.1"/>
  </r>
  <r>
    <x v="0"/>
    <s v=""/>
    <s v="Supprimer ref 7401592924"/>
    <s v="Propreté Rangement"/>
    <s v="octobre"/>
    <s v="OUI"/>
    <s v="octobre"/>
    <e v="#DIV/0!"/>
    <n v="100"/>
    <s v=""/>
    <n v="0.1"/>
    <n v="100"/>
    <n v="0.1"/>
  </r>
  <r>
    <x v="0"/>
    <s v=""/>
    <s v="Supprimer ref 7400991062"/>
    <s v="Propreté Rangement"/>
    <s v="octobre"/>
    <s v="OUI"/>
    <s v="octobre"/>
    <e v="#DIV/0!"/>
    <n v="100"/>
    <s v=""/>
    <n v="0.1"/>
    <n v="100"/>
    <n v="0.1"/>
  </r>
  <r>
    <x v="0"/>
    <s v=""/>
    <s v="Supprimer ref 5010525668"/>
    <s v="Propreté Rangement"/>
    <s v="octobre"/>
    <s v="OUI"/>
    <s v="octobre"/>
    <e v="#DIV/0!"/>
    <n v="100"/>
    <s v=""/>
    <n v="0.1"/>
    <n v="100"/>
    <n v="0.1"/>
  </r>
  <r>
    <x v="0"/>
    <s v=""/>
    <s v="Sangle retournement pont abimée"/>
    <s v="Sécurité Ergonomie"/>
    <s v="octobre"/>
    <s v="OUI"/>
    <s v="octobre"/>
    <e v="#DIV/0!"/>
    <n v="100"/>
    <s v=""/>
    <n v="0.1"/>
    <n v="100"/>
    <n v="0.1"/>
  </r>
  <r>
    <x v="0"/>
    <s v=""/>
    <s v="Pas de clef pour blocage dif/pont AV"/>
    <s v="Qualité"/>
    <s v="octobre"/>
    <s v="OUI"/>
    <s v="octobre"/>
    <e v="#DIV/0!"/>
    <n v="100"/>
    <s v=""/>
    <n v="0.1"/>
    <n v="100"/>
    <n v="0.1"/>
  </r>
  <r>
    <x v="0"/>
    <s v=""/>
    <s v="Supprimer les cases des tickets de serrage des transmissions/CL"/>
    <s v="Qualité"/>
    <s v="octobre"/>
    <s v="OUI"/>
    <s v="octobre"/>
    <e v="#DIV/0!"/>
    <n v="100"/>
    <s v=""/>
    <n v="0.1"/>
    <n v="100"/>
    <n v="0.1"/>
  </r>
  <r>
    <x v="0"/>
    <s v=""/>
    <s v="supprimé le chariot pour etiré les amortisseur"/>
    <s v="Propreté-Rangement"/>
    <s v="octobre"/>
    <s v="OUI"/>
    <s v="octobre"/>
    <e v="#DIV/0!"/>
    <n v="100"/>
    <s v=""/>
    <n v="0.1"/>
    <n v="100"/>
    <n v="0.1"/>
  </r>
  <r>
    <x v="0"/>
    <s v=""/>
    <s v="mettre 2 crochet pour etire les amortisseur sur le meuble"/>
    <s v="Qualité"/>
    <s v="octobre"/>
    <s v="OUI"/>
    <s v="octobre"/>
    <e v="#DIV/0!"/>
    <n v="100"/>
    <s v=""/>
    <n v="0.1"/>
    <n v="100"/>
    <n v="0.1"/>
  </r>
  <r>
    <x v="0"/>
    <s v=""/>
    <s v="mettre un crochet pour tenir le gabarit entraxe des lame"/>
    <s v="Propreté-Rangement"/>
    <s v="octobre"/>
    <s v="OUI"/>
    <s v="octobre"/>
    <e v="#DIV/0!"/>
    <n v="100"/>
    <s v=""/>
    <n v="0.1"/>
    <n v="100"/>
    <n v="0.1"/>
  </r>
  <r>
    <x v="0"/>
    <s v=""/>
    <s v="decalé meuble appro rilsan"/>
    <s v="Délais"/>
    <s v="octobre"/>
    <s v="OUI"/>
    <s v="octobre"/>
    <e v="#DIV/0!"/>
    <n v="100"/>
    <s v=""/>
    <n v="0.1"/>
    <n v="100"/>
    <n v="0.1"/>
  </r>
  <r>
    <x v="0"/>
    <s v=""/>
    <s v="deplacé le support pour range les douilles"/>
    <s v="Propreté-Rangement"/>
    <s v="octobre"/>
    <s v="OUI"/>
    <s v="octobre"/>
    <e v="#DIV/0!"/>
    <n v="100"/>
    <s v=""/>
    <n v="0.1"/>
    <n v="100"/>
    <n v="0.1"/>
  </r>
  <r>
    <x v="0"/>
    <s v=""/>
    <s v="SUPRIME LES SUPPORT INUTIL"/>
    <s v="Propreté-Rangement"/>
    <s v="octobre"/>
    <s v="OUI"/>
    <s v="octobre"/>
    <e v="#DIV/0!"/>
    <n v="100"/>
    <s v=""/>
    <n v="0.1"/>
    <n v="100"/>
    <n v="0.1"/>
  </r>
  <r>
    <x v="0"/>
    <s v=""/>
    <s v="avoir une douille avec une rallonge pour previsse les tag et pusher"/>
    <s v="Coût"/>
    <s v="octobre"/>
    <s v="OUI"/>
    <s v="octobre"/>
    <e v="#DIV/0!"/>
    <n v="100"/>
    <s v=""/>
    <n v="0.1"/>
    <n v="100"/>
    <n v="0.1"/>
  </r>
  <r>
    <x v="0"/>
    <s v=""/>
    <s v="faire sortire les feuille des vi annule sur imprimante ctrl"/>
    <m/>
    <s v="octobre"/>
    <s v="OUI"/>
    <s v="octobre"/>
    <e v="#DIV/0!"/>
    <n v="100"/>
    <s v=""/>
    <n v="0.1"/>
    <n v="100"/>
    <n v="0.1"/>
  </r>
  <r>
    <x v="0"/>
    <s v=""/>
    <s v="faire apparaitre sur les ettiquettes quelle serrage NOK"/>
    <m/>
    <s v="octobre"/>
    <s v="OUI"/>
    <m/>
    <e v="#DIV/0!"/>
    <n v="100"/>
    <s v=""/>
    <s v=""/>
    <n v="100"/>
    <s v=""/>
  </r>
  <r>
    <x v="0"/>
    <s v=""/>
    <s v="faire apparaitre sur l ettiquette quelle broche est NOK(aide au suivie )"/>
    <m/>
    <s v="octobre"/>
    <s v="OUI"/>
    <m/>
    <e v="#DIV/0!"/>
    <n v="100"/>
    <s v=""/>
    <s v=""/>
    <n v="100"/>
    <s v=""/>
  </r>
  <r>
    <x v="0"/>
    <s v=""/>
    <s v="guide palonier essieux tordu"/>
    <s v="Sécurité-Ergonomie"/>
    <s v="octobre"/>
    <s v="OUI"/>
    <s v="octobre"/>
    <e v="#DIV/0!"/>
    <n v="100"/>
    <s v=""/>
    <n v="0.1"/>
    <n v="100"/>
    <n v="0.1"/>
  </r>
  <r>
    <x v="0"/>
    <s v=""/>
    <s v="butée sur chariot pucher décalé"/>
    <s v="Sécurité-Ergonomie"/>
    <s v="octobre"/>
    <s v="OUI"/>
    <s v="octobre"/>
    <e v="#DIV/0!"/>
    <n v="100"/>
    <s v=""/>
    <n v="0.1"/>
    <n v="100"/>
    <n v="0.1"/>
  </r>
  <r>
    <x v="0"/>
    <s v=""/>
    <s v="faire soudé la douille de previssage essieux "/>
    <m/>
    <s v="octobre"/>
    <s v="OUI"/>
    <s v="octobre"/>
    <e v="#DIV/0!"/>
    <n v="100"/>
    <s v=""/>
    <n v="0.1"/>
    <n v="100"/>
    <n v="0.1"/>
  </r>
  <r>
    <x v="0"/>
    <s v=""/>
    <s v="avoir un petit mailet pour mettre les collier barre stabb"/>
    <s v="Sécurité-Ergonomie"/>
    <s v="octobre"/>
    <s v="OUI"/>
    <s v="octobre"/>
    <e v="#DIV/0!"/>
    <n v="100"/>
    <s v=""/>
    <n v="0.1"/>
    <n v="100"/>
    <n v="0.1"/>
  </r>
  <r>
    <x v="0"/>
    <s v=""/>
    <s v="deplacer les ecrou essieux a l etage du dessus"/>
    <m/>
    <s v="octobre"/>
    <s v="OUI"/>
    <m/>
    <e v="#DIV/0!"/>
    <m/>
    <s v=""/>
    <s v=""/>
    <n v="0"/>
    <s v=""/>
  </r>
  <r>
    <x v="0"/>
    <s v=""/>
    <s v="faire tourné le chariot des lame "/>
    <s v="Délais"/>
    <s v="octobre"/>
    <s v="OUI"/>
    <s v="octobre"/>
    <e v="#DIV/0!"/>
    <n v="100"/>
    <s v=""/>
    <n v="0.1"/>
    <n v="100"/>
    <n v="0.1"/>
  </r>
  <r>
    <x v="0"/>
    <s v=""/>
    <s v="refaire identification des cale pneu av avec nouvelle réf"/>
    <s v="Délais"/>
    <s v="octobre"/>
    <s v="OUI"/>
    <s v="octobre"/>
    <e v="#DIV/0!"/>
    <n v="100"/>
    <s v=""/>
    <n v="0.1"/>
    <n v="100"/>
    <n v="0.1"/>
  </r>
  <r>
    <x v="0"/>
    <s v=""/>
    <s v="refaire la table du pupitre ctrl pont"/>
    <s v="Propreté-Rangement"/>
    <s v="octobre"/>
    <s v="OUI"/>
    <s v="octobre"/>
    <e v="#DIV/0!"/>
    <n v="100"/>
    <s v=""/>
    <n v="0.1"/>
    <n v="100"/>
    <n v="0.1"/>
  </r>
  <r>
    <x v="0"/>
    <s v=""/>
    <s v="modifier etager vdr et rc pour retour vide "/>
    <s v="Propreté-Rangement"/>
    <s v="octobre"/>
    <s v="OUI"/>
    <s v="octobre"/>
    <e v="#DIV/0!"/>
    <n v="100"/>
    <s v=""/>
    <n v="0.1"/>
    <n v="100"/>
    <n v="0.1"/>
  </r>
  <r>
    <x v="0"/>
    <s v=""/>
    <s v="avoir un stylot blanc pour marquerles essieu sup "/>
    <s v="Qualité"/>
    <s v="octobre"/>
    <s v="OUI"/>
    <s v="octobre"/>
    <e v="#DIV/0!"/>
    <n v="100"/>
    <s v=""/>
    <n v="0.1"/>
    <n v="100"/>
    <n v="0.1"/>
  </r>
  <r>
    <x v="0"/>
    <s v=""/>
    <s v="mettre un sonnette comme au tourniquete essieux"/>
    <s v="Sécurité-Ergonomie"/>
    <s v="novembre"/>
    <s v="OUI"/>
    <s v="Novembre"/>
    <e v="#DIV/0!"/>
    <n v="250"/>
    <s v=""/>
    <n v="0.25"/>
    <n v="250"/>
    <n v="0.25"/>
  </r>
  <r>
    <x v="0"/>
    <s v=""/>
    <s v="réduire hauteur des supports visseuses sur la 4 broches ponts GR"/>
    <s v="Sécurité-Ergonomie"/>
    <s v="novembre"/>
    <s v="OUI"/>
    <s v="Novembre"/>
    <e v="#DIV/0!"/>
    <n v="100"/>
    <s v=""/>
    <n v="0.1"/>
    <n v="100"/>
    <n v="0.1"/>
  </r>
  <r>
    <x v="0"/>
    <s v=""/>
    <s v="faire un panneaux signalant l alarme sonor des PetE"/>
    <s v="Sécurité-Ergonomie"/>
    <s v="novembre"/>
    <s v="OUI"/>
    <s v="Décembre"/>
    <e v="#DIV/0!"/>
    <n v="100"/>
    <s v=""/>
    <n v="0.1"/>
    <n v="100"/>
    <n v="0.1"/>
  </r>
  <r>
    <x v="0"/>
    <s v=""/>
    <s v="mettre une cale provisoire pour centrage des rampe rasec"/>
    <m/>
    <s v="novembre"/>
    <s v="OUI"/>
    <s v="Novembre"/>
    <e v="#DIV/0!"/>
    <n v="100"/>
    <s v=""/>
    <n v="0.1"/>
    <n v="100"/>
    <n v="0.1"/>
  </r>
  <r>
    <x v="0"/>
    <s v=""/>
    <s v="intergre la cale sur poste prepa rampe rasec"/>
    <m/>
    <s v="novembre"/>
    <s v="OUI"/>
    <s v="Novembre"/>
    <e v="#DIV/0!"/>
    <n v="100"/>
    <s v=""/>
    <n v="0.1"/>
    <n v="100"/>
    <n v="0.1"/>
  </r>
  <r>
    <x v="0"/>
    <s v=""/>
    <s v="remonté support pour chandelle 2 esieu"/>
    <s v="Sécurité-Ergonomie"/>
    <s v="novembre"/>
    <s v="OUI"/>
    <m/>
    <e v="#DIV/0!"/>
    <m/>
    <s v=""/>
    <s v=""/>
    <n v="0"/>
    <s v=""/>
  </r>
  <r>
    <x v="0"/>
    <s v=""/>
    <s v="deplacer support chandelle pusher"/>
    <s v="Délais"/>
    <s v="novembre"/>
    <s v="OUI"/>
    <m/>
    <e v="#DIV/0!"/>
    <m/>
    <s v=""/>
    <s v=""/>
    <n v="0"/>
    <s v=""/>
  </r>
  <r>
    <x v="0"/>
    <s v=""/>
    <s v="faire un support pour visseuse VDR"/>
    <s v="Sécurité-Ergonomie"/>
    <s v="novembre"/>
    <s v="OUI"/>
    <m/>
    <e v="#DIV/0!"/>
    <m/>
    <s v=""/>
    <s v=""/>
    <n v="0"/>
    <s v=""/>
  </r>
  <r>
    <x v="0"/>
    <s v=""/>
    <s v="refaire in bac GD9"/>
    <s v="Délais"/>
    <s v="novembre"/>
    <s v="OUI"/>
    <s v="Novembre"/>
    <e v="#DIV/0!"/>
    <n v="100"/>
    <s v=""/>
    <n v="0.1"/>
    <n v="100"/>
    <n v="0.1"/>
  </r>
  <r>
    <x v="0"/>
    <s v=""/>
    <s v="faire marquage au sol pour chariot de lame pont gr"/>
    <s v="Propreté-Rangement"/>
    <s v="novembre"/>
    <s v="OUI"/>
    <s v="Novembre"/>
    <e v="#DIV/0!"/>
    <n v="100"/>
    <s v=""/>
    <n v="0.1"/>
    <n v="100"/>
    <n v="0.1"/>
  </r>
  <r>
    <x v="0"/>
    <s v=""/>
    <s v="supprimé la fiche apv qui sort sur l imprimante des pont GR"/>
    <s v="Coût"/>
    <s v="novembre"/>
    <s v="OUI"/>
    <m/>
    <e v="#DIV/0!"/>
    <n v="100"/>
    <s v=""/>
    <s v=""/>
    <n v="100"/>
    <s v=""/>
  </r>
  <r>
    <x v="0"/>
    <s v=""/>
    <s v="mettre un code barre sur pe engagement pont gr"/>
    <s v="Propreté-Rangement"/>
    <s v="novembre"/>
    <s v="OUI"/>
    <s v="Novembre"/>
    <e v="#DIV/0!"/>
    <n v="100"/>
    <s v=""/>
    <n v="0.1"/>
    <n v="100"/>
    <n v="0.1"/>
  </r>
  <r>
    <x v="0"/>
    <s v=""/>
    <s v="AVOIR UNE EDITION DE PE A L ENGAGEMENT PONT GR AU LIEU DE 2"/>
    <s v="Coût"/>
    <s v="novembre"/>
    <s v="OUI"/>
    <s v="Novembre"/>
    <e v="#DIV/0!"/>
    <n v="100"/>
    <s v=""/>
    <n v="0.1"/>
    <n v="100"/>
    <n v="0.1"/>
  </r>
  <r>
    <x v="0"/>
    <s v=""/>
    <s v="inverse 3 ref en B30D02"/>
    <s v="Sécurité-Ergonomie"/>
    <s v="novembre"/>
    <s v="OUI"/>
    <s v="Novembre"/>
    <e v="#DIV/0!"/>
    <n v="100"/>
    <s v=""/>
    <n v="0.1"/>
    <n v="100"/>
    <n v="0.1"/>
  </r>
  <r>
    <x v="0"/>
    <s v=""/>
    <s v="avoir une reglette pour suivre le PE"/>
    <s v="Qualité"/>
    <s v="novembre"/>
    <s v="OUI"/>
    <m/>
    <e v="#DIV/0!"/>
    <m/>
    <s v=""/>
    <s v=""/>
    <n v="0"/>
    <s v=""/>
  </r>
  <r>
    <x v="0"/>
    <s v=""/>
    <s v="faire 4 support pour bac de RC de frein pour prepa pont gr"/>
    <s v="Propreté-Rangement"/>
    <s v="novembre"/>
    <s v="OUI"/>
    <m/>
    <e v="#DIV/0!"/>
    <m/>
    <s v=""/>
    <s v=""/>
    <n v="0"/>
    <s v=""/>
  </r>
  <r>
    <x v="0"/>
    <s v=""/>
    <s v="modifier bac prepa rc lego"/>
    <s v="Sécurité-Ergonomie"/>
    <s v="novembre"/>
    <s v="OUI"/>
    <s v="Novembre"/>
    <e v="#DIV/0!"/>
    <n v="100"/>
    <s v=""/>
    <n v="0.1"/>
    <n v="100"/>
    <n v="0.1"/>
  </r>
  <r>
    <x v="0"/>
    <s v=""/>
    <s v="Descendre la visseuse amortisseur de la poutre"/>
    <s v="Sécurité Ergonomie"/>
    <s v="novembre"/>
    <s v="OUI"/>
    <s v="Novembre"/>
    <e v="#DIV/0!"/>
    <n v="100"/>
    <s v=""/>
    <n v="0.1"/>
    <n v="100"/>
    <n v="0.1"/>
  </r>
  <r>
    <x v="0"/>
    <s v=""/>
    <s v="MEP d'un support pour visseuse électrique essieu AV CD"/>
    <s v="Propreté Rangement"/>
    <s v="novembre"/>
    <s v="OUI"/>
    <s v="Novembre"/>
    <e v="#DIV/0!"/>
    <n v="100"/>
    <s v=""/>
    <n v="0.1"/>
    <n v="100"/>
    <n v="0.1"/>
  </r>
  <r>
    <x v="0"/>
    <s v=""/>
    <s v="Remonter bacs bouchons écrous ferrures tandem"/>
    <s v="Sécurité Ergonomie"/>
    <s v="novembre"/>
    <s v="OUI"/>
    <s v="Novembre"/>
    <e v="#DIV/0!"/>
    <n v="100"/>
    <s v=""/>
    <n v="0.1"/>
    <n v="100"/>
    <n v="0.1"/>
  </r>
  <r>
    <x v="0"/>
    <s v=""/>
    <s v="MEP d'une arrivée d'air pour visseuse amortisseur pont AV"/>
    <s v="Propreté Rangement"/>
    <s v="novembre"/>
    <s v="OUI"/>
    <s v="Novembre"/>
    <e v="#DIV/0!"/>
    <n v="100"/>
    <s v=""/>
    <n v="0.1"/>
    <n v="100"/>
    <n v="0.1"/>
  </r>
  <r>
    <x v="0"/>
    <s v=""/>
    <s v="MEP d'une barre/support pivots VI annulé"/>
    <s v="Qualité"/>
    <s v="novembre"/>
    <s v="OUI"/>
    <m/>
    <e v="#DIV/0!"/>
    <n v="100"/>
    <s v=""/>
    <s v=""/>
    <n v="100"/>
    <s v=""/>
  </r>
  <r>
    <x v="0"/>
    <s v=""/>
    <s v="Refaire le marquage au sol pour les chariots de pivots"/>
    <s v="Sécurité-Ergonomie"/>
    <s v="novembre"/>
    <s v="OUI"/>
    <m/>
    <e v="#DIV/0!"/>
    <m/>
    <s v=""/>
    <s v=""/>
    <n v="0"/>
    <s v=""/>
  </r>
  <r>
    <x v="0"/>
    <s v=""/>
    <s v="Refaire fabriquer modules essieu AV pneu"/>
    <s v="Délais"/>
    <s v="novembre"/>
    <s v="NON"/>
    <m/>
    <e v="#DIV/0!"/>
    <m/>
    <s v=""/>
    <s v=""/>
    <n v="0"/>
    <s v=""/>
  </r>
  <r>
    <x v="0"/>
    <s v=""/>
    <s v="Revoir emplacement chariot barre stab "/>
    <s v="Sécurité-Ergonomie"/>
    <s v="novembre"/>
    <s v="OUI"/>
    <s v="Novembre"/>
    <e v="#DIV/0!"/>
    <n v="100"/>
    <s v=""/>
    <n v="0.1"/>
    <n v="100"/>
    <n v="0.1"/>
  </r>
  <r>
    <x v="0"/>
    <s v=""/>
    <s v="Souder &quot;oreilles&quot; sur palonnier pivots"/>
    <s v="Sécurité-Ergonomie"/>
    <s v="novembre"/>
    <s v="OUI"/>
    <m/>
    <e v="#DIV/0!"/>
    <m/>
    <s v=""/>
    <s v=""/>
    <n v="0"/>
    <s v=""/>
  </r>
  <r>
    <x v="0"/>
    <s v=""/>
    <s v="MEP de codes-barres pour zippage n° de VI SUMO raccords"/>
    <s v="Qualité"/>
    <s v="novembre"/>
    <s v="OUI"/>
    <s v="Novembre"/>
    <e v="#DIV/0!"/>
    <n v="100"/>
    <s v=""/>
    <n v="0.1"/>
    <n v="100"/>
    <n v="0.1"/>
  </r>
  <r>
    <x v="0"/>
    <s v=""/>
    <s v="MEP d'une pince pour tenir le PE des raccords SUMO"/>
    <s v="Propreté Rangement"/>
    <s v="novembre"/>
    <s v="OUI"/>
    <s v="Novembre"/>
    <e v="#DIV/0!"/>
    <n v="100"/>
    <s v=""/>
    <n v="0.1"/>
    <n v="100"/>
    <n v="0.1"/>
  </r>
  <r>
    <x v="0"/>
    <s v=""/>
    <s v="Créer PE avec code-barres n° de VI"/>
    <s v="Environnement"/>
    <s v="novembre"/>
    <s v="OUI"/>
    <s v="Novembre"/>
    <e v="#DIV/0!"/>
    <n v="100"/>
    <s v=""/>
    <n v="0.1"/>
    <n v="100"/>
    <n v="0.1"/>
  </r>
  <r>
    <x v="0"/>
    <s v=""/>
    <s v="Fabriquer un outil pour enlever les bouchons de plots/tandems"/>
    <s v="Sécurité Ergonomie"/>
    <s v="novembre"/>
    <m/>
    <m/>
    <e v="#DIV/0!"/>
    <m/>
    <s v=""/>
    <s v=""/>
    <n v="0"/>
    <s v=""/>
  </r>
  <r>
    <x v="0"/>
    <s v=""/>
    <s v="Déplacer la prépa tandems"/>
    <s v="Sécurité Ergonomie"/>
    <s v="novembre"/>
    <s v="NON"/>
    <m/>
    <e v="#DIV/0!"/>
    <m/>
    <s v=""/>
    <s v=""/>
    <n v="0"/>
    <s v=""/>
  </r>
  <r>
    <x v="0"/>
    <s v=""/>
    <s v="MEP d'une visseuse pour previssage 1/2 coquille grass 2.5 et bielles tandem"/>
    <s v="Sécurité Ergonomie"/>
    <s v="novembre"/>
    <s v="OUI"/>
    <s v="Décembre"/>
    <e v="#DIV/0!"/>
    <n v="100"/>
    <s v=""/>
    <n v="0.1"/>
    <n v="100"/>
    <n v="0.1"/>
  </r>
  <r>
    <x v="0"/>
    <s v=""/>
    <s v="Changer les bouchons vis de pots et goujons/tandems"/>
    <s v="Délais"/>
    <s v="novembre"/>
    <s v="NON"/>
    <m/>
    <e v="#DIV/0!"/>
    <m/>
    <s v=""/>
    <s v=""/>
    <n v="0"/>
    <s v=""/>
  </r>
  <r>
    <x v="0"/>
    <s v=""/>
    <s v="Faire apparaitre la bonne référence des lames pneumatiques/Checklist ess L2"/>
    <s v="Qualité"/>
    <s v="novembre"/>
    <s v="OUI"/>
    <m/>
    <e v="#DIV/0!"/>
    <n v="100"/>
    <s v=""/>
    <s v=""/>
    <n v="100"/>
    <s v=""/>
  </r>
  <r>
    <x v="0"/>
    <s v=""/>
    <s v="MEP d'un support pour visseuse bielles"/>
    <s v="Propreté Rangement"/>
    <s v="décembre"/>
    <s v="OUI"/>
    <m/>
    <e v="#DIV/0!"/>
    <m/>
    <s v=""/>
    <s v=""/>
    <n v="0"/>
    <s v=""/>
  </r>
  <r>
    <x v="0"/>
    <s v=""/>
    <s v="MEP d'une lumière pour récupérer les contenants pleins des bananes CPE"/>
    <s v="Délais"/>
    <s v="décembre"/>
    <s v="OUI"/>
    <m/>
    <e v="#DIV/0!"/>
    <m/>
    <s v=""/>
    <s v=""/>
    <n v="0"/>
    <s v=""/>
  </r>
  <r>
    <x v="0"/>
    <s v=""/>
    <s v="Enlever la porte du retourneur pont AV"/>
    <s v="Sécurité Ergonomie"/>
    <s v="décembre"/>
    <s v="OUI"/>
    <s v="Décembre"/>
    <e v="#DIV/0!"/>
    <m/>
    <s v=""/>
    <n v="0"/>
    <n v="0"/>
    <s v=""/>
  </r>
  <r>
    <x v="0"/>
    <s v=""/>
    <s v="MEP d'un bouton de blocage du palan pont AV"/>
    <s v="Sécurité Ergonomie"/>
    <s v="décembre"/>
    <s v="OUI"/>
    <s v="Décembre"/>
    <e v="#DIV/0!"/>
    <m/>
    <s v=""/>
    <n v="0"/>
    <n v="0"/>
    <s v=""/>
  </r>
  <r>
    <x v="0"/>
    <s v=""/>
    <s v="Réduire tuyau visseuse support barre stab pont AV"/>
    <s v="Sécurité Ergonomie"/>
    <s v="décembre"/>
    <s v="OUI"/>
    <s v="Décembre"/>
    <e v="#DIV/0!"/>
    <m/>
    <s v=""/>
    <n v="0"/>
    <n v="0"/>
    <s v=""/>
  </r>
  <r>
    <x v="0"/>
    <s v=""/>
    <s v="Réduire tuyau visseuse amortisseur pont AV"/>
    <s v="Sécurité Ergonomie"/>
    <s v="décembre"/>
    <s v="OUI"/>
    <s v="Décembre"/>
    <e v="#DIV/0!"/>
    <m/>
    <s v=""/>
    <n v="0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Nom-Prénom">
  <location ref="N3:S5" firstHeaderRow="0" firstDataRow="1" firstDataCol="1"/>
  <pivotFields count="13">
    <pivotField axis="axisRow" showAll="0">
      <items count="26">
        <item m="1" x="16"/>
        <item m="1" x="5"/>
        <item m="1" x="8"/>
        <item m="1" x="2"/>
        <item m="1" x="3"/>
        <item m="1" x="12"/>
        <item m="1" x="20"/>
        <item m="1" x="17"/>
        <item m="1" x="13"/>
        <item m="1" x="1"/>
        <item m="1" x="6"/>
        <item m="1" x="24"/>
        <item m="1" x="10"/>
        <item m="1" x="7"/>
        <item m="1" x="14"/>
        <item m="1" x="15"/>
        <item m="1" x="18"/>
        <item m="1" x="4"/>
        <item m="1" x="23"/>
        <item m="1" x="21"/>
        <item m="1" x="11"/>
        <item m="1" x="19"/>
        <item m="1" x="9"/>
        <item m="1" x="22"/>
        <item x="0"/>
        <item t="default"/>
      </items>
    </pivotField>
    <pivotField showAll="0" defaultSubtotal="0"/>
    <pivotField showAll="0"/>
    <pivotField showAll="0"/>
    <pivotField dataField="1" showAll="0" defaultSubtotal="0"/>
    <pivotField dataField="1" showAll="0"/>
    <pivotField dataField="1" showAll="0"/>
    <pivotField dataField="1" showAll="0" defaultSubtotal="0"/>
    <pivotField showAll="0" defaultSubtotal="0"/>
    <pivotField showAll="0"/>
    <pivotField showAll="0"/>
    <pivotField numFmtId="165" showAll="0"/>
    <pivotField dataField="1" showAll="0" defaultSubtotal="0"/>
  </pivotFields>
  <rowFields count="1">
    <field x="0"/>
  </rowFields>
  <rowItems count="2">
    <i>
      <x v="2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ICP emises" fld="4" subtotal="count" baseField="1" baseItem="14"/>
    <dataField name="ICP retenues" fld="5" subtotal="count" baseField="1" baseItem="10"/>
    <dataField name="ICP réalisées" fld="6" subtotal="count" baseField="1" baseItem="6"/>
    <dataField name=" Taux de réalisation" fld="7" subtotal="average" baseField="0" baseItem="0" numFmtId="9"/>
    <dataField name="Chèque(s) sur l'année" fld="12" subtotal="max" baseField="0" baseItem="0"/>
  </dataFields>
  <formats count="23"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0" type="button" dataOnly="0" labelOnly="1" outline="0" axis="axisRow" fieldPosition="0"/>
    </format>
    <format dxfId="19">
      <pivotArea dataOnly="0" labelOnly="1" outline="0" axis="axisValues" fieldPosition="0"/>
    </format>
    <format dxfId="18">
      <pivotArea dataOnly="0" labelOnly="1" grandRow="1" outline="0" fieldPosition="0"/>
    </format>
    <format dxfId="17">
      <pivotArea dataOnly="0" labelOnly="1" outline="0" axis="axisValues" fieldPosition="0"/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field="0" type="button" dataOnly="0" labelOnly="1" outline="0" axis="axisRow" fieldPosition="0"/>
    </format>
    <format dxfId="13">
      <pivotArea dataOnly="0" labelOnly="1" outline="0" axis="axisValues" fieldPosition="0"/>
    </format>
    <format dxfId="12">
      <pivotArea dataOnly="0" labelOnly="1" grandRow="1" outline="0" fieldPosition="0"/>
    </format>
    <format dxfId="11">
      <pivotArea dataOnly="0" labelOnly="1" outline="0" axis="axisValues" fieldPosition="0"/>
    </format>
    <format dxfId="10">
      <pivotArea dataOnly="0" labelOnly="1" outline="0" axis="axisValues" fieldPosition="0"/>
    </format>
    <format dxfId="9">
      <pivotArea dataOnly="0" labelOnly="1" outline="0" axis="axisValues" fieldPosition="0"/>
    </format>
    <format dxfId="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4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3">
      <pivotArea collapsedLevelsAreSubtotals="1" fieldPosition="0">
        <references count="2">
          <reference field="4294967294" count="1" selected="0">
            <x v="3"/>
          </reference>
          <reference field="0" count="1">
            <x v="3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0">
      <pivotArea collapsedLevelsAreSubtotals="1" fieldPosition="0">
        <references count="2">
          <reference field="4294967294" count="1" selected="0">
            <x v="4"/>
          </reference>
          <reference field="0" count="0"/>
        </references>
      </pivotArea>
    </format>
  </formats>
  <conditionalFormats count="4">
    <conditionalFormat priority="4">
      <pivotAreas count="1">
        <pivotArea type="data" collapsedLevelsAreSubtotals="1" fieldPosition="0">
          <references count="2">
            <reference field="4294967294" count="1" selected="0">
              <x v="3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2">
            <reference field="4294967294" count="1" selected="0">
              <x v="4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2">
            <reference field="4294967294" count="1" selected="0">
              <x v="3"/>
            </reference>
            <reference field="0" count="24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  <conditionalFormat priority="1">
      <pivotAreas count="1">
        <pivotArea type="data" collapsedLevelsAreSubtotals="1" fieldPosition="0">
          <references count="2">
            <reference field="4294967294" count="1" selected="0">
              <x v="4"/>
            </reference>
            <reference field="0" count="24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</conditionalFormats>
  <pivotTableStyleInfo name="PivotStyleDark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1:P683"/>
  <sheetViews>
    <sheetView tabSelected="1" topLeftCell="A119" zoomScale="60" zoomScaleNormal="60" workbookViewId="0">
      <pane ySplit="3" topLeftCell="A122" activePane="bottomLeft" state="frozen"/>
      <selection activeCell="A119" sqref="A119"/>
      <selection pane="bottomLeft" activeCell="A122" sqref="A122:XFD122"/>
    </sheetView>
  </sheetViews>
  <sheetFormatPr baseColWidth="10" defaultColWidth="10.85546875" defaultRowHeight="12.75" x14ac:dyDescent="0.2"/>
  <cols>
    <col min="1" max="1" width="28.28515625" style="35" bestFit="1" customWidth="1"/>
    <col min="2" max="2" width="22.85546875" style="35" customWidth="1"/>
    <col min="3" max="3" width="89.5703125" style="27" bestFit="1" customWidth="1"/>
    <col min="4" max="4" width="18.28515625" style="27" bestFit="1" customWidth="1"/>
    <col min="5" max="5" width="9.85546875" style="27" bestFit="1" customWidth="1"/>
    <col min="6" max="7" width="10.42578125" style="27" bestFit="1" customWidth="1"/>
    <col min="8" max="8" width="10.42578125" style="27" hidden="1" customWidth="1"/>
    <col min="9" max="9" width="11.140625" style="27" customWidth="1"/>
    <col min="10" max="10" width="10.85546875" style="27" customWidth="1"/>
    <col min="11" max="11" width="10.140625" style="27" bestFit="1" customWidth="1"/>
    <col min="12" max="12" width="9.5703125" style="27" customWidth="1"/>
    <col min="13" max="13" width="10" style="27" bestFit="1" customWidth="1"/>
    <col min="14" max="14" width="18.140625" style="27" bestFit="1" customWidth="1"/>
    <col min="15" max="16384" width="10.85546875" style="27"/>
  </cols>
  <sheetData>
    <row r="1" spans="1:14" hidden="1" x14ac:dyDescent="0.2">
      <c r="A1" s="73"/>
      <c r="B1" s="73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</row>
    <row r="2" spans="1:14" ht="30" hidden="1" x14ac:dyDescent="0.2">
      <c r="A2" s="25" t="s">
        <v>0</v>
      </c>
      <c r="B2" s="26" t="s">
        <v>364</v>
      </c>
      <c r="C2" s="25" t="s">
        <v>1</v>
      </c>
      <c r="D2" s="25" t="s">
        <v>2</v>
      </c>
      <c r="E2" s="76" t="s">
        <v>3</v>
      </c>
      <c r="F2" s="77"/>
      <c r="G2" s="77"/>
      <c r="H2" s="77"/>
      <c r="I2" s="77"/>
      <c r="J2" s="77"/>
      <c r="K2" s="77"/>
      <c r="L2" s="77"/>
      <c r="M2" s="77"/>
    </row>
    <row r="3" spans="1:14" ht="15" hidden="1" x14ac:dyDescent="0.2">
      <c r="A3" s="28"/>
      <c r="B3" s="29" t="s">
        <v>365</v>
      </c>
      <c r="C3" s="59"/>
      <c r="D3" s="60">
        <v>5065</v>
      </c>
      <c r="E3" s="76"/>
      <c r="F3" s="77"/>
      <c r="G3" s="77"/>
      <c r="H3" s="77"/>
      <c r="I3" s="77"/>
      <c r="J3" s="77"/>
      <c r="K3" s="77"/>
      <c r="L3" s="77"/>
      <c r="M3" s="77"/>
      <c r="N3" s="30"/>
    </row>
    <row r="4" spans="1:14" ht="15" hidden="1" x14ac:dyDescent="0.2">
      <c r="A4" s="28"/>
      <c r="B4" s="29" t="s">
        <v>366</v>
      </c>
      <c r="C4" s="59"/>
      <c r="D4" s="60">
        <v>805</v>
      </c>
      <c r="E4" s="76"/>
      <c r="F4" s="77"/>
      <c r="G4" s="77"/>
      <c r="H4" s="77"/>
      <c r="I4" s="77"/>
      <c r="J4" s="77"/>
      <c r="K4" s="77"/>
      <c r="L4" s="77"/>
      <c r="M4" s="77"/>
      <c r="N4" s="30"/>
    </row>
    <row r="5" spans="1:14" ht="15" hidden="1" x14ac:dyDescent="0.2">
      <c r="A5" s="28"/>
      <c r="B5" s="29" t="s">
        <v>365</v>
      </c>
      <c r="C5" s="59"/>
      <c r="D5" s="60">
        <v>1050</v>
      </c>
      <c r="E5" s="76"/>
      <c r="F5" s="77"/>
      <c r="G5" s="77"/>
      <c r="H5" s="77"/>
      <c r="I5" s="77"/>
      <c r="J5" s="77"/>
      <c r="K5" s="77"/>
      <c r="L5" s="77"/>
      <c r="M5" s="77"/>
      <c r="N5" s="30"/>
    </row>
    <row r="6" spans="1:14" ht="15" hidden="1" x14ac:dyDescent="0.2">
      <c r="A6" s="28"/>
      <c r="B6" s="29" t="s">
        <v>365</v>
      </c>
      <c r="C6" s="59"/>
      <c r="D6" s="60">
        <v>1055</v>
      </c>
      <c r="E6" s="76"/>
      <c r="F6" s="77"/>
      <c r="G6" s="77"/>
      <c r="H6" s="77"/>
      <c r="I6" s="77"/>
      <c r="J6" s="77"/>
      <c r="K6" s="77"/>
      <c r="L6" s="77"/>
      <c r="M6" s="77"/>
      <c r="N6" s="30"/>
    </row>
    <row r="7" spans="1:14" ht="15" hidden="1" x14ac:dyDescent="0.2">
      <c r="A7" s="28"/>
      <c r="B7" s="29" t="s">
        <v>365</v>
      </c>
      <c r="C7" s="59"/>
      <c r="D7" s="60">
        <v>1025</v>
      </c>
      <c r="E7" s="76"/>
      <c r="F7" s="77"/>
      <c r="G7" s="77"/>
      <c r="H7" s="77"/>
      <c r="I7" s="77"/>
      <c r="J7" s="77"/>
      <c r="K7" s="77"/>
      <c r="L7" s="77"/>
      <c r="M7" s="77"/>
      <c r="N7" s="30"/>
    </row>
    <row r="8" spans="1:14" ht="15" hidden="1" x14ac:dyDescent="0.2">
      <c r="A8" s="28"/>
      <c r="B8" s="29" t="s">
        <v>366</v>
      </c>
      <c r="C8" s="59"/>
      <c r="D8" s="60">
        <v>850</v>
      </c>
      <c r="E8" s="76"/>
      <c r="F8" s="77"/>
      <c r="G8" s="77"/>
      <c r="H8" s="77"/>
      <c r="I8" s="77"/>
      <c r="J8" s="77"/>
      <c r="K8" s="77"/>
      <c r="L8" s="77"/>
      <c r="M8" s="77"/>
      <c r="N8" s="30"/>
    </row>
    <row r="9" spans="1:14" ht="15" hidden="1" x14ac:dyDescent="0.2">
      <c r="A9" s="28"/>
      <c r="B9" s="29" t="s">
        <v>366</v>
      </c>
      <c r="C9" s="59"/>
      <c r="D9" s="60">
        <v>715</v>
      </c>
      <c r="E9" s="76"/>
      <c r="F9" s="77"/>
      <c r="G9" s="77"/>
      <c r="H9" s="77"/>
      <c r="I9" s="77"/>
      <c r="J9" s="77"/>
      <c r="K9" s="77"/>
      <c r="L9" s="77"/>
      <c r="M9" s="77"/>
      <c r="N9" s="30"/>
    </row>
    <row r="10" spans="1:14" ht="15" hidden="1" x14ac:dyDescent="0.2">
      <c r="A10" s="28"/>
      <c r="B10" s="29" t="s">
        <v>366</v>
      </c>
      <c r="C10" s="59"/>
      <c r="D10" s="60">
        <v>3400</v>
      </c>
      <c r="E10" s="76"/>
      <c r="F10" s="77"/>
      <c r="G10" s="77"/>
      <c r="H10" s="77"/>
      <c r="I10" s="77"/>
      <c r="J10" s="77"/>
      <c r="K10" s="77"/>
      <c r="L10" s="77"/>
      <c r="M10" s="77"/>
      <c r="N10" s="30"/>
    </row>
    <row r="11" spans="1:14" ht="15" hidden="1" x14ac:dyDescent="0.2">
      <c r="A11" s="28"/>
      <c r="B11" s="29" t="s">
        <v>365</v>
      </c>
      <c r="C11" s="59"/>
      <c r="D11" s="60">
        <v>875</v>
      </c>
      <c r="E11" s="76"/>
      <c r="F11" s="77"/>
      <c r="G11" s="77"/>
      <c r="H11" s="77"/>
      <c r="I11" s="77"/>
      <c r="J11" s="77"/>
      <c r="K11" s="77"/>
      <c r="L11" s="77"/>
      <c r="M11" s="77"/>
      <c r="N11" s="30"/>
    </row>
    <row r="12" spans="1:14" ht="15" hidden="1" x14ac:dyDescent="0.2">
      <c r="A12" s="28"/>
      <c r="B12" s="29" t="s">
        <v>365</v>
      </c>
      <c r="C12" s="59"/>
      <c r="D12" s="60">
        <v>885</v>
      </c>
      <c r="E12" s="76"/>
      <c r="F12" s="77"/>
      <c r="G12" s="77"/>
      <c r="H12" s="77"/>
      <c r="I12" s="77"/>
      <c r="J12" s="77"/>
      <c r="K12" s="77"/>
      <c r="L12" s="77"/>
      <c r="M12" s="77"/>
      <c r="N12" s="30"/>
    </row>
    <row r="13" spans="1:14" ht="15" hidden="1" x14ac:dyDescent="0.2">
      <c r="A13" s="28"/>
      <c r="B13" s="29" t="s">
        <v>365</v>
      </c>
      <c r="C13" s="59"/>
      <c r="D13" s="60">
        <v>1475</v>
      </c>
      <c r="E13" s="76"/>
      <c r="F13" s="77"/>
      <c r="G13" s="77"/>
      <c r="H13" s="77"/>
      <c r="I13" s="77"/>
      <c r="J13" s="77"/>
      <c r="K13" s="77"/>
      <c r="L13" s="77"/>
      <c r="M13" s="77"/>
      <c r="N13" s="30"/>
    </row>
    <row r="14" spans="1:14" ht="15" hidden="1" x14ac:dyDescent="0.2">
      <c r="A14" s="31"/>
      <c r="B14" s="29" t="s">
        <v>365</v>
      </c>
      <c r="C14" s="59"/>
      <c r="D14" s="60">
        <v>100</v>
      </c>
      <c r="E14" s="76"/>
      <c r="F14" s="77"/>
      <c r="G14" s="77"/>
      <c r="H14" s="77"/>
      <c r="I14" s="77"/>
      <c r="J14" s="77"/>
      <c r="K14" s="77"/>
      <c r="L14" s="77"/>
      <c r="M14" s="77"/>
      <c r="N14" s="30"/>
    </row>
    <row r="15" spans="1:14" ht="15" hidden="1" x14ac:dyDescent="0.2">
      <c r="A15" s="28"/>
      <c r="B15" s="29" t="s">
        <v>365</v>
      </c>
      <c r="C15" s="59"/>
      <c r="D15" s="60">
        <v>605</v>
      </c>
      <c r="E15" s="76"/>
      <c r="F15" s="77"/>
      <c r="G15" s="77"/>
      <c r="H15" s="77"/>
      <c r="I15" s="77"/>
      <c r="J15" s="77"/>
      <c r="K15" s="77"/>
      <c r="L15" s="77"/>
      <c r="M15" s="77"/>
      <c r="N15" s="30"/>
    </row>
    <row r="16" spans="1:14" ht="15" hidden="1" x14ac:dyDescent="0.2">
      <c r="A16" s="28"/>
      <c r="B16" s="29" t="s">
        <v>366</v>
      </c>
      <c r="C16" s="59"/>
      <c r="D16" s="60">
        <v>780</v>
      </c>
      <c r="E16" s="76"/>
      <c r="F16" s="77"/>
      <c r="G16" s="77"/>
      <c r="H16" s="77"/>
      <c r="I16" s="77"/>
      <c r="J16" s="77"/>
      <c r="K16" s="77"/>
      <c r="L16" s="77"/>
      <c r="M16" s="77"/>
      <c r="N16" s="30"/>
    </row>
    <row r="17" spans="1:14" ht="15" hidden="1" x14ac:dyDescent="0.2">
      <c r="A17" s="28"/>
      <c r="B17" s="29" t="s">
        <v>366</v>
      </c>
      <c r="C17" s="59"/>
      <c r="D17" s="60">
        <v>775</v>
      </c>
      <c r="E17" s="76"/>
      <c r="F17" s="77"/>
      <c r="G17" s="77"/>
      <c r="H17" s="77"/>
      <c r="I17" s="77"/>
      <c r="J17" s="77"/>
      <c r="K17" s="77"/>
      <c r="L17" s="77"/>
      <c r="M17" s="77"/>
      <c r="N17" s="30"/>
    </row>
    <row r="18" spans="1:14" ht="15" hidden="1" x14ac:dyDescent="0.2">
      <c r="A18" s="28"/>
      <c r="B18" s="29" t="s">
        <v>366</v>
      </c>
      <c r="C18" s="59"/>
      <c r="D18" s="60">
        <v>1025</v>
      </c>
      <c r="E18" s="76"/>
      <c r="F18" s="77"/>
      <c r="G18" s="77"/>
      <c r="H18" s="77"/>
      <c r="I18" s="77"/>
      <c r="J18" s="77"/>
      <c r="K18" s="77"/>
      <c r="L18" s="77"/>
      <c r="M18" s="77"/>
      <c r="N18" s="30"/>
    </row>
    <row r="19" spans="1:14" ht="15" hidden="1" x14ac:dyDescent="0.2">
      <c r="A19" s="31"/>
      <c r="B19" s="29" t="s">
        <v>366</v>
      </c>
      <c r="C19" s="59"/>
      <c r="D19" s="60">
        <v>1375</v>
      </c>
      <c r="E19" s="76"/>
      <c r="F19" s="77"/>
      <c r="G19" s="77"/>
      <c r="H19" s="77"/>
      <c r="I19" s="77"/>
      <c r="J19" s="77"/>
      <c r="K19" s="77"/>
      <c r="L19" s="77"/>
      <c r="M19" s="77"/>
      <c r="N19" s="30"/>
    </row>
    <row r="20" spans="1:14" ht="15" hidden="1" x14ac:dyDescent="0.2">
      <c r="A20" s="28"/>
      <c r="B20" s="29" t="s">
        <v>366</v>
      </c>
      <c r="C20" s="59"/>
      <c r="D20" s="60">
        <v>160</v>
      </c>
      <c r="E20" s="76"/>
      <c r="F20" s="77"/>
      <c r="G20" s="77"/>
      <c r="H20" s="77"/>
      <c r="I20" s="77"/>
      <c r="J20" s="77"/>
      <c r="K20" s="77"/>
      <c r="L20" s="77"/>
      <c r="M20" s="77"/>
      <c r="N20" s="30"/>
    </row>
    <row r="21" spans="1:14" ht="15" hidden="1" x14ac:dyDescent="0.2">
      <c r="A21" s="32"/>
      <c r="B21" s="29" t="s">
        <v>366</v>
      </c>
      <c r="C21" s="59"/>
      <c r="D21" s="60">
        <v>1000</v>
      </c>
      <c r="E21" s="76"/>
      <c r="F21" s="77"/>
      <c r="G21" s="77"/>
      <c r="H21" s="77"/>
      <c r="I21" s="77"/>
      <c r="J21" s="77"/>
      <c r="K21" s="77"/>
      <c r="L21" s="77"/>
      <c r="M21" s="77"/>
      <c r="N21" s="30"/>
    </row>
    <row r="22" spans="1:14" ht="15" hidden="1" x14ac:dyDescent="0.2">
      <c r="A22" s="33"/>
      <c r="B22" s="34" t="s">
        <v>366</v>
      </c>
      <c r="C22" s="61"/>
      <c r="D22" s="62">
        <v>0</v>
      </c>
      <c r="E22" s="76"/>
      <c r="F22" s="77"/>
      <c r="G22" s="77"/>
      <c r="H22" s="77"/>
      <c r="I22" s="77"/>
      <c r="J22" s="77"/>
      <c r="K22" s="77"/>
      <c r="L22" s="77"/>
      <c r="M22" s="77"/>
      <c r="N22" s="30"/>
    </row>
    <row r="23" spans="1:14" ht="15" hidden="1" x14ac:dyDescent="0.2">
      <c r="A23" s="28"/>
      <c r="B23" s="29" t="s">
        <v>365</v>
      </c>
      <c r="C23" s="59"/>
      <c r="D23" s="60">
        <v>1975</v>
      </c>
      <c r="E23" s="76"/>
      <c r="F23" s="77"/>
      <c r="G23" s="77"/>
      <c r="H23" s="77"/>
      <c r="I23" s="77"/>
      <c r="J23" s="77"/>
      <c r="K23" s="77"/>
      <c r="L23" s="77"/>
      <c r="M23" s="77"/>
      <c r="N23" s="30"/>
    </row>
    <row r="24" spans="1:14" ht="15" hidden="1" x14ac:dyDescent="0.2">
      <c r="A24" s="28"/>
      <c r="B24" s="29" t="s">
        <v>365</v>
      </c>
      <c r="C24" s="59"/>
      <c r="D24" s="60">
        <v>400</v>
      </c>
      <c r="E24" s="76"/>
      <c r="F24" s="77"/>
      <c r="G24" s="77"/>
      <c r="H24" s="77"/>
      <c r="I24" s="77"/>
      <c r="J24" s="77"/>
      <c r="K24" s="77"/>
      <c r="L24" s="77"/>
      <c r="M24" s="77"/>
      <c r="N24" s="30"/>
    </row>
    <row r="25" spans="1:14" ht="15" hidden="1" x14ac:dyDescent="0.2">
      <c r="A25" s="28"/>
      <c r="B25" s="29" t="s">
        <v>365</v>
      </c>
      <c r="C25" s="59"/>
      <c r="D25" s="60">
        <v>1300</v>
      </c>
      <c r="E25" s="76"/>
      <c r="F25" s="77"/>
      <c r="G25" s="77"/>
      <c r="H25" s="77"/>
      <c r="I25" s="77"/>
      <c r="J25" s="77"/>
      <c r="K25" s="77"/>
      <c r="L25" s="77"/>
      <c r="M25" s="77"/>
      <c r="N25" s="30"/>
    </row>
    <row r="26" spans="1:14" ht="15" hidden="1" x14ac:dyDescent="0.2">
      <c r="A26" s="28"/>
      <c r="B26" s="29" t="s">
        <v>365</v>
      </c>
      <c r="C26" s="59"/>
      <c r="D26" s="60">
        <v>475</v>
      </c>
      <c r="E26" s="76"/>
      <c r="F26" s="77"/>
      <c r="G26" s="77"/>
      <c r="H26" s="77"/>
      <c r="I26" s="77"/>
      <c r="J26" s="77"/>
      <c r="K26" s="77"/>
      <c r="L26" s="77"/>
      <c r="M26" s="77"/>
      <c r="N26" s="30"/>
    </row>
    <row r="27" spans="1:14" ht="15" hidden="1" x14ac:dyDescent="0.2">
      <c r="A27" s="28"/>
      <c r="B27" s="29" t="s">
        <v>365</v>
      </c>
      <c r="C27" s="59"/>
      <c r="D27" s="60">
        <v>100</v>
      </c>
      <c r="E27" s="76"/>
      <c r="F27" s="77"/>
      <c r="G27" s="77"/>
      <c r="H27" s="77"/>
      <c r="I27" s="77"/>
      <c r="J27" s="77"/>
      <c r="K27" s="77"/>
      <c r="L27" s="77"/>
      <c r="M27" s="77"/>
      <c r="N27" s="30"/>
    </row>
    <row r="28" spans="1:14" ht="15" hidden="1" x14ac:dyDescent="0.2">
      <c r="A28" s="34"/>
      <c r="B28" s="34" t="s">
        <v>365</v>
      </c>
      <c r="C28" s="61"/>
      <c r="D28" s="62">
        <v>0</v>
      </c>
      <c r="E28" s="76"/>
      <c r="F28" s="77"/>
      <c r="G28" s="77"/>
      <c r="H28" s="77"/>
      <c r="I28" s="77"/>
      <c r="J28" s="77"/>
      <c r="K28" s="77"/>
      <c r="L28" s="77"/>
      <c r="M28" s="77"/>
      <c r="N28" s="30"/>
    </row>
    <row r="29" spans="1:14" ht="15" hidden="1" x14ac:dyDescent="0.2">
      <c r="A29" s="34"/>
      <c r="B29" s="34" t="s">
        <v>365</v>
      </c>
      <c r="C29" s="61"/>
      <c r="D29" s="62">
        <v>0</v>
      </c>
      <c r="E29" s="76"/>
      <c r="F29" s="77"/>
      <c r="G29" s="77"/>
      <c r="H29" s="77"/>
      <c r="I29" s="77"/>
      <c r="J29" s="77"/>
      <c r="K29" s="77"/>
      <c r="L29" s="77"/>
      <c r="M29" s="77"/>
      <c r="N29" s="30"/>
    </row>
    <row r="30" spans="1:14" ht="15" hidden="1" x14ac:dyDescent="0.2">
      <c r="A30" s="34"/>
      <c r="B30" s="34" t="s">
        <v>366</v>
      </c>
      <c r="C30" s="61"/>
      <c r="D30" s="62">
        <v>0</v>
      </c>
      <c r="E30" s="76"/>
      <c r="F30" s="77"/>
      <c r="G30" s="77"/>
      <c r="H30" s="77"/>
      <c r="I30" s="77"/>
      <c r="J30" s="77"/>
      <c r="K30" s="77"/>
      <c r="L30" s="77"/>
      <c r="M30" s="77"/>
    </row>
    <row r="31" spans="1:14" ht="15" hidden="1" x14ac:dyDescent="0.2">
      <c r="A31" s="34"/>
      <c r="B31" s="34" t="s">
        <v>366</v>
      </c>
      <c r="C31" s="61"/>
      <c r="D31" s="62">
        <v>0</v>
      </c>
      <c r="E31" s="76"/>
      <c r="F31" s="77"/>
      <c r="G31" s="77"/>
      <c r="H31" s="77"/>
      <c r="I31" s="77"/>
      <c r="J31" s="77"/>
      <c r="K31" s="77"/>
      <c r="L31" s="77"/>
      <c r="M31" s="77"/>
    </row>
    <row r="32" spans="1:14" ht="15" hidden="1" x14ac:dyDescent="0.2">
      <c r="A32" s="34"/>
      <c r="B32" s="34" t="s">
        <v>366</v>
      </c>
      <c r="C32" s="61"/>
      <c r="D32" s="62">
        <v>0</v>
      </c>
      <c r="E32" s="76"/>
      <c r="F32" s="77"/>
      <c r="G32" s="77"/>
      <c r="H32" s="77"/>
      <c r="I32" s="77"/>
      <c r="J32" s="77"/>
      <c r="K32" s="77"/>
      <c r="L32" s="77"/>
      <c r="M32" s="77"/>
    </row>
    <row r="33" spans="1:15" ht="15" hidden="1" x14ac:dyDescent="0.2">
      <c r="A33" s="29"/>
      <c r="B33" s="29"/>
      <c r="C33" s="59"/>
      <c r="D33" s="60"/>
      <c r="E33" s="76"/>
      <c r="F33" s="77"/>
      <c r="G33" s="77"/>
      <c r="H33" s="77"/>
      <c r="I33" s="77"/>
      <c r="J33" s="77"/>
      <c r="K33" s="77"/>
      <c r="L33" s="77"/>
      <c r="M33" s="77"/>
    </row>
    <row r="34" spans="1:15" ht="15" hidden="1" x14ac:dyDescent="0.2">
      <c r="A34" s="29"/>
      <c r="B34" s="29"/>
      <c r="C34" s="59"/>
      <c r="D34" s="60"/>
      <c r="E34" s="76"/>
      <c r="F34" s="77"/>
      <c r="G34" s="77"/>
      <c r="H34" s="77"/>
      <c r="I34" s="77"/>
      <c r="J34" s="77"/>
      <c r="K34" s="77"/>
      <c r="L34" s="77"/>
      <c r="M34" s="77"/>
    </row>
    <row r="35" spans="1:15" ht="15" hidden="1" x14ac:dyDescent="0.2">
      <c r="A35" s="29"/>
      <c r="B35" s="29"/>
      <c r="C35" s="59"/>
      <c r="D35" s="60"/>
      <c r="E35" s="76"/>
      <c r="F35" s="77"/>
      <c r="G35" s="77"/>
      <c r="H35" s="77"/>
      <c r="I35" s="77"/>
      <c r="J35" s="77"/>
      <c r="K35" s="77"/>
      <c r="L35" s="77"/>
      <c r="M35" s="77"/>
    </row>
    <row r="36" spans="1:15" ht="15" hidden="1" x14ac:dyDescent="0.2">
      <c r="A36" s="29"/>
      <c r="B36" s="29"/>
      <c r="C36" s="59"/>
      <c r="D36" s="60"/>
      <c r="E36" s="76"/>
      <c r="F36" s="77"/>
      <c r="G36" s="77"/>
      <c r="H36" s="77"/>
      <c r="I36" s="77"/>
      <c r="J36" s="77"/>
      <c r="K36" s="77"/>
      <c r="L36" s="77"/>
      <c r="M36" s="77"/>
      <c r="O36" s="63"/>
    </row>
    <row r="37" spans="1:15" ht="15" hidden="1" x14ac:dyDescent="0.2">
      <c r="A37" s="29"/>
      <c r="B37" s="29"/>
      <c r="C37" s="59"/>
      <c r="D37" s="60"/>
      <c r="E37" s="76"/>
      <c r="F37" s="77"/>
      <c r="G37" s="77"/>
      <c r="H37" s="77"/>
      <c r="I37" s="77"/>
      <c r="J37" s="77"/>
      <c r="K37" s="77"/>
      <c r="L37" s="77"/>
      <c r="M37" s="77"/>
    </row>
    <row r="38" spans="1:15" ht="15" hidden="1" x14ac:dyDescent="0.2">
      <c r="A38" s="29"/>
      <c r="B38" s="29"/>
      <c r="C38" s="59"/>
      <c r="D38" s="60"/>
      <c r="E38" s="76"/>
      <c r="F38" s="77"/>
      <c r="G38" s="77"/>
      <c r="H38" s="77"/>
      <c r="I38" s="77"/>
      <c r="J38" s="77"/>
      <c r="K38" s="77"/>
      <c r="L38" s="77"/>
      <c r="M38" s="77"/>
    </row>
    <row r="39" spans="1:15" ht="15" hidden="1" x14ac:dyDescent="0.2">
      <c r="A39" s="29"/>
      <c r="B39" s="29"/>
      <c r="C39" s="59"/>
      <c r="D39" s="60"/>
      <c r="E39" s="76"/>
      <c r="F39" s="77"/>
      <c r="G39" s="77"/>
      <c r="H39" s="77"/>
      <c r="I39" s="77"/>
      <c r="J39" s="77"/>
      <c r="K39" s="77"/>
      <c r="L39" s="77"/>
      <c r="M39" s="77"/>
    </row>
    <row r="40" spans="1:15" ht="15" hidden="1" x14ac:dyDescent="0.2">
      <c r="A40" s="29"/>
      <c r="B40" s="29"/>
      <c r="C40" s="59"/>
      <c r="D40" s="60"/>
      <c r="E40" s="76"/>
      <c r="F40" s="77"/>
      <c r="G40" s="77"/>
      <c r="H40" s="77"/>
      <c r="I40" s="77"/>
      <c r="J40" s="77"/>
      <c r="K40" s="77"/>
      <c r="L40" s="77"/>
      <c r="M40" s="77"/>
    </row>
    <row r="41" spans="1:15" ht="15" hidden="1" x14ac:dyDescent="0.2">
      <c r="A41" s="29"/>
      <c r="B41" s="29"/>
      <c r="C41" s="59"/>
      <c r="D41" s="60"/>
      <c r="E41" s="76"/>
      <c r="F41" s="77"/>
      <c r="G41" s="77"/>
      <c r="H41" s="77"/>
      <c r="I41" s="77"/>
      <c r="J41" s="77"/>
      <c r="K41" s="77"/>
      <c r="L41" s="77"/>
      <c r="M41" s="77"/>
    </row>
    <row r="42" spans="1:15" ht="15" hidden="1" x14ac:dyDescent="0.2">
      <c r="A42" s="29"/>
      <c r="B42" s="29"/>
      <c r="C42" s="59"/>
      <c r="D42" s="60"/>
      <c r="E42" s="76"/>
      <c r="F42" s="77"/>
      <c r="G42" s="77"/>
      <c r="H42" s="77"/>
      <c r="I42" s="77"/>
      <c r="J42" s="77"/>
      <c r="K42" s="77"/>
      <c r="L42" s="77"/>
      <c r="M42" s="77"/>
    </row>
    <row r="43" spans="1:15" ht="15" hidden="1" x14ac:dyDescent="0.2">
      <c r="A43" s="29"/>
      <c r="B43" s="29"/>
      <c r="C43" s="59"/>
      <c r="D43" s="60"/>
      <c r="E43" s="76"/>
      <c r="F43" s="77"/>
      <c r="G43" s="77"/>
      <c r="H43" s="77"/>
      <c r="I43" s="77"/>
      <c r="J43" s="77"/>
      <c r="K43" s="77"/>
      <c r="L43" s="77"/>
      <c r="M43" s="77"/>
    </row>
    <row r="44" spans="1:15" ht="15" hidden="1" x14ac:dyDescent="0.2">
      <c r="A44" s="29"/>
      <c r="B44" s="29"/>
      <c r="C44" s="59"/>
      <c r="D44" s="60"/>
      <c r="E44" s="76"/>
      <c r="F44" s="77"/>
      <c r="G44" s="77"/>
      <c r="H44" s="77"/>
      <c r="I44" s="77"/>
      <c r="J44" s="77"/>
      <c r="K44" s="77"/>
      <c r="L44" s="77"/>
      <c r="M44" s="77"/>
    </row>
    <row r="45" spans="1:15" ht="15" hidden="1" x14ac:dyDescent="0.2">
      <c r="A45" s="29"/>
      <c r="B45" s="29"/>
      <c r="C45" s="59"/>
      <c r="D45" s="60"/>
      <c r="E45" s="76"/>
      <c r="F45" s="77"/>
      <c r="G45" s="77"/>
      <c r="H45" s="77"/>
      <c r="I45" s="77"/>
      <c r="J45" s="77"/>
      <c r="K45" s="77"/>
      <c r="L45" s="77"/>
      <c r="M45" s="77"/>
    </row>
    <row r="46" spans="1:15" ht="15" hidden="1" x14ac:dyDescent="0.2">
      <c r="A46" s="29"/>
      <c r="B46" s="29"/>
      <c r="C46" s="59"/>
      <c r="D46" s="60"/>
      <c r="E46" s="76"/>
      <c r="F46" s="77"/>
      <c r="G46" s="77"/>
      <c r="H46" s="77"/>
      <c r="I46" s="77"/>
      <c r="J46" s="77"/>
      <c r="K46" s="77"/>
      <c r="L46" s="77"/>
      <c r="M46" s="77"/>
    </row>
    <row r="47" spans="1:15" ht="15" hidden="1" x14ac:dyDescent="0.2">
      <c r="A47" s="29"/>
      <c r="B47" s="29"/>
      <c r="C47" s="59"/>
      <c r="D47" s="60"/>
      <c r="E47" s="76"/>
      <c r="F47" s="77"/>
      <c r="G47" s="77"/>
      <c r="H47" s="77"/>
      <c r="I47" s="77"/>
      <c r="J47" s="77"/>
      <c r="K47" s="77"/>
      <c r="L47" s="77"/>
      <c r="M47" s="77"/>
    </row>
    <row r="48" spans="1:15" ht="15" hidden="1" x14ac:dyDescent="0.2">
      <c r="A48" s="29"/>
      <c r="B48" s="29"/>
      <c r="C48" s="59"/>
      <c r="D48" s="60"/>
      <c r="E48" s="76"/>
      <c r="F48" s="77"/>
      <c r="G48" s="77"/>
      <c r="H48" s="77"/>
      <c r="I48" s="77"/>
      <c r="J48" s="77"/>
      <c r="K48" s="77"/>
      <c r="L48" s="77"/>
      <c r="M48" s="77"/>
    </row>
    <row r="49" spans="1:16" ht="15" hidden="1" x14ac:dyDescent="0.2">
      <c r="A49" s="29"/>
      <c r="B49" s="29"/>
      <c r="C49" s="59"/>
      <c r="D49" s="60"/>
      <c r="E49" s="76"/>
      <c r="F49" s="77"/>
      <c r="G49" s="77"/>
      <c r="H49" s="77"/>
      <c r="I49" s="77"/>
      <c r="J49" s="77"/>
      <c r="K49" s="77"/>
      <c r="L49" s="77"/>
      <c r="M49" s="77"/>
    </row>
    <row r="50" spans="1:16" ht="15" hidden="1" x14ac:dyDescent="0.2">
      <c r="A50" s="29"/>
      <c r="B50" s="29"/>
      <c r="C50" s="59"/>
      <c r="D50" s="60"/>
      <c r="E50" s="76"/>
      <c r="F50" s="77"/>
      <c r="G50" s="77"/>
      <c r="H50" s="77"/>
      <c r="I50" s="77"/>
      <c r="J50" s="77"/>
      <c r="K50" s="77"/>
      <c r="L50" s="77"/>
      <c r="M50" s="77"/>
    </row>
    <row r="51" spans="1:16" ht="15" hidden="1" x14ac:dyDescent="0.2">
      <c r="A51" s="29"/>
      <c r="B51" s="29"/>
      <c r="C51" s="59"/>
      <c r="D51" s="60"/>
      <c r="E51" s="76"/>
      <c r="F51" s="77"/>
      <c r="G51" s="77"/>
      <c r="H51" s="77"/>
      <c r="I51" s="77"/>
      <c r="J51" s="77"/>
      <c r="K51" s="77"/>
      <c r="L51" s="77"/>
      <c r="M51" s="77"/>
    </row>
    <row r="52" spans="1:16" ht="15" hidden="1" x14ac:dyDescent="0.2">
      <c r="A52" s="29"/>
      <c r="B52" s="29"/>
      <c r="C52" s="59"/>
      <c r="D52" s="60"/>
      <c r="E52" s="76"/>
      <c r="F52" s="77"/>
      <c r="G52" s="77"/>
      <c r="H52" s="77"/>
      <c r="I52" s="77"/>
      <c r="J52" s="77"/>
      <c r="K52" s="77"/>
      <c r="L52" s="77"/>
      <c r="M52" s="77"/>
    </row>
    <row r="53" spans="1:16" ht="15" hidden="1" x14ac:dyDescent="0.2">
      <c r="A53" s="29"/>
      <c r="B53" s="29"/>
      <c r="C53" s="59"/>
      <c r="D53" s="60"/>
      <c r="E53" s="76"/>
      <c r="F53" s="77"/>
      <c r="G53" s="77"/>
      <c r="H53" s="77"/>
      <c r="I53" s="77"/>
      <c r="J53" s="77"/>
      <c r="K53" s="77"/>
      <c r="L53" s="77"/>
      <c r="M53" s="77"/>
    </row>
    <row r="54" spans="1:16" ht="15" hidden="1" x14ac:dyDescent="0.2">
      <c r="A54" s="29"/>
      <c r="B54" s="29"/>
      <c r="C54" s="59"/>
      <c r="D54" s="60"/>
      <c r="E54" s="76"/>
      <c r="F54" s="77"/>
      <c r="G54" s="77"/>
      <c r="H54" s="77"/>
      <c r="I54" s="77"/>
      <c r="J54" s="77"/>
      <c r="K54" s="77"/>
      <c r="L54" s="77"/>
      <c r="M54" s="77"/>
    </row>
    <row r="55" spans="1:16" ht="15" hidden="1" x14ac:dyDescent="0.2">
      <c r="A55" s="29"/>
      <c r="B55" s="29"/>
      <c r="C55" s="59"/>
      <c r="D55" s="60"/>
      <c r="E55" s="76"/>
      <c r="F55" s="77"/>
      <c r="G55" s="77"/>
      <c r="H55" s="77"/>
      <c r="I55" s="77"/>
      <c r="J55" s="77"/>
      <c r="K55" s="77"/>
      <c r="L55" s="77"/>
      <c r="M55" s="77"/>
    </row>
    <row r="56" spans="1:16" ht="15" hidden="1" x14ac:dyDescent="0.2">
      <c r="A56" s="29" t="str">
        <f>IF(ISERROR('[2]LISTES SANS VIDES'!$A30),"",CONCATENATE('[2]LISTES SANS VIDES'!$A30," ",'[2]LISTES SANS VIDES'!$B30))</f>
        <v/>
      </c>
      <c r="B56" s="29"/>
      <c r="C56" s="59"/>
      <c r="D56" s="60"/>
      <c r="E56" s="76"/>
      <c r="F56" s="77"/>
      <c r="G56" s="77"/>
      <c r="H56" s="77"/>
      <c r="I56" s="77"/>
      <c r="J56" s="77"/>
      <c r="K56" s="77"/>
      <c r="L56" s="77"/>
      <c r="M56" s="77"/>
    </row>
    <row r="57" spans="1:16" ht="15" hidden="1" x14ac:dyDescent="0.2">
      <c r="A57" s="29" t="str">
        <f>IF(ISERROR('[2]LISTES SANS VIDES'!$A31),"",CONCATENATE('[2]LISTES SANS VIDES'!$A31," ",'[2]LISTES SANS VIDES'!$B31))</f>
        <v/>
      </c>
      <c r="B57" s="29"/>
      <c r="C57" s="59"/>
      <c r="D57" s="60"/>
      <c r="E57" s="76"/>
      <c r="F57" s="77"/>
      <c r="G57" s="77"/>
      <c r="H57" s="77"/>
      <c r="I57" s="77"/>
      <c r="J57" s="77"/>
      <c r="K57" s="77"/>
      <c r="L57" s="77"/>
      <c r="M57" s="77"/>
    </row>
    <row r="58" spans="1:16" ht="15" hidden="1" x14ac:dyDescent="0.2">
      <c r="A58" s="29" t="str">
        <f>IF(ISERROR('[2]LISTES SANS VIDES'!$A32),"",CONCATENATE('[2]LISTES SANS VIDES'!$A32," ",'[2]LISTES SANS VIDES'!$B32))</f>
        <v/>
      </c>
      <c r="B58" s="29"/>
      <c r="C58" s="59"/>
      <c r="D58" s="60"/>
      <c r="E58" s="76"/>
      <c r="F58" s="77"/>
      <c r="G58" s="77"/>
      <c r="H58" s="77"/>
      <c r="I58" s="77"/>
      <c r="J58" s="77"/>
      <c r="K58" s="77"/>
      <c r="L58" s="77"/>
      <c r="M58" s="77"/>
    </row>
    <row r="59" spans="1:16" ht="15" hidden="1" x14ac:dyDescent="0.2">
      <c r="A59" s="29" t="str">
        <f>IF(ISERROR('[2]LISTES SANS VIDES'!$A33),"",CONCATENATE('[2]LISTES SANS VIDES'!$A33," ",'[2]LISTES SANS VIDES'!$B33))</f>
        <v/>
      </c>
      <c r="B59" s="29"/>
      <c r="C59" s="59"/>
      <c r="D59" s="60"/>
      <c r="E59" s="76"/>
      <c r="F59" s="77"/>
      <c r="G59" s="77"/>
      <c r="H59" s="77"/>
      <c r="I59" s="77"/>
      <c r="J59" s="77"/>
      <c r="K59" s="77"/>
      <c r="L59" s="77"/>
      <c r="M59" s="77"/>
    </row>
    <row r="60" spans="1:16" hidden="1" x14ac:dyDescent="0.2">
      <c r="P60" s="36"/>
    </row>
    <row r="61" spans="1:16" ht="72.95" hidden="1" customHeight="1" x14ac:dyDescent="0.2">
      <c r="A61" s="37" t="s">
        <v>0</v>
      </c>
      <c r="B61" s="38" t="s">
        <v>364</v>
      </c>
      <c r="C61" s="39" t="s">
        <v>4</v>
      </c>
      <c r="D61" s="37" t="s">
        <v>5</v>
      </c>
      <c r="E61" s="39" t="s">
        <v>6</v>
      </c>
      <c r="F61" s="39" t="s">
        <v>7</v>
      </c>
      <c r="G61" s="37" t="s">
        <v>8</v>
      </c>
      <c r="H61" s="40"/>
      <c r="I61" s="37" t="s">
        <v>9</v>
      </c>
      <c r="J61" s="39" t="s">
        <v>10</v>
      </c>
      <c r="K61" s="39" t="s">
        <v>11</v>
      </c>
      <c r="L61" s="39" t="s">
        <v>12</v>
      </c>
      <c r="M61" s="37" t="s">
        <v>13</v>
      </c>
    </row>
    <row r="62" spans="1:16" ht="14.45" hidden="1" customHeight="1" x14ac:dyDescent="0.2">
      <c r="A62" s="41" t="str">
        <f>IF($A3&lt;&gt;"",$A3,"")</f>
        <v/>
      </c>
      <c r="B62" s="41" t="str">
        <f>IF($A62&lt;&gt;"",VLOOKUP($A62,$A$3:$B$59,2,FALSE),"")</f>
        <v/>
      </c>
      <c r="C62" s="42" t="str">
        <f t="shared" ref="C62:C118" si="0">IF($D62&lt;&gt;"",IF(AND($D62&lt;&gt;0,$E62&lt;&gt;0,$F62&lt;&gt;0),$F62/$E62,0),"")</f>
        <v/>
      </c>
      <c r="D62" s="43" t="str">
        <f t="shared" ref="D62:D118" si="1">IF($A62&lt;&gt;"",COUNTIF($A$122:$A$683,$A62),"")</f>
        <v/>
      </c>
      <c r="E62" s="43" t="str">
        <f>IF($A62&lt;&gt;"",COUNTIFS($A$122:$A$683,$A62,$F$122:$F$683,"OUI"),"")</f>
        <v/>
      </c>
      <c r="F62" s="43" t="str">
        <f>IF($A62&lt;&gt;"",COUNTIFS($A$122:$A$683,$A62,$G$122:$G$683,"&gt; "),"")</f>
        <v/>
      </c>
      <c r="G62" s="44" t="str">
        <f>IF($A62&lt;&gt;"",SUMIFS($I$122:$I$683,$A$122:$A$683,$A62),"")</f>
        <v/>
      </c>
      <c r="H62" s="78" t="s">
        <v>14</v>
      </c>
      <c r="I62" s="41" t="str">
        <f>IF($A62&lt;&gt;"",SUMPRODUCT(($A$3:$A$59=$A62)*$D$3:$D$59),"")</f>
        <v/>
      </c>
      <c r="J62" s="41" t="str">
        <f t="shared" ref="J62:J118" si="2">IF(AND($G62&lt;&gt;"",$I62&lt;&gt;""),$G62+$I62,"")</f>
        <v/>
      </c>
      <c r="K62" s="41" t="str">
        <f t="shared" ref="K62:K118" si="3">IF($J62&lt;&gt;"",ROUNDDOWN($J62/1000,0),"")</f>
        <v/>
      </c>
      <c r="L62" s="41" t="str">
        <f t="shared" ref="L62:L118" si="4">IF($A62&lt;&gt;"",SUMPRODUCT(($A$3:$C$59=$A62)*$C$3:$C$59),"")</f>
        <v/>
      </c>
      <c r="M62" s="41" t="str">
        <f t="shared" ref="M62:M118" si="5">IF(AND($J62&lt;&gt;"",$K62&lt;&gt;"",$L62&lt;&gt;""),($J62-($K62*1000)+($K62-$L62)*1000),"")</f>
        <v/>
      </c>
    </row>
    <row r="63" spans="1:16" ht="15" hidden="1" x14ac:dyDescent="0.2">
      <c r="A63" s="41" t="str">
        <f t="shared" ref="A63:A118" si="6">IF($A4&lt;&gt;"",$A4,"")</f>
        <v/>
      </c>
      <c r="B63" s="41" t="str">
        <f t="shared" ref="B63:B118" si="7">IF($A63&lt;&gt;"",VLOOKUP($A63,$A$3:$B$59,2,FALSE),"")</f>
        <v/>
      </c>
      <c r="C63" s="42" t="str">
        <f t="shared" si="0"/>
        <v/>
      </c>
      <c r="D63" s="43" t="str">
        <f t="shared" si="1"/>
        <v/>
      </c>
      <c r="E63" s="43" t="str">
        <f t="shared" ref="E63:E118" si="8">IF($A63&lt;&gt;"",COUNTIFS($A$122:$A$683,$A63,$F$122:$F$683,"OUI"),"")</f>
        <v/>
      </c>
      <c r="F63" s="43" t="str">
        <f t="shared" ref="F63:F118" si="9">IF($A63&lt;&gt;"",COUNTIFS($A$122:$A$683,$A63,$G$122:$G$683,"&gt; "),"")</f>
        <v/>
      </c>
      <c r="G63" s="44" t="str">
        <f t="shared" ref="G63:G118" si="10">IF($A63&lt;&gt;"",SUMIFS($I$122:$I$683,$A$122:$A$683,$A63),"")</f>
        <v/>
      </c>
      <c r="H63" s="78"/>
      <c r="I63" s="41" t="str">
        <f t="shared" ref="I63:I118" si="11">IF($A63&lt;&gt;"",SUMPRODUCT(($A$3:$A$59=$A63)*$D$3:$D$59),"")</f>
        <v/>
      </c>
      <c r="J63" s="41" t="str">
        <f t="shared" si="2"/>
        <v/>
      </c>
      <c r="K63" s="41" t="str">
        <f t="shared" si="3"/>
        <v/>
      </c>
      <c r="L63" s="41" t="str">
        <f t="shared" si="4"/>
        <v/>
      </c>
      <c r="M63" s="41" t="str">
        <f t="shared" si="5"/>
        <v/>
      </c>
    </row>
    <row r="64" spans="1:16" ht="15" hidden="1" x14ac:dyDescent="0.2">
      <c r="A64" s="41" t="str">
        <f t="shared" si="6"/>
        <v/>
      </c>
      <c r="B64" s="41" t="str">
        <f t="shared" si="7"/>
        <v/>
      </c>
      <c r="C64" s="42" t="str">
        <f t="shared" si="0"/>
        <v/>
      </c>
      <c r="D64" s="43" t="str">
        <f t="shared" si="1"/>
        <v/>
      </c>
      <c r="E64" s="43" t="str">
        <f t="shared" si="8"/>
        <v/>
      </c>
      <c r="F64" s="43" t="str">
        <f t="shared" si="9"/>
        <v/>
      </c>
      <c r="G64" s="44" t="str">
        <f t="shared" si="10"/>
        <v/>
      </c>
      <c r="H64" s="78"/>
      <c r="I64" s="41" t="str">
        <f t="shared" si="11"/>
        <v/>
      </c>
      <c r="J64" s="41" t="str">
        <f t="shared" si="2"/>
        <v/>
      </c>
      <c r="K64" s="41" t="str">
        <f t="shared" si="3"/>
        <v/>
      </c>
      <c r="L64" s="41" t="str">
        <f t="shared" si="4"/>
        <v/>
      </c>
      <c r="M64" s="41" t="str">
        <f t="shared" si="5"/>
        <v/>
      </c>
    </row>
    <row r="65" spans="1:13" ht="15" hidden="1" x14ac:dyDescent="0.2">
      <c r="A65" s="41" t="str">
        <f t="shared" si="6"/>
        <v/>
      </c>
      <c r="B65" s="41" t="str">
        <f t="shared" si="7"/>
        <v/>
      </c>
      <c r="C65" s="42" t="str">
        <f t="shared" si="0"/>
        <v/>
      </c>
      <c r="D65" s="43" t="str">
        <f t="shared" si="1"/>
        <v/>
      </c>
      <c r="E65" s="43" t="str">
        <f t="shared" si="8"/>
        <v/>
      </c>
      <c r="F65" s="43" t="str">
        <f t="shared" si="9"/>
        <v/>
      </c>
      <c r="G65" s="44" t="str">
        <f t="shared" si="10"/>
        <v/>
      </c>
      <c r="H65" s="78"/>
      <c r="I65" s="41" t="str">
        <f t="shared" si="11"/>
        <v/>
      </c>
      <c r="J65" s="41" t="str">
        <f t="shared" si="2"/>
        <v/>
      </c>
      <c r="K65" s="41" t="str">
        <f t="shared" si="3"/>
        <v/>
      </c>
      <c r="L65" s="41" t="str">
        <f t="shared" si="4"/>
        <v/>
      </c>
      <c r="M65" s="41" t="str">
        <f t="shared" si="5"/>
        <v/>
      </c>
    </row>
    <row r="66" spans="1:13" ht="15" hidden="1" x14ac:dyDescent="0.2">
      <c r="A66" s="41" t="str">
        <f t="shared" si="6"/>
        <v/>
      </c>
      <c r="B66" s="41" t="str">
        <f t="shared" si="7"/>
        <v/>
      </c>
      <c r="C66" s="42" t="str">
        <f t="shared" si="0"/>
        <v/>
      </c>
      <c r="D66" s="43" t="str">
        <f t="shared" si="1"/>
        <v/>
      </c>
      <c r="E66" s="43" t="str">
        <f t="shared" si="8"/>
        <v/>
      </c>
      <c r="F66" s="43" t="str">
        <f t="shared" si="9"/>
        <v/>
      </c>
      <c r="G66" s="44" t="str">
        <f t="shared" si="10"/>
        <v/>
      </c>
      <c r="H66" s="78"/>
      <c r="I66" s="41" t="str">
        <f t="shared" si="11"/>
        <v/>
      </c>
      <c r="J66" s="41" t="str">
        <f t="shared" si="2"/>
        <v/>
      </c>
      <c r="K66" s="41" t="str">
        <f t="shared" si="3"/>
        <v/>
      </c>
      <c r="L66" s="41" t="str">
        <f t="shared" si="4"/>
        <v/>
      </c>
      <c r="M66" s="41" t="str">
        <f t="shared" si="5"/>
        <v/>
      </c>
    </row>
    <row r="67" spans="1:13" ht="15" hidden="1" x14ac:dyDescent="0.2">
      <c r="A67" s="41" t="str">
        <f t="shared" si="6"/>
        <v/>
      </c>
      <c r="B67" s="41" t="str">
        <f t="shared" si="7"/>
        <v/>
      </c>
      <c r="C67" s="42" t="str">
        <f t="shared" si="0"/>
        <v/>
      </c>
      <c r="D67" s="43" t="str">
        <f t="shared" si="1"/>
        <v/>
      </c>
      <c r="E67" s="43" t="str">
        <f t="shared" si="8"/>
        <v/>
      </c>
      <c r="F67" s="43" t="str">
        <f t="shared" si="9"/>
        <v/>
      </c>
      <c r="G67" s="44" t="str">
        <f t="shared" si="10"/>
        <v/>
      </c>
      <c r="H67" s="78"/>
      <c r="I67" s="41" t="str">
        <f t="shared" si="11"/>
        <v/>
      </c>
      <c r="J67" s="41" t="str">
        <f t="shared" si="2"/>
        <v/>
      </c>
      <c r="K67" s="41" t="str">
        <f t="shared" si="3"/>
        <v/>
      </c>
      <c r="L67" s="41" t="str">
        <f t="shared" si="4"/>
        <v/>
      </c>
      <c r="M67" s="41" t="str">
        <f t="shared" si="5"/>
        <v/>
      </c>
    </row>
    <row r="68" spans="1:13" ht="15" hidden="1" x14ac:dyDescent="0.2">
      <c r="A68" s="41" t="str">
        <f t="shared" si="6"/>
        <v/>
      </c>
      <c r="B68" s="41" t="str">
        <f t="shared" si="7"/>
        <v/>
      </c>
      <c r="C68" s="42" t="str">
        <f t="shared" si="0"/>
        <v/>
      </c>
      <c r="D68" s="43" t="str">
        <f t="shared" si="1"/>
        <v/>
      </c>
      <c r="E68" s="43" t="str">
        <f t="shared" si="8"/>
        <v/>
      </c>
      <c r="F68" s="43" t="str">
        <f t="shared" si="9"/>
        <v/>
      </c>
      <c r="G68" s="44" t="str">
        <f t="shared" si="10"/>
        <v/>
      </c>
      <c r="H68" s="78"/>
      <c r="I68" s="41" t="str">
        <f t="shared" si="11"/>
        <v/>
      </c>
      <c r="J68" s="41" t="str">
        <f t="shared" si="2"/>
        <v/>
      </c>
      <c r="K68" s="41" t="str">
        <f t="shared" si="3"/>
        <v/>
      </c>
      <c r="L68" s="41" t="str">
        <f t="shared" si="4"/>
        <v/>
      </c>
      <c r="M68" s="41" t="str">
        <f t="shared" si="5"/>
        <v/>
      </c>
    </row>
    <row r="69" spans="1:13" ht="15" hidden="1" x14ac:dyDescent="0.2">
      <c r="A69" s="41" t="str">
        <f t="shared" si="6"/>
        <v/>
      </c>
      <c r="B69" s="41" t="str">
        <f t="shared" si="7"/>
        <v/>
      </c>
      <c r="C69" s="42" t="str">
        <f t="shared" si="0"/>
        <v/>
      </c>
      <c r="D69" s="43" t="str">
        <f t="shared" si="1"/>
        <v/>
      </c>
      <c r="E69" s="43" t="str">
        <f t="shared" si="8"/>
        <v/>
      </c>
      <c r="F69" s="43" t="str">
        <f t="shared" si="9"/>
        <v/>
      </c>
      <c r="G69" s="44" t="str">
        <f t="shared" si="10"/>
        <v/>
      </c>
      <c r="H69" s="78"/>
      <c r="I69" s="41" t="str">
        <f t="shared" si="11"/>
        <v/>
      </c>
      <c r="J69" s="41" t="str">
        <f t="shared" si="2"/>
        <v/>
      </c>
      <c r="K69" s="41" t="str">
        <f t="shared" si="3"/>
        <v/>
      </c>
      <c r="L69" s="41" t="str">
        <f t="shared" si="4"/>
        <v/>
      </c>
      <c r="M69" s="41" t="str">
        <f t="shared" si="5"/>
        <v/>
      </c>
    </row>
    <row r="70" spans="1:13" ht="15" hidden="1" x14ac:dyDescent="0.2">
      <c r="A70" s="41" t="str">
        <f t="shared" si="6"/>
        <v/>
      </c>
      <c r="B70" s="41" t="str">
        <f t="shared" si="7"/>
        <v/>
      </c>
      <c r="C70" s="42" t="str">
        <f t="shared" si="0"/>
        <v/>
      </c>
      <c r="D70" s="43" t="str">
        <f t="shared" si="1"/>
        <v/>
      </c>
      <c r="E70" s="43" t="str">
        <f t="shared" si="8"/>
        <v/>
      </c>
      <c r="F70" s="43" t="str">
        <f t="shared" si="9"/>
        <v/>
      </c>
      <c r="G70" s="44" t="str">
        <f t="shared" si="10"/>
        <v/>
      </c>
      <c r="H70" s="78"/>
      <c r="I70" s="41" t="str">
        <f t="shared" si="11"/>
        <v/>
      </c>
      <c r="J70" s="41" t="str">
        <f t="shared" si="2"/>
        <v/>
      </c>
      <c r="K70" s="41" t="str">
        <f t="shared" si="3"/>
        <v/>
      </c>
      <c r="L70" s="41" t="str">
        <f t="shared" si="4"/>
        <v/>
      </c>
      <c r="M70" s="41" t="str">
        <f t="shared" si="5"/>
        <v/>
      </c>
    </row>
    <row r="71" spans="1:13" ht="15" hidden="1" x14ac:dyDescent="0.2">
      <c r="A71" s="41" t="str">
        <f t="shared" si="6"/>
        <v/>
      </c>
      <c r="B71" s="41" t="str">
        <f t="shared" si="7"/>
        <v/>
      </c>
      <c r="C71" s="42" t="str">
        <f t="shared" si="0"/>
        <v/>
      </c>
      <c r="D71" s="43" t="str">
        <f t="shared" si="1"/>
        <v/>
      </c>
      <c r="E71" s="43" t="str">
        <f t="shared" si="8"/>
        <v/>
      </c>
      <c r="F71" s="43" t="str">
        <f t="shared" si="9"/>
        <v/>
      </c>
      <c r="G71" s="44" t="str">
        <f t="shared" si="10"/>
        <v/>
      </c>
      <c r="H71" s="78"/>
      <c r="I71" s="41" t="str">
        <f t="shared" si="11"/>
        <v/>
      </c>
      <c r="J71" s="41" t="str">
        <f t="shared" si="2"/>
        <v/>
      </c>
      <c r="K71" s="41" t="str">
        <f t="shared" si="3"/>
        <v/>
      </c>
      <c r="L71" s="41" t="str">
        <f t="shared" si="4"/>
        <v/>
      </c>
      <c r="M71" s="41" t="str">
        <f t="shared" si="5"/>
        <v/>
      </c>
    </row>
    <row r="72" spans="1:13" ht="15" hidden="1" x14ac:dyDescent="0.2">
      <c r="A72" s="41" t="str">
        <f t="shared" si="6"/>
        <v/>
      </c>
      <c r="B72" s="41" t="str">
        <f t="shared" si="7"/>
        <v/>
      </c>
      <c r="C72" s="42" t="str">
        <f t="shared" si="0"/>
        <v/>
      </c>
      <c r="D72" s="43" t="str">
        <f t="shared" si="1"/>
        <v/>
      </c>
      <c r="E72" s="43" t="str">
        <f t="shared" si="8"/>
        <v/>
      </c>
      <c r="F72" s="43" t="str">
        <f t="shared" si="9"/>
        <v/>
      </c>
      <c r="G72" s="44" t="str">
        <f t="shared" si="10"/>
        <v/>
      </c>
      <c r="H72" s="78"/>
      <c r="I72" s="41" t="str">
        <f t="shared" si="11"/>
        <v/>
      </c>
      <c r="J72" s="41" t="str">
        <f t="shared" si="2"/>
        <v/>
      </c>
      <c r="K72" s="41" t="str">
        <f t="shared" si="3"/>
        <v/>
      </c>
      <c r="L72" s="41" t="str">
        <f t="shared" si="4"/>
        <v/>
      </c>
      <c r="M72" s="41" t="str">
        <f t="shared" si="5"/>
        <v/>
      </c>
    </row>
    <row r="73" spans="1:13" ht="15" hidden="1" x14ac:dyDescent="0.2">
      <c r="A73" s="41" t="str">
        <f t="shared" si="6"/>
        <v/>
      </c>
      <c r="B73" s="41" t="str">
        <f t="shared" si="7"/>
        <v/>
      </c>
      <c r="C73" s="42" t="str">
        <f t="shared" si="0"/>
        <v/>
      </c>
      <c r="D73" s="43" t="str">
        <f t="shared" si="1"/>
        <v/>
      </c>
      <c r="E73" s="43" t="str">
        <f t="shared" si="8"/>
        <v/>
      </c>
      <c r="F73" s="43" t="str">
        <f t="shared" si="9"/>
        <v/>
      </c>
      <c r="G73" s="44" t="str">
        <f t="shared" si="10"/>
        <v/>
      </c>
      <c r="H73" s="78"/>
      <c r="I73" s="41" t="str">
        <f t="shared" si="11"/>
        <v/>
      </c>
      <c r="J73" s="41" t="str">
        <f t="shared" si="2"/>
        <v/>
      </c>
      <c r="K73" s="41" t="str">
        <f t="shared" si="3"/>
        <v/>
      </c>
      <c r="L73" s="41" t="str">
        <f t="shared" si="4"/>
        <v/>
      </c>
      <c r="M73" s="41" t="str">
        <f t="shared" si="5"/>
        <v/>
      </c>
    </row>
    <row r="74" spans="1:13" ht="15" hidden="1" x14ac:dyDescent="0.2">
      <c r="A74" s="41" t="str">
        <f t="shared" si="6"/>
        <v/>
      </c>
      <c r="B74" s="41" t="str">
        <f t="shared" si="7"/>
        <v/>
      </c>
      <c r="C74" s="42" t="str">
        <f t="shared" si="0"/>
        <v/>
      </c>
      <c r="D74" s="43" t="str">
        <f t="shared" si="1"/>
        <v/>
      </c>
      <c r="E74" s="43" t="str">
        <f t="shared" si="8"/>
        <v/>
      </c>
      <c r="F74" s="43" t="str">
        <f t="shared" si="9"/>
        <v/>
      </c>
      <c r="G74" s="44" t="str">
        <f t="shared" si="10"/>
        <v/>
      </c>
      <c r="H74" s="78"/>
      <c r="I74" s="41" t="str">
        <f t="shared" si="11"/>
        <v/>
      </c>
      <c r="J74" s="41" t="str">
        <f t="shared" si="2"/>
        <v/>
      </c>
      <c r="K74" s="41" t="str">
        <f t="shared" si="3"/>
        <v/>
      </c>
      <c r="L74" s="41" t="str">
        <f t="shared" si="4"/>
        <v/>
      </c>
      <c r="M74" s="41" t="str">
        <f t="shared" si="5"/>
        <v/>
      </c>
    </row>
    <row r="75" spans="1:13" ht="15" hidden="1" x14ac:dyDescent="0.2">
      <c r="A75" s="41" t="str">
        <f t="shared" si="6"/>
        <v/>
      </c>
      <c r="B75" s="41" t="str">
        <f t="shared" si="7"/>
        <v/>
      </c>
      <c r="C75" s="42" t="str">
        <f t="shared" si="0"/>
        <v/>
      </c>
      <c r="D75" s="43" t="str">
        <f t="shared" si="1"/>
        <v/>
      </c>
      <c r="E75" s="43" t="str">
        <f t="shared" si="8"/>
        <v/>
      </c>
      <c r="F75" s="43" t="str">
        <f t="shared" si="9"/>
        <v/>
      </c>
      <c r="G75" s="44" t="str">
        <f t="shared" si="10"/>
        <v/>
      </c>
      <c r="H75" s="78"/>
      <c r="I75" s="41" t="str">
        <f t="shared" si="11"/>
        <v/>
      </c>
      <c r="J75" s="41" t="str">
        <f t="shared" si="2"/>
        <v/>
      </c>
      <c r="K75" s="41" t="str">
        <f t="shared" si="3"/>
        <v/>
      </c>
      <c r="L75" s="41" t="str">
        <f t="shared" si="4"/>
        <v/>
      </c>
      <c r="M75" s="41" t="str">
        <f t="shared" si="5"/>
        <v/>
      </c>
    </row>
    <row r="76" spans="1:13" ht="15" hidden="1" x14ac:dyDescent="0.2">
      <c r="A76" s="41" t="str">
        <f t="shared" si="6"/>
        <v/>
      </c>
      <c r="B76" s="41" t="str">
        <f t="shared" si="7"/>
        <v/>
      </c>
      <c r="C76" s="42" t="str">
        <f t="shared" si="0"/>
        <v/>
      </c>
      <c r="D76" s="43" t="str">
        <f t="shared" si="1"/>
        <v/>
      </c>
      <c r="E76" s="43" t="str">
        <f t="shared" si="8"/>
        <v/>
      </c>
      <c r="F76" s="43" t="str">
        <f t="shared" si="9"/>
        <v/>
      </c>
      <c r="G76" s="44" t="str">
        <f t="shared" si="10"/>
        <v/>
      </c>
      <c r="H76" s="78"/>
      <c r="I76" s="41" t="str">
        <f t="shared" si="11"/>
        <v/>
      </c>
      <c r="J76" s="41" t="str">
        <f t="shared" si="2"/>
        <v/>
      </c>
      <c r="K76" s="41" t="str">
        <f t="shared" si="3"/>
        <v/>
      </c>
      <c r="L76" s="41" t="str">
        <f t="shared" si="4"/>
        <v/>
      </c>
      <c r="M76" s="41" t="str">
        <f t="shared" si="5"/>
        <v/>
      </c>
    </row>
    <row r="77" spans="1:13" ht="15" hidden="1" x14ac:dyDescent="0.2">
      <c r="A77" s="41" t="str">
        <f t="shared" si="6"/>
        <v/>
      </c>
      <c r="B77" s="41" t="str">
        <f t="shared" si="7"/>
        <v/>
      </c>
      <c r="C77" s="42" t="str">
        <f t="shared" si="0"/>
        <v/>
      </c>
      <c r="D77" s="43" t="str">
        <f t="shared" si="1"/>
        <v/>
      </c>
      <c r="E77" s="43" t="str">
        <f t="shared" si="8"/>
        <v/>
      </c>
      <c r="F77" s="43" t="str">
        <f t="shared" si="9"/>
        <v/>
      </c>
      <c r="G77" s="44" t="str">
        <f t="shared" si="10"/>
        <v/>
      </c>
      <c r="H77" s="78"/>
      <c r="I77" s="41" t="str">
        <f t="shared" si="11"/>
        <v/>
      </c>
      <c r="J77" s="41" t="str">
        <f t="shared" si="2"/>
        <v/>
      </c>
      <c r="K77" s="41" t="str">
        <f t="shared" si="3"/>
        <v/>
      </c>
      <c r="L77" s="41" t="str">
        <f t="shared" si="4"/>
        <v/>
      </c>
      <c r="M77" s="41" t="str">
        <f t="shared" si="5"/>
        <v/>
      </c>
    </row>
    <row r="78" spans="1:13" ht="15" hidden="1" x14ac:dyDescent="0.2">
      <c r="A78" s="41" t="str">
        <f t="shared" si="6"/>
        <v/>
      </c>
      <c r="B78" s="41" t="str">
        <f t="shared" si="7"/>
        <v/>
      </c>
      <c r="C78" s="42" t="str">
        <f t="shared" si="0"/>
        <v/>
      </c>
      <c r="D78" s="43" t="str">
        <f t="shared" si="1"/>
        <v/>
      </c>
      <c r="E78" s="43" t="str">
        <f t="shared" si="8"/>
        <v/>
      </c>
      <c r="F78" s="43" t="str">
        <f t="shared" si="9"/>
        <v/>
      </c>
      <c r="G78" s="44" t="str">
        <f t="shared" si="10"/>
        <v/>
      </c>
      <c r="H78" s="78"/>
      <c r="I78" s="41" t="str">
        <f t="shared" si="11"/>
        <v/>
      </c>
      <c r="J78" s="41" t="str">
        <f t="shared" si="2"/>
        <v/>
      </c>
      <c r="K78" s="41" t="str">
        <f t="shared" si="3"/>
        <v/>
      </c>
      <c r="L78" s="41" t="str">
        <f t="shared" si="4"/>
        <v/>
      </c>
      <c r="M78" s="41" t="str">
        <f t="shared" si="5"/>
        <v/>
      </c>
    </row>
    <row r="79" spans="1:13" ht="15" hidden="1" x14ac:dyDescent="0.2">
      <c r="A79" s="41" t="str">
        <f t="shared" si="6"/>
        <v/>
      </c>
      <c r="B79" s="41" t="str">
        <f t="shared" si="7"/>
        <v/>
      </c>
      <c r="C79" s="42" t="str">
        <f t="shared" si="0"/>
        <v/>
      </c>
      <c r="D79" s="43" t="str">
        <f t="shared" si="1"/>
        <v/>
      </c>
      <c r="E79" s="43" t="str">
        <f t="shared" si="8"/>
        <v/>
      </c>
      <c r="F79" s="43" t="str">
        <f t="shared" si="9"/>
        <v/>
      </c>
      <c r="G79" s="44" t="str">
        <f t="shared" si="10"/>
        <v/>
      </c>
      <c r="H79" s="78"/>
      <c r="I79" s="41" t="str">
        <f t="shared" si="11"/>
        <v/>
      </c>
      <c r="J79" s="41" t="str">
        <f t="shared" si="2"/>
        <v/>
      </c>
      <c r="K79" s="41" t="str">
        <f t="shared" si="3"/>
        <v/>
      </c>
      <c r="L79" s="41" t="str">
        <f t="shared" si="4"/>
        <v/>
      </c>
      <c r="M79" s="41" t="str">
        <f t="shared" si="5"/>
        <v/>
      </c>
    </row>
    <row r="80" spans="1:13" ht="15" hidden="1" x14ac:dyDescent="0.2">
      <c r="A80" s="41" t="str">
        <f t="shared" si="6"/>
        <v/>
      </c>
      <c r="B80" s="41" t="str">
        <f t="shared" si="7"/>
        <v/>
      </c>
      <c r="C80" s="42" t="str">
        <f t="shared" si="0"/>
        <v/>
      </c>
      <c r="D80" s="43" t="str">
        <f t="shared" si="1"/>
        <v/>
      </c>
      <c r="E80" s="43" t="str">
        <f t="shared" si="8"/>
        <v/>
      </c>
      <c r="F80" s="43" t="str">
        <f t="shared" si="9"/>
        <v/>
      </c>
      <c r="G80" s="44" t="str">
        <f t="shared" si="10"/>
        <v/>
      </c>
      <c r="H80" s="78"/>
      <c r="I80" s="41" t="str">
        <f t="shared" si="11"/>
        <v/>
      </c>
      <c r="J80" s="41" t="str">
        <f t="shared" si="2"/>
        <v/>
      </c>
      <c r="K80" s="41" t="str">
        <f t="shared" si="3"/>
        <v/>
      </c>
      <c r="L80" s="41" t="str">
        <f t="shared" si="4"/>
        <v/>
      </c>
      <c r="M80" s="41" t="str">
        <f t="shared" si="5"/>
        <v/>
      </c>
    </row>
    <row r="81" spans="1:13" ht="15" hidden="1" x14ac:dyDescent="0.2">
      <c r="A81" s="41" t="str">
        <f t="shared" si="6"/>
        <v/>
      </c>
      <c r="B81" s="41" t="str">
        <f t="shared" si="7"/>
        <v/>
      </c>
      <c r="C81" s="42" t="str">
        <f t="shared" si="0"/>
        <v/>
      </c>
      <c r="D81" s="43" t="str">
        <f t="shared" si="1"/>
        <v/>
      </c>
      <c r="E81" s="43" t="str">
        <f t="shared" si="8"/>
        <v/>
      </c>
      <c r="F81" s="43" t="str">
        <f t="shared" si="9"/>
        <v/>
      </c>
      <c r="G81" s="44" t="str">
        <f t="shared" si="10"/>
        <v/>
      </c>
      <c r="H81" s="78"/>
      <c r="I81" s="41" t="str">
        <f t="shared" si="11"/>
        <v/>
      </c>
      <c r="J81" s="41" t="str">
        <f t="shared" si="2"/>
        <v/>
      </c>
      <c r="K81" s="41" t="str">
        <f t="shared" si="3"/>
        <v/>
      </c>
      <c r="L81" s="41" t="str">
        <f t="shared" si="4"/>
        <v/>
      </c>
      <c r="M81" s="41" t="str">
        <f t="shared" si="5"/>
        <v/>
      </c>
    </row>
    <row r="82" spans="1:13" ht="15" hidden="1" x14ac:dyDescent="0.2">
      <c r="A82" s="41" t="str">
        <f t="shared" si="6"/>
        <v/>
      </c>
      <c r="B82" s="41" t="str">
        <f t="shared" si="7"/>
        <v/>
      </c>
      <c r="C82" s="42" t="str">
        <f t="shared" si="0"/>
        <v/>
      </c>
      <c r="D82" s="43" t="str">
        <f t="shared" si="1"/>
        <v/>
      </c>
      <c r="E82" s="43" t="str">
        <f t="shared" si="8"/>
        <v/>
      </c>
      <c r="F82" s="43" t="str">
        <f t="shared" si="9"/>
        <v/>
      </c>
      <c r="G82" s="44" t="str">
        <f t="shared" si="10"/>
        <v/>
      </c>
      <c r="H82" s="78"/>
      <c r="I82" s="41" t="str">
        <f t="shared" si="11"/>
        <v/>
      </c>
      <c r="J82" s="41" t="str">
        <f t="shared" si="2"/>
        <v/>
      </c>
      <c r="K82" s="41" t="str">
        <f t="shared" si="3"/>
        <v/>
      </c>
      <c r="L82" s="41" t="str">
        <f t="shared" si="4"/>
        <v/>
      </c>
      <c r="M82" s="41" t="str">
        <f t="shared" si="5"/>
        <v/>
      </c>
    </row>
    <row r="83" spans="1:13" ht="15" hidden="1" x14ac:dyDescent="0.2">
      <c r="A83" s="41" t="str">
        <f t="shared" si="6"/>
        <v/>
      </c>
      <c r="B83" s="41" t="str">
        <f t="shared" si="7"/>
        <v/>
      </c>
      <c r="C83" s="42" t="str">
        <f t="shared" si="0"/>
        <v/>
      </c>
      <c r="D83" s="43" t="str">
        <f t="shared" si="1"/>
        <v/>
      </c>
      <c r="E83" s="43" t="str">
        <f t="shared" si="8"/>
        <v/>
      </c>
      <c r="F83" s="43" t="str">
        <f t="shared" si="9"/>
        <v/>
      </c>
      <c r="G83" s="44" t="str">
        <f t="shared" si="10"/>
        <v/>
      </c>
      <c r="H83" s="78"/>
      <c r="I83" s="41" t="str">
        <f t="shared" si="11"/>
        <v/>
      </c>
      <c r="J83" s="41" t="str">
        <f t="shared" si="2"/>
        <v/>
      </c>
      <c r="K83" s="41" t="str">
        <f t="shared" si="3"/>
        <v/>
      </c>
      <c r="L83" s="41" t="str">
        <f t="shared" si="4"/>
        <v/>
      </c>
      <c r="M83" s="41" t="str">
        <f t="shared" si="5"/>
        <v/>
      </c>
    </row>
    <row r="84" spans="1:13" ht="15" hidden="1" x14ac:dyDescent="0.2">
      <c r="A84" s="41" t="str">
        <f t="shared" si="6"/>
        <v/>
      </c>
      <c r="B84" s="41" t="str">
        <f t="shared" si="7"/>
        <v/>
      </c>
      <c r="C84" s="42" t="str">
        <f t="shared" si="0"/>
        <v/>
      </c>
      <c r="D84" s="43" t="str">
        <f t="shared" si="1"/>
        <v/>
      </c>
      <c r="E84" s="43" t="str">
        <f t="shared" si="8"/>
        <v/>
      </c>
      <c r="F84" s="43" t="str">
        <f t="shared" si="9"/>
        <v/>
      </c>
      <c r="G84" s="44" t="str">
        <f t="shared" si="10"/>
        <v/>
      </c>
      <c r="H84" s="78"/>
      <c r="I84" s="41" t="str">
        <f t="shared" si="11"/>
        <v/>
      </c>
      <c r="J84" s="41" t="str">
        <f t="shared" si="2"/>
        <v/>
      </c>
      <c r="K84" s="41" t="str">
        <f t="shared" si="3"/>
        <v/>
      </c>
      <c r="L84" s="41" t="str">
        <f t="shared" si="4"/>
        <v/>
      </c>
      <c r="M84" s="41" t="str">
        <f t="shared" si="5"/>
        <v/>
      </c>
    </row>
    <row r="85" spans="1:13" ht="15" hidden="1" x14ac:dyDescent="0.2">
      <c r="A85" s="41" t="str">
        <f t="shared" si="6"/>
        <v/>
      </c>
      <c r="B85" s="41" t="str">
        <f t="shared" si="7"/>
        <v/>
      </c>
      <c r="C85" s="42" t="str">
        <f t="shared" si="0"/>
        <v/>
      </c>
      <c r="D85" s="43" t="str">
        <f t="shared" si="1"/>
        <v/>
      </c>
      <c r="E85" s="43" t="str">
        <f t="shared" si="8"/>
        <v/>
      </c>
      <c r="F85" s="43" t="str">
        <f t="shared" si="9"/>
        <v/>
      </c>
      <c r="G85" s="44" t="str">
        <f t="shared" si="10"/>
        <v/>
      </c>
      <c r="H85" s="78"/>
      <c r="I85" s="41" t="str">
        <f t="shared" si="11"/>
        <v/>
      </c>
      <c r="J85" s="41" t="str">
        <f t="shared" si="2"/>
        <v/>
      </c>
      <c r="K85" s="41" t="str">
        <f t="shared" si="3"/>
        <v/>
      </c>
      <c r="L85" s="41" t="str">
        <f t="shared" si="4"/>
        <v/>
      </c>
      <c r="M85" s="41" t="str">
        <f t="shared" si="5"/>
        <v/>
      </c>
    </row>
    <row r="86" spans="1:13" ht="15" hidden="1" x14ac:dyDescent="0.2">
      <c r="A86" s="41" t="str">
        <f t="shared" si="6"/>
        <v/>
      </c>
      <c r="B86" s="41" t="str">
        <f t="shared" si="7"/>
        <v/>
      </c>
      <c r="C86" s="42" t="str">
        <f t="shared" si="0"/>
        <v/>
      </c>
      <c r="D86" s="43" t="str">
        <f t="shared" si="1"/>
        <v/>
      </c>
      <c r="E86" s="43" t="str">
        <f t="shared" si="8"/>
        <v/>
      </c>
      <c r="F86" s="43" t="str">
        <f t="shared" si="9"/>
        <v/>
      </c>
      <c r="G86" s="44" t="str">
        <f t="shared" si="10"/>
        <v/>
      </c>
      <c r="H86" s="78"/>
      <c r="I86" s="41" t="str">
        <f t="shared" si="11"/>
        <v/>
      </c>
      <c r="J86" s="41" t="str">
        <f t="shared" si="2"/>
        <v/>
      </c>
      <c r="K86" s="41" t="str">
        <f t="shared" si="3"/>
        <v/>
      </c>
      <c r="L86" s="41" t="str">
        <f t="shared" si="4"/>
        <v/>
      </c>
      <c r="M86" s="41" t="str">
        <f t="shared" si="5"/>
        <v/>
      </c>
    </row>
    <row r="87" spans="1:13" ht="15" hidden="1" x14ac:dyDescent="0.2">
      <c r="A87" s="41" t="str">
        <f t="shared" si="6"/>
        <v/>
      </c>
      <c r="B87" s="41" t="str">
        <f t="shared" si="7"/>
        <v/>
      </c>
      <c r="C87" s="42" t="str">
        <f t="shared" si="0"/>
        <v/>
      </c>
      <c r="D87" s="43" t="str">
        <f t="shared" si="1"/>
        <v/>
      </c>
      <c r="E87" s="43" t="str">
        <f t="shared" si="8"/>
        <v/>
      </c>
      <c r="F87" s="43" t="str">
        <f t="shared" si="9"/>
        <v/>
      </c>
      <c r="G87" s="44" t="str">
        <f t="shared" si="10"/>
        <v/>
      </c>
      <c r="H87" s="78"/>
      <c r="I87" s="41" t="str">
        <f t="shared" si="11"/>
        <v/>
      </c>
      <c r="J87" s="41" t="str">
        <f t="shared" si="2"/>
        <v/>
      </c>
      <c r="K87" s="41" t="str">
        <f t="shared" si="3"/>
        <v/>
      </c>
      <c r="L87" s="41" t="str">
        <f t="shared" si="4"/>
        <v/>
      </c>
      <c r="M87" s="41" t="str">
        <f t="shared" si="5"/>
        <v/>
      </c>
    </row>
    <row r="88" spans="1:13" ht="15" hidden="1" x14ac:dyDescent="0.2">
      <c r="A88" s="41" t="str">
        <f t="shared" si="6"/>
        <v/>
      </c>
      <c r="B88" s="41" t="str">
        <f t="shared" si="7"/>
        <v/>
      </c>
      <c r="C88" s="42" t="str">
        <f t="shared" si="0"/>
        <v/>
      </c>
      <c r="D88" s="43" t="str">
        <f t="shared" si="1"/>
        <v/>
      </c>
      <c r="E88" s="43" t="str">
        <f t="shared" si="8"/>
        <v/>
      </c>
      <c r="F88" s="43" t="str">
        <f t="shared" si="9"/>
        <v/>
      </c>
      <c r="G88" s="44" t="str">
        <f t="shared" si="10"/>
        <v/>
      </c>
      <c r="H88" s="78"/>
      <c r="I88" s="41" t="str">
        <f t="shared" si="11"/>
        <v/>
      </c>
      <c r="J88" s="41" t="str">
        <f t="shared" si="2"/>
        <v/>
      </c>
      <c r="K88" s="41" t="str">
        <f t="shared" si="3"/>
        <v/>
      </c>
      <c r="L88" s="41" t="str">
        <f t="shared" si="4"/>
        <v/>
      </c>
      <c r="M88" s="41" t="str">
        <f t="shared" si="5"/>
        <v/>
      </c>
    </row>
    <row r="89" spans="1:13" ht="15" hidden="1" x14ac:dyDescent="0.2">
      <c r="A89" s="41" t="str">
        <f t="shared" si="6"/>
        <v/>
      </c>
      <c r="B89" s="41" t="str">
        <f t="shared" si="7"/>
        <v/>
      </c>
      <c r="C89" s="42" t="str">
        <f t="shared" si="0"/>
        <v/>
      </c>
      <c r="D89" s="43" t="str">
        <f t="shared" si="1"/>
        <v/>
      </c>
      <c r="E89" s="43" t="str">
        <f t="shared" si="8"/>
        <v/>
      </c>
      <c r="F89" s="43" t="str">
        <f t="shared" si="9"/>
        <v/>
      </c>
      <c r="G89" s="44" t="str">
        <f t="shared" si="10"/>
        <v/>
      </c>
      <c r="H89" s="78"/>
      <c r="I89" s="41" t="str">
        <f t="shared" si="11"/>
        <v/>
      </c>
      <c r="J89" s="41" t="str">
        <f t="shared" si="2"/>
        <v/>
      </c>
      <c r="K89" s="41" t="str">
        <f t="shared" si="3"/>
        <v/>
      </c>
      <c r="L89" s="41" t="str">
        <f t="shared" si="4"/>
        <v/>
      </c>
      <c r="M89" s="41" t="str">
        <f t="shared" si="5"/>
        <v/>
      </c>
    </row>
    <row r="90" spans="1:13" ht="15" hidden="1" x14ac:dyDescent="0.2">
      <c r="A90" s="41" t="str">
        <f t="shared" si="6"/>
        <v/>
      </c>
      <c r="B90" s="41" t="str">
        <f t="shared" si="7"/>
        <v/>
      </c>
      <c r="C90" s="42" t="str">
        <f t="shared" si="0"/>
        <v/>
      </c>
      <c r="D90" s="43" t="str">
        <f t="shared" si="1"/>
        <v/>
      </c>
      <c r="E90" s="43" t="str">
        <f t="shared" si="8"/>
        <v/>
      </c>
      <c r="F90" s="43" t="str">
        <f t="shared" si="9"/>
        <v/>
      </c>
      <c r="G90" s="44" t="str">
        <f t="shared" si="10"/>
        <v/>
      </c>
      <c r="H90" s="78"/>
      <c r="I90" s="41" t="str">
        <f t="shared" si="11"/>
        <v/>
      </c>
      <c r="J90" s="41" t="str">
        <f t="shared" si="2"/>
        <v/>
      </c>
      <c r="K90" s="41" t="str">
        <f t="shared" si="3"/>
        <v/>
      </c>
      <c r="L90" s="41" t="str">
        <f t="shared" si="4"/>
        <v/>
      </c>
      <c r="M90" s="41" t="str">
        <f t="shared" si="5"/>
        <v/>
      </c>
    </row>
    <row r="91" spans="1:13" ht="15" hidden="1" x14ac:dyDescent="0.2">
      <c r="A91" s="41" t="str">
        <f t="shared" si="6"/>
        <v/>
      </c>
      <c r="B91" s="41" t="str">
        <f t="shared" si="7"/>
        <v/>
      </c>
      <c r="C91" s="42" t="str">
        <f t="shared" si="0"/>
        <v/>
      </c>
      <c r="D91" s="43" t="str">
        <f t="shared" si="1"/>
        <v/>
      </c>
      <c r="E91" s="43" t="str">
        <f t="shared" si="8"/>
        <v/>
      </c>
      <c r="F91" s="43" t="str">
        <f t="shared" si="9"/>
        <v/>
      </c>
      <c r="G91" s="44" t="str">
        <f t="shared" si="10"/>
        <v/>
      </c>
      <c r="H91" s="78"/>
      <c r="I91" s="41" t="str">
        <f t="shared" si="11"/>
        <v/>
      </c>
      <c r="J91" s="41" t="str">
        <f t="shared" si="2"/>
        <v/>
      </c>
      <c r="K91" s="41" t="str">
        <f t="shared" si="3"/>
        <v/>
      </c>
      <c r="L91" s="41" t="str">
        <f t="shared" si="4"/>
        <v/>
      </c>
      <c r="M91" s="41" t="str">
        <f t="shared" si="5"/>
        <v/>
      </c>
    </row>
    <row r="92" spans="1:13" ht="15" hidden="1" x14ac:dyDescent="0.2">
      <c r="A92" s="41" t="str">
        <f t="shared" si="6"/>
        <v/>
      </c>
      <c r="B92" s="41" t="str">
        <f t="shared" si="7"/>
        <v/>
      </c>
      <c r="C92" s="42" t="str">
        <f t="shared" si="0"/>
        <v/>
      </c>
      <c r="D92" s="43" t="str">
        <f t="shared" si="1"/>
        <v/>
      </c>
      <c r="E92" s="43" t="str">
        <f t="shared" si="8"/>
        <v/>
      </c>
      <c r="F92" s="43" t="str">
        <f t="shared" si="9"/>
        <v/>
      </c>
      <c r="G92" s="44" t="str">
        <f t="shared" si="10"/>
        <v/>
      </c>
      <c r="H92" s="78"/>
      <c r="I92" s="41" t="str">
        <f t="shared" si="11"/>
        <v/>
      </c>
      <c r="J92" s="41" t="str">
        <f t="shared" si="2"/>
        <v/>
      </c>
      <c r="K92" s="41" t="str">
        <f t="shared" si="3"/>
        <v/>
      </c>
      <c r="L92" s="41" t="str">
        <f t="shared" si="4"/>
        <v/>
      </c>
      <c r="M92" s="41" t="str">
        <f t="shared" si="5"/>
        <v/>
      </c>
    </row>
    <row r="93" spans="1:13" ht="15" hidden="1" x14ac:dyDescent="0.2">
      <c r="A93" s="41" t="str">
        <f t="shared" si="6"/>
        <v/>
      </c>
      <c r="B93" s="41" t="str">
        <f t="shared" si="7"/>
        <v/>
      </c>
      <c r="C93" s="42" t="str">
        <f t="shared" si="0"/>
        <v/>
      </c>
      <c r="D93" s="43" t="str">
        <f t="shared" si="1"/>
        <v/>
      </c>
      <c r="E93" s="43" t="str">
        <f t="shared" si="8"/>
        <v/>
      </c>
      <c r="F93" s="43" t="str">
        <f t="shared" si="9"/>
        <v/>
      </c>
      <c r="G93" s="44" t="str">
        <f t="shared" si="10"/>
        <v/>
      </c>
      <c r="H93" s="78"/>
      <c r="I93" s="41" t="str">
        <f t="shared" si="11"/>
        <v/>
      </c>
      <c r="J93" s="41" t="str">
        <f t="shared" si="2"/>
        <v/>
      </c>
      <c r="K93" s="41" t="str">
        <f t="shared" si="3"/>
        <v/>
      </c>
      <c r="L93" s="41" t="str">
        <f t="shared" si="4"/>
        <v/>
      </c>
      <c r="M93" s="41" t="str">
        <f t="shared" si="5"/>
        <v/>
      </c>
    </row>
    <row r="94" spans="1:13" ht="15" hidden="1" x14ac:dyDescent="0.2">
      <c r="A94" s="41" t="str">
        <f t="shared" si="6"/>
        <v/>
      </c>
      <c r="B94" s="41" t="str">
        <f t="shared" si="7"/>
        <v/>
      </c>
      <c r="C94" s="42" t="str">
        <f t="shared" si="0"/>
        <v/>
      </c>
      <c r="D94" s="43" t="str">
        <f t="shared" si="1"/>
        <v/>
      </c>
      <c r="E94" s="43" t="str">
        <f t="shared" si="8"/>
        <v/>
      </c>
      <c r="F94" s="43" t="str">
        <f t="shared" si="9"/>
        <v/>
      </c>
      <c r="G94" s="44" t="str">
        <f t="shared" si="10"/>
        <v/>
      </c>
      <c r="H94" s="78"/>
      <c r="I94" s="41" t="str">
        <f t="shared" si="11"/>
        <v/>
      </c>
      <c r="J94" s="41" t="str">
        <f t="shared" si="2"/>
        <v/>
      </c>
      <c r="K94" s="41" t="str">
        <f t="shared" si="3"/>
        <v/>
      </c>
      <c r="L94" s="41" t="str">
        <f t="shared" si="4"/>
        <v/>
      </c>
      <c r="M94" s="41" t="str">
        <f t="shared" si="5"/>
        <v/>
      </c>
    </row>
    <row r="95" spans="1:13" ht="15" hidden="1" x14ac:dyDescent="0.2">
      <c r="A95" s="41" t="str">
        <f t="shared" si="6"/>
        <v/>
      </c>
      <c r="B95" s="41" t="str">
        <f t="shared" si="7"/>
        <v/>
      </c>
      <c r="C95" s="42" t="str">
        <f t="shared" si="0"/>
        <v/>
      </c>
      <c r="D95" s="43" t="str">
        <f t="shared" si="1"/>
        <v/>
      </c>
      <c r="E95" s="43" t="str">
        <f t="shared" si="8"/>
        <v/>
      </c>
      <c r="F95" s="43" t="str">
        <f t="shared" si="9"/>
        <v/>
      </c>
      <c r="G95" s="44" t="str">
        <f t="shared" si="10"/>
        <v/>
      </c>
      <c r="H95" s="78"/>
      <c r="I95" s="41" t="str">
        <f t="shared" si="11"/>
        <v/>
      </c>
      <c r="J95" s="41" t="str">
        <f t="shared" si="2"/>
        <v/>
      </c>
      <c r="K95" s="41" t="str">
        <f t="shared" si="3"/>
        <v/>
      </c>
      <c r="L95" s="41" t="str">
        <f t="shared" si="4"/>
        <v/>
      </c>
      <c r="M95" s="41" t="str">
        <f t="shared" si="5"/>
        <v/>
      </c>
    </row>
    <row r="96" spans="1:13" ht="15" hidden="1" x14ac:dyDescent="0.2">
      <c r="A96" s="41" t="str">
        <f t="shared" si="6"/>
        <v/>
      </c>
      <c r="B96" s="41" t="str">
        <f t="shared" si="7"/>
        <v/>
      </c>
      <c r="C96" s="42" t="str">
        <f t="shared" si="0"/>
        <v/>
      </c>
      <c r="D96" s="43" t="str">
        <f t="shared" si="1"/>
        <v/>
      </c>
      <c r="E96" s="43" t="str">
        <f t="shared" si="8"/>
        <v/>
      </c>
      <c r="F96" s="43" t="str">
        <f t="shared" si="9"/>
        <v/>
      </c>
      <c r="G96" s="44" t="str">
        <f t="shared" si="10"/>
        <v/>
      </c>
      <c r="H96" s="78"/>
      <c r="I96" s="41" t="str">
        <f t="shared" si="11"/>
        <v/>
      </c>
      <c r="J96" s="41" t="str">
        <f t="shared" si="2"/>
        <v/>
      </c>
      <c r="K96" s="41" t="str">
        <f t="shared" si="3"/>
        <v/>
      </c>
      <c r="L96" s="41" t="str">
        <f t="shared" si="4"/>
        <v/>
      </c>
      <c r="M96" s="41" t="str">
        <f t="shared" si="5"/>
        <v/>
      </c>
    </row>
    <row r="97" spans="1:13" ht="15" hidden="1" x14ac:dyDescent="0.2">
      <c r="A97" s="41" t="str">
        <f t="shared" si="6"/>
        <v/>
      </c>
      <c r="B97" s="41" t="str">
        <f t="shared" si="7"/>
        <v/>
      </c>
      <c r="C97" s="42" t="str">
        <f t="shared" si="0"/>
        <v/>
      </c>
      <c r="D97" s="43" t="str">
        <f t="shared" si="1"/>
        <v/>
      </c>
      <c r="E97" s="43" t="str">
        <f t="shared" si="8"/>
        <v/>
      </c>
      <c r="F97" s="43" t="str">
        <f t="shared" si="9"/>
        <v/>
      </c>
      <c r="G97" s="44" t="str">
        <f t="shared" si="10"/>
        <v/>
      </c>
      <c r="H97" s="78"/>
      <c r="I97" s="41" t="str">
        <f t="shared" si="11"/>
        <v/>
      </c>
      <c r="J97" s="41" t="str">
        <f t="shared" si="2"/>
        <v/>
      </c>
      <c r="K97" s="41" t="str">
        <f t="shared" si="3"/>
        <v/>
      </c>
      <c r="L97" s="41" t="str">
        <f t="shared" si="4"/>
        <v/>
      </c>
      <c r="M97" s="41" t="str">
        <f t="shared" si="5"/>
        <v/>
      </c>
    </row>
    <row r="98" spans="1:13" ht="15" hidden="1" x14ac:dyDescent="0.2">
      <c r="A98" s="41" t="str">
        <f t="shared" si="6"/>
        <v/>
      </c>
      <c r="B98" s="41" t="str">
        <f t="shared" si="7"/>
        <v/>
      </c>
      <c r="C98" s="42" t="str">
        <f t="shared" si="0"/>
        <v/>
      </c>
      <c r="D98" s="43" t="str">
        <f t="shared" si="1"/>
        <v/>
      </c>
      <c r="E98" s="43" t="str">
        <f t="shared" si="8"/>
        <v/>
      </c>
      <c r="F98" s="43" t="str">
        <f t="shared" si="9"/>
        <v/>
      </c>
      <c r="G98" s="44" t="str">
        <f t="shared" si="10"/>
        <v/>
      </c>
      <c r="H98" s="78"/>
      <c r="I98" s="41" t="str">
        <f t="shared" si="11"/>
        <v/>
      </c>
      <c r="J98" s="41" t="str">
        <f t="shared" si="2"/>
        <v/>
      </c>
      <c r="K98" s="41" t="str">
        <f t="shared" si="3"/>
        <v/>
      </c>
      <c r="L98" s="41" t="str">
        <f t="shared" si="4"/>
        <v/>
      </c>
      <c r="M98" s="41" t="str">
        <f t="shared" si="5"/>
        <v/>
      </c>
    </row>
    <row r="99" spans="1:13" ht="15" hidden="1" x14ac:dyDescent="0.2">
      <c r="A99" s="41" t="str">
        <f t="shared" si="6"/>
        <v/>
      </c>
      <c r="B99" s="41" t="str">
        <f t="shared" si="7"/>
        <v/>
      </c>
      <c r="C99" s="42" t="str">
        <f t="shared" si="0"/>
        <v/>
      </c>
      <c r="D99" s="43" t="str">
        <f t="shared" si="1"/>
        <v/>
      </c>
      <c r="E99" s="43" t="str">
        <f t="shared" si="8"/>
        <v/>
      </c>
      <c r="F99" s="43" t="str">
        <f t="shared" si="9"/>
        <v/>
      </c>
      <c r="G99" s="44" t="str">
        <f t="shared" si="10"/>
        <v/>
      </c>
      <c r="H99" s="78"/>
      <c r="I99" s="41" t="str">
        <f t="shared" si="11"/>
        <v/>
      </c>
      <c r="J99" s="41" t="str">
        <f t="shared" si="2"/>
        <v/>
      </c>
      <c r="K99" s="41" t="str">
        <f t="shared" si="3"/>
        <v/>
      </c>
      <c r="L99" s="41" t="str">
        <f t="shared" si="4"/>
        <v/>
      </c>
      <c r="M99" s="41" t="str">
        <f t="shared" si="5"/>
        <v/>
      </c>
    </row>
    <row r="100" spans="1:13" ht="15" hidden="1" x14ac:dyDescent="0.2">
      <c r="A100" s="41" t="str">
        <f t="shared" si="6"/>
        <v/>
      </c>
      <c r="B100" s="41" t="str">
        <f t="shared" si="7"/>
        <v/>
      </c>
      <c r="C100" s="42" t="str">
        <f t="shared" si="0"/>
        <v/>
      </c>
      <c r="D100" s="43" t="str">
        <f t="shared" si="1"/>
        <v/>
      </c>
      <c r="E100" s="43" t="str">
        <f t="shared" si="8"/>
        <v/>
      </c>
      <c r="F100" s="43" t="str">
        <f t="shared" si="9"/>
        <v/>
      </c>
      <c r="G100" s="44" t="str">
        <f t="shared" si="10"/>
        <v/>
      </c>
      <c r="H100" s="78"/>
      <c r="I100" s="41" t="str">
        <f t="shared" si="11"/>
        <v/>
      </c>
      <c r="J100" s="41" t="str">
        <f t="shared" si="2"/>
        <v/>
      </c>
      <c r="K100" s="41" t="str">
        <f t="shared" si="3"/>
        <v/>
      </c>
      <c r="L100" s="41" t="str">
        <f t="shared" si="4"/>
        <v/>
      </c>
      <c r="M100" s="41" t="str">
        <f t="shared" si="5"/>
        <v/>
      </c>
    </row>
    <row r="101" spans="1:13" ht="15" hidden="1" x14ac:dyDescent="0.2">
      <c r="A101" s="41" t="str">
        <f t="shared" si="6"/>
        <v/>
      </c>
      <c r="B101" s="41" t="str">
        <f t="shared" si="7"/>
        <v/>
      </c>
      <c r="C101" s="42" t="str">
        <f t="shared" si="0"/>
        <v/>
      </c>
      <c r="D101" s="43" t="str">
        <f t="shared" si="1"/>
        <v/>
      </c>
      <c r="E101" s="43" t="str">
        <f t="shared" si="8"/>
        <v/>
      </c>
      <c r="F101" s="43" t="str">
        <f t="shared" si="9"/>
        <v/>
      </c>
      <c r="G101" s="44" t="str">
        <f t="shared" si="10"/>
        <v/>
      </c>
      <c r="H101" s="78"/>
      <c r="I101" s="41" t="str">
        <f t="shared" si="11"/>
        <v/>
      </c>
      <c r="J101" s="41" t="str">
        <f t="shared" si="2"/>
        <v/>
      </c>
      <c r="K101" s="41" t="str">
        <f t="shared" si="3"/>
        <v/>
      </c>
      <c r="L101" s="41" t="str">
        <f t="shared" si="4"/>
        <v/>
      </c>
      <c r="M101" s="41" t="str">
        <f t="shared" si="5"/>
        <v/>
      </c>
    </row>
    <row r="102" spans="1:13" ht="15" hidden="1" x14ac:dyDescent="0.2">
      <c r="A102" s="41" t="str">
        <f t="shared" si="6"/>
        <v/>
      </c>
      <c r="B102" s="41" t="str">
        <f t="shared" si="7"/>
        <v/>
      </c>
      <c r="C102" s="42" t="str">
        <f t="shared" si="0"/>
        <v/>
      </c>
      <c r="D102" s="43" t="str">
        <f t="shared" si="1"/>
        <v/>
      </c>
      <c r="E102" s="43" t="str">
        <f t="shared" si="8"/>
        <v/>
      </c>
      <c r="F102" s="43" t="str">
        <f t="shared" si="9"/>
        <v/>
      </c>
      <c r="G102" s="44" t="str">
        <f t="shared" si="10"/>
        <v/>
      </c>
      <c r="H102" s="78"/>
      <c r="I102" s="41" t="str">
        <f t="shared" si="11"/>
        <v/>
      </c>
      <c r="J102" s="41" t="str">
        <f t="shared" si="2"/>
        <v/>
      </c>
      <c r="K102" s="41" t="str">
        <f t="shared" si="3"/>
        <v/>
      </c>
      <c r="L102" s="41" t="str">
        <f t="shared" si="4"/>
        <v/>
      </c>
      <c r="M102" s="41" t="str">
        <f t="shared" si="5"/>
        <v/>
      </c>
    </row>
    <row r="103" spans="1:13" ht="15" hidden="1" x14ac:dyDescent="0.2">
      <c r="A103" s="41" t="str">
        <f t="shared" si="6"/>
        <v/>
      </c>
      <c r="B103" s="41" t="str">
        <f t="shared" si="7"/>
        <v/>
      </c>
      <c r="C103" s="42" t="str">
        <f t="shared" si="0"/>
        <v/>
      </c>
      <c r="D103" s="43" t="str">
        <f t="shared" si="1"/>
        <v/>
      </c>
      <c r="E103" s="43" t="str">
        <f t="shared" si="8"/>
        <v/>
      </c>
      <c r="F103" s="43" t="str">
        <f t="shared" si="9"/>
        <v/>
      </c>
      <c r="G103" s="44" t="str">
        <f t="shared" si="10"/>
        <v/>
      </c>
      <c r="H103" s="78"/>
      <c r="I103" s="41" t="str">
        <f t="shared" si="11"/>
        <v/>
      </c>
      <c r="J103" s="41" t="str">
        <f t="shared" si="2"/>
        <v/>
      </c>
      <c r="K103" s="41" t="str">
        <f t="shared" si="3"/>
        <v/>
      </c>
      <c r="L103" s="41" t="str">
        <f t="shared" si="4"/>
        <v/>
      </c>
      <c r="M103" s="41" t="str">
        <f t="shared" si="5"/>
        <v/>
      </c>
    </row>
    <row r="104" spans="1:13" ht="15" hidden="1" x14ac:dyDescent="0.2">
      <c r="A104" s="41" t="str">
        <f t="shared" si="6"/>
        <v/>
      </c>
      <c r="B104" s="41" t="str">
        <f t="shared" si="7"/>
        <v/>
      </c>
      <c r="C104" s="42" t="str">
        <f t="shared" si="0"/>
        <v/>
      </c>
      <c r="D104" s="43" t="str">
        <f t="shared" si="1"/>
        <v/>
      </c>
      <c r="E104" s="43" t="str">
        <f t="shared" si="8"/>
        <v/>
      </c>
      <c r="F104" s="43" t="str">
        <f t="shared" si="9"/>
        <v/>
      </c>
      <c r="G104" s="44" t="str">
        <f t="shared" si="10"/>
        <v/>
      </c>
      <c r="H104" s="78"/>
      <c r="I104" s="41" t="str">
        <f t="shared" si="11"/>
        <v/>
      </c>
      <c r="J104" s="41" t="str">
        <f t="shared" si="2"/>
        <v/>
      </c>
      <c r="K104" s="41" t="str">
        <f t="shared" si="3"/>
        <v/>
      </c>
      <c r="L104" s="41" t="str">
        <f t="shared" si="4"/>
        <v/>
      </c>
      <c r="M104" s="41" t="str">
        <f t="shared" si="5"/>
        <v/>
      </c>
    </row>
    <row r="105" spans="1:13" ht="15" hidden="1" x14ac:dyDescent="0.2">
      <c r="A105" s="41" t="str">
        <f t="shared" si="6"/>
        <v/>
      </c>
      <c r="B105" s="41" t="str">
        <f t="shared" si="7"/>
        <v/>
      </c>
      <c r="C105" s="42" t="str">
        <f t="shared" si="0"/>
        <v/>
      </c>
      <c r="D105" s="43" t="str">
        <f t="shared" si="1"/>
        <v/>
      </c>
      <c r="E105" s="43" t="str">
        <f t="shared" si="8"/>
        <v/>
      </c>
      <c r="F105" s="43" t="str">
        <f t="shared" si="9"/>
        <v/>
      </c>
      <c r="G105" s="44" t="str">
        <f t="shared" si="10"/>
        <v/>
      </c>
      <c r="H105" s="78"/>
      <c r="I105" s="41" t="str">
        <f t="shared" si="11"/>
        <v/>
      </c>
      <c r="J105" s="41" t="str">
        <f t="shared" si="2"/>
        <v/>
      </c>
      <c r="K105" s="41" t="str">
        <f t="shared" si="3"/>
        <v/>
      </c>
      <c r="L105" s="41" t="str">
        <f t="shared" si="4"/>
        <v/>
      </c>
      <c r="M105" s="41" t="str">
        <f t="shared" si="5"/>
        <v/>
      </c>
    </row>
    <row r="106" spans="1:13" ht="15" hidden="1" x14ac:dyDescent="0.2">
      <c r="A106" s="41" t="str">
        <f t="shared" si="6"/>
        <v/>
      </c>
      <c r="B106" s="41" t="str">
        <f t="shared" si="7"/>
        <v/>
      </c>
      <c r="C106" s="42" t="str">
        <f t="shared" si="0"/>
        <v/>
      </c>
      <c r="D106" s="43" t="str">
        <f t="shared" si="1"/>
        <v/>
      </c>
      <c r="E106" s="43" t="str">
        <f t="shared" si="8"/>
        <v/>
      </c>
      <c r="F106" s="43" t="str">
        <f t="shared" si="9"/>
        <v/>
      </c>
      <c r="G106" s="44" t="str">
        <f t="shared" si="10"/>
        <v/>
      </c>
      <c r="H106" s="78"/>
      <c r="I106" s="41" t="str">
        <f t="shared" si="11"/>
        <v/>
      </c>
      <c r="J106" s="41" t="str">
        <f t="shared" si="2"/>
        <v/>
      </c>
      <c r="K106" s="41" t="str">
        <f t="shared" si="3"/>
        <v/>
      </c>
      <c r="L106" s="41" t="str">
        <f t="shared" si="4"/>
        <v/>
      </c>
      <c r="M106" s="41" t="str">
        <f t="shared" si="5"/>
        <v/>
      </c>
    </row>
    <row r="107" spans="1:13" ht="15" hidden="1" x14ac:dyDescent="0.2">
      <c r="A107" s="41" t="str">
        <f t="shared" si="6"/>
        <v/>
      </c>
      <c r="B107" s="41" t="str">
        <f t="shared" si="7"/>
        <v/>
      </c>
      <c r="C107" s="42" t="str">
        <f t="shared" si="0"/>
        <v/>
      </c>
      <c r="D107" s="43" t="str">
        <f t="shared" si="1"/>
        <v/>
      </c>
      <c r="E107" s="43" t="str">
        <f t="shared" si="8"/>
        <v/>
      </c>
      <c r="F107" s="43" t="str">
        <f t="shared" si="9"/>
        <v/>
      </c>
      <c r="G107" s="44" t="str">
        <f t="shared" si="10"/>
        <v/>
      </c>
      <c r="H107" s="78"/>
      <c r="I107" s="41" t="str">
        <f t="shared" si="11"/>
        <v/>
      </c>
      <c r="J107" s="41" t="str">
        <f t="shared" si="2"/>
        <v/>
      </c>
      <c r="K107" s="41" t="str">
        <f t="shared" si="3"/>
        <v/>
      </c>
      <c r="L107" s="41" t="str">
        <f t="shared" si="4"/>
        <v/>
      </c>
      <c r="M107" s="41" t="str">
        <f t="shared" si="5"/>
        <v/>
      </c>
    </row>
    <row r="108" spans="1:13" ht="15" hidden="1" x14ac:dyDescent="0.2">
      <c r="A108" s="41" t="str">
        <f t="shared" si="6"/>
        <v/>
      </c>
      <c r="B108" s="41" t="str">
        <f t="shared" si="7"/>
        <v/>
      </c>
      <c r="C108" s="42" t="str">
        <f t="shared" si="0"/>
        <v/>
      </c>
      <c r="D108" s="43" t="str">
        <f t="shared" si="1"/>
        <v/>
      </c>
      <c r="E108" s="43" t="str">
        <f t="shared" si="8"/>
        <v/>
      </c>
      <c r="F108" s="43" t="str">
        <f t="shared" si="9"/>
        <v/>
      </c>
      <c r="G108" s="44" t="str">
        <f t="shared" si="10"/>
        <v/>
      </c>
      <c r="H108" s="78"/>
      <c r="I108" s="41" t="str">
        <f t="shared" si="11"/>
        <v/>
      </c>
      <c r="J108" s="41" t="str">
        <f t="shared" si="2"/>
        <v/>
      </c>
      <c r="K108" s="41" t="str">
        <f t="shared" si="3"/>
        <v/>
      </c>
      <c r="L108" s="41" t="str">
        <f t="shared" si="4"/>
        <v/>
      </c>
      <c r="M108" s="41" t="str">
        <f t="shared" si="5"/>
        <v/>
      </c>
    </row>
    <row r="109" spans="1:13" ht="15" hidden="1" x14ac:dyDescent="0.2">
      <c r="A109" s="41" t="str">
        <f t="shared" si="6"/>
        <v/>
      </c>
      <c r="B109" s="41" t="str">
        <f t="shared" si="7"/>
        <v/>
      </c>
      <c r="C109" s="42" t="str">
        <f t="shared" si="0"/>
        <v/>
      </c>
      <c r="D109" s="43" t="str">
        <f t="shared" si="1"/>
        <v/>
      </c>
      <c r="E109" s="43" t="str">
        <f t="shared" si="8"/>
        <v/>
      </c>
      <c r="F109" s="43" t="str">
        <f t="shared" si="9"/>
        <v/>
      </c>
      <c r="G109" s="44" t="str">
        <f t="shared" si="10"/>
        <v/>
      </c>
      <c r="H109" s="78"/>
      <c r="I109" s="41" t="str">
        <f t="shared" si="11"/>
        <v/>
      </c>
      <c r="J109" s="41" t="str">
        <f t="shared" si="2"/>
        <v/>
      </c>
      <c r="K109" s="41" t="str">
        <f t="shared" si="3"/>
        <v/>
      </c>
      <c r="L109" s="41" t="str">
        <f t="shared" si="4"/>
        <v/>
      </c>
      <c r="M109" s="41" t="str">
        <f t="shared" si="5"/>
        <v/>
      </c>
    </row>
    <row r="110" spans="1:13" ht="15" hidden="1" x14ac:dyDescent="0.2">
      <c r="A110" s="41" t="str">
        <f t="shared" si="6"/>
        <v/>
      </c>
      <c r="B110" s="41" t="str">
        <f t="shared" si="7"/>
        <v/>
      </c>
      <c r="C110" s="42" t="str">
        <f t="shared" si="0"/>
        <v/>
      </c>
      <c r="D110" s="43" t="str">
        <f t="shared" si="1"/>
        <v/>
      </c>
      <c r="E110" s="43" t="str">
        <f t="shared" si="8"/>
        <v/>
      </c>
      <c r="F110" s="43" t="str">
        <f t="shared" si="9"/>
        <v/>
      </c>
      <c r="G110" s="44" t="str">
        <f t="shared" si="10"/>
        <v/>
      </c>
      <c r="H110" s="78"/>
      <c r="I110" s="41" t="str">
        <f t="shared" si="11"/>
        <v/>
      </c>
      <c r="J110" s="41" t="str">
        <f t="shared" si="2"/>
        <v/>
      </c>
      <c r="K110" s="41" t="str">
        <f t="shared" si="3"/>
        <v/>
      </c>
      <c r="L110" s="41" t="str">
        <f t="shared" si="4"/>
        <v/>
      </c>
      <c r="M110" s="41" t="str">
        <f t="shared" si="5"/>
        <v/>
      </c>
    </row>
    <row r="111" spans="1:13" ht="15" hidden="1" x14ac:dyDescent="0.2">
      <c r="A111" s="41" t="str">
        <f t="shared" si="6"/>
        <v/>
      </c>
      <c r="B111" s="41" t="str">
        <f t="shared" si="7"/>
        <v/>
      </c>
      <c r="C111" s="42" t="str">
        <f t="shared" si="0"/>
        <v/>
      </c>
      <c r="D111" s="43" t="str">
        <f t="shared" si="1"/>
        <v/>
      </c>
      <c r="E111" s="43" t="str">
        <f t="shared" si="8"/>
        <v/>
      </c>
      <c r="F111" s="43" t="str">
        <f t="shared" si="9"/>
        <v/>
      </c>
      <c r="G111" s="44" t="str">
        <f t="shared" si="10"/>
        <v/>
      </c>
      <c r="H111" s="78"/>
      <c r="I111" s="41" t="str">
        <f t="shared" si="11"/>
        <v/>
      </c>
      <c r="J111" s="41" t="str">
        <f t="shared" si="2"/>
        <v/>
      </c>
      <c r="K111" s="41" t="str">
        <f t="shared" si="3"/>
        <v/>
      </c>
      <c r="L111" s="41" t="str">
        <f t="shared" si="4"/>
        <v/>
      </c>
      <c r="M111" s="41" t="str">
        <f t="shared" si="5"/>
        <v/>
      </c>
    </row>
    <row r="112" spans="1:13" ht="15" hidden="1" x14ac:dyDescent="0.2">
      <c r="A112" s="41" t="str">
        <f t="shared" si="6"/>
        <v/>
      </c>
      <c r="B112" s="41" t="str">
        <f t="shared" si="7"/>
        <v/>
      </c>
      <c r="C112" s="42" t="str">
        <f t="shared" si="0"/>
        <v/>
      </c>
      <c r="D112" s="43" t="str">
        <f t="shared" si="1"/>
        <v/>
      </c>
      <c r="E112" s="43" t="str">
        <f t="shared" si="8"/>
        <v/>
      </c>
      <c r="F112" s="43" t="str">
        <f t="shared" si="9"/>
        <v/>
      </c>
      <c r="G112" s="44" t="str">
        <f t="shared" si="10"/>
        <v/>
      </c>
      <c r="H112" s="78"/>
      <c r="I112" s="41" t="str">
        <f t="shared" si="11"/>
        <v/>
      </c>
      <c r="J112" s="41" t="str">
        <f t="shared" si="2"/>
        <v/>
      </c>
      <c r="K112" s="41" t="str">
        <f t="shared" si="3"/>
        <v/>
      </c>
      <c r="L112" s="41" t="str">
        <f t="shared" si="4"/>
        <v/>
      </c>
      <c r="M112" s="41" t="str">
        <f t="shared" si="5"/>
        <v/>
      </c>
    </row>
    <row r="113" spans="1:14" ht="15" hidden="1" x14ac:dyDescent="0.2">
      <c r="A113" s="41" t="str">
        <f t="shared" si="6"/>
        <v/>
      </c>
      <c r="B113" s="41" t="str">
        <f t="shared" si="7"/>
        <v/>
      </c>
      <c r="C113" s="42" t="str">
        <f t="shared" si="0"/>
        <v/>
      </c>
      <c r="D113" s="43" t="str">
        <f t="shared" si="1"/>
        <v/>
      </c>
      <c r="E113" s="43" t="str">
        <f t="shared" si="8"/>
        <v/>
      </c>
      <c r="F113" s="43" t="str">
        <f t="shared" si="9"/>
        <v/>
      </c>
      <c r="G113" s="44" t="str">
        <f t="shared" si="10"/>
        <v/>
      </c>
      <c r="H113" s="78"/>
      <c r="I113" s="41" t="str">
        <f t="shared" si="11"/>
        <v/>
      </c>
      <c r="J113" s="41" t="str">
        <f t="shared" si="2"/>
        <v/>
      </c>
      <c r="K113" s="41" t="str">
        <f t="shared" si="3"/>
        <v/>
      </c>
      <c r="L113" s="41" t="str">
        <f t="shared" si="4"/>
        <v/>
      </c>
      <c r="M113" s="41" t="str">
        <f t="shared" si="5"/>
        <v/>
      </c>
    </row>
    <row r="114" spans="1:14" ht="15" hidden="1" x14ac:dyDescent="0.2">
      <c r="A114" s="41" t="str">
        <f t="shared" si="6"/>
        <v/>
      </c>
      <c r="B114" s="41" t="str">
        <f t="shared" si="7"/>
        <v/>
      </c>
      <c r="C114" s="42" t="str">
        <f t="shared" si="0"/>
        <v/>
      </c>
      <c r="D114" s="43" t="str">
        <f t="shared" si="1"/>
        <v/>
      </c>
      <c r="E114" s="43" t="str">
        <f t="shared" si="8"/>
        <v/>
      </c>
      <c r="F114" s="43" t="str">
        <f t="shared" si="9"/>
        <v/>
      </c>
      <c r="G114" s="44" t="str">
        <f t="shared" si="10"/>
        <v/>
      </c>
      <c r="H114" s="78"/>
      <c r="I114" s="41" t="str">
        <f t="shared" si="11"/>
        <v/>
      </c>
      <c r="J114" s="41" t="str">
        <f t="shared" si="2"/>
        <v/>
      </c>
      <c r="K114" s="41" t="str">
        <f t="shared" si="3"/>
        <v/>
      </c>
      <c r="L114" s="41" t="str">
        <f t="shared" si="4"/>
        <v/>
      </c>
      <c r="M114" s="41" t="str">
        <f t="shared" si="5"/>
        <v/>
      </c>
    </row>
    <row r="115" spans="1:14" ht="15" hidden="1" x14ac:dyDescent="0.2">
      <c r="A115" s="41" t="str">
        <f t="shared" si="6"/>
        <v/>
      </c>
      <c r="B115" s="41" t="str">
        <f t="shared" si="7"/>
        <v/>
      </c>
      <c r="C115" s="42" t="str">
        <f t="shared" si="0"/>
        <v/>
      </c>
      <c r="D115" s="43" t="str">
        <f t="shared" si="1"/>
        <v/>
      </c>
      <c r="E115" s="43" t="str">
        <f t="shared" si="8"/>
        <v/>
      </c>
      <c r="F115" s="43" t="str">
        <f t="shared" si="9"/>
        <v/>
      </c>
      <c r="G115" s="44" t="str">
        <f t="shared" si="10"/>
        <v/>
      </c>
      <c r="H115" s="78"/>
      <c r="I115" s="41" t="str">
        <f t="shared" si="11"/>
        <v/>
      </c>
      <c r="J115" s="41" t="str">
        <f t="shared" si="2"/>
        <v/>
      </c>
      <c r="K115" s="41" t="str">
        <f t="shared" si="3"/>
        <v/>
      </c>
      <c r="L115" s="41" t="str">
        <f t="shared" si="4"/>
        <v/>
      </c>
      <c r="M115" s="41" t="str">
        <f t="shared" si="5"/>
        <v/>
      </c>
    </row>
    <row r="116" spans="1:14" ht="15" hidden="1" x14ac:dyDescent="0.2">
      <c r="A116" s="41" t="str">
        <f t="shared" si="6"/>
        <v/>
      </c>
      <c r="B116" s="41" t="str">
        <f t="shared" si="7"/>
        <v/>
      </c>
      <c r="C116" s="42" t="str">
        <f t="shared" si="0"/>
        <v/>
      </c>
      <c r="D116" s="43" t="str">
        <f t="shared" si="1"/>
        <v/>
      </c>
      <c r="E116" s="43" t="str">
        <f t="shared" si="8"/>
        <v/>
      </c>
      <c r="F116" s="43" t="str">
        <f t="shared" si="9"/>
        <v/>
      </c>
      <c r="G116" s="44" t="str">
        <f t="shared" si="10"/>
        <v/>
      </c>
      <c r="H116" s="78"/>
      <c r="I116" s="41" t="str">
        <f t="shared" si="11"/>
        <v/>
      </c>
      <c r="J116" s="41" t="str">
        <f t="shared" si="2"/>
        <v/>
      </c>
      <c r="K116" s="41" t="str">
        <f t="shared" si="3"/>
        <v/>
      </c>
      <c r="L116" s="41" t="str">
        <f t="shared" si="4"/>
        <v/>
      </c>
      <c r="M116" s="41" t="str">
        <f t="shared" si="5"/>
        <v/>
      </c>
    </row>
    <row r="117" spans="1:14" ht="15" hidden="1" x14ac:dyDescent="0.2">
      <c r="A117" s="41" t="str">
        <f t="shared" si="6"/>
        <v/>
      </c>
      <c r="B117" s="41" t="str">
        <f t="shared" si="7"/>
        <v/>
      </c>
      <c r="C117" s="42" t="str">
        <f t="shared" si="0"/>
        <v/>
      </c>
      <c r="D117" s="43" t="str">
        <f t="shared" si="1"/>
        <v/>
      </c>
      <c r="E117" s="43" t="str">
        <f t="shared" si="8"/>
        <v/>
      </c>
      <c r="F117" s="43" t="str">
        <f t="shared" si="9"/>
        <v/>
      </c>
      <c r="G117" s="44" t="str">
        <f t="shared" si="10"/>
        <v/>
      </c>
      <c r="H117" s="78"/>
      <c r="I117" s="41" t="str">
        <f t="shared" si="11"/>
        <v/>
      </c>
      <c r="J117" s="41" t="str">
        <f t="shared" si="2"/>
        <v/>
      </c>
      <c r="K117" s="41" t="str">
        <f t="shared" si="3"/>
        <v/>
      </c>
      <c r="L117" s="41" t="str">
        <f t="shared" si="4"/>
        <v/>
      </c>
      <c r="M117" s="41" t="str">
        <f t="shared" si="5"/>
        <v/>
      </c>
    </row>
    <row r="118" spans="1:14" ht="15" hidden="1" x14ac:dyDescent="0.2">
      <c r="A118" s="41" t="str">
        <f t="shared" si="6"/>
        <v/>
      </c>
      <c r="B118" s="41" t="str">
        <f t="shared" si="7"/>
        <v/>
      </c>
      <c r="C118" s="42" t="str">
        <f t="shared" si="0"/>
        <v/>
      </c>
      <c r="D118" s="43" t="str">
        <f t="shared" si="1"/>
        <v/>
      </c>
      <c r="E118" s="43" t="str">
        <f t="shared" si="8"/>
        <v/>
      </c>
      <c r="F118" s="43" t="str">
        <f t="shared" si="9"/>
        <v/>
      </c>
      <c r="G118" s="44" t="str">
        <f t="shared" si="10"/>
        <v/>
      </c>
      <c r="H118" s="78"/>
      <c r="I118" s="41" t="str">
        <f t="shared" si="11"/>
        <v/>
      </c>
      <c r="J118" s="41" t="str">
        <f t="shared" si="2"/>
        <v/>
      </c>
      <c r="K118" s="41" t="str">
        <f t="shared" si="3"/>
        <v/>
      </c>
      <c r="L118" s="41" t="str">
        <f t="shared" si="4"/>
        <v/>
      </c>
      <c r="M118" s="41" t="str">
        <f t="shared" si="5"/>
        <v/>
      </c>
    </row>
    <row r="119" spans="1:14" s="45" customFormat="1" ht="14.25" customHeight="1" x14ac:dyDescent="0.2">
      <c r="A119" s="79" t="s">
        <v>15</v>
      </c>
      <c r="B119" s="80"/>
      <c r="C119" s="80"/>
      <c r="D119" s="80"/>
      <c r="E119" s="80"/>
      <c r="F119" s="80"/>
      <c r="G119" s="80"/>
      <c r="H119" s="80"/>
      <c r="I119" s="80"/>
      <c r="J119" s="80"/>
      <c r="K119" s="80"/>
      <c r="L119" s="80"/>
      <c r="M119" s="81"/>
    </row>
    <row r="120" spans="1:14" s="45" customFormat="1" ht="14.45" customHeight="1" x14ac:dyDescent="0.2">
      <c r="A120" s="79"/>
      <c r="B120" s="80"/>
      <c r="C120" s="80"/>
      <c r="D120" s="80"/>
      <c r="E120" s="80"/>
      <c r="F120" s="80"/>
      <c r="G120" s="80"/>
      <c r="H120" s="80"/>
      <c r="I120" s="80"/>
      <c r="J120" s="80"/>
      <c r="K120" s="80"/>
      <c r="L120" s="80"/>
      <c r="M120" s="81"/>
    </row>
    <row r="121" spans="1:14" ht="104.1" customHeight="1" x14ac:dyDescent="0.2">
      <c r="A121" s="25" t="s">
        <v>0</v>
      </c>
      <c r="B121" s="46" t="s">
        <v>364</v>
      </c>
      <c r="C121" s="25" t="s">
        <v>16</v>
      </c>
      <c r="D121" s="25" t="s">
        <v>17</v>
      </c>
      <c r="E121" s="25" t="s">
        <v>18</v>
      </c>
      <c r="F121" s="25" t="s">
        <v>19</v>
      </c>
      <c r="G121" s="25" t="s">
        <v>20</v>
      </c>
      <c r="H121" s="47" t="s">
        <v>363</v>
      </c>
      <c r="I121" s="25" t="s">
        <v>8</v>
      </c>
      <c r="J121" s="25" t="s">
        <v>9</v>
      </c>
      <c r="K121" s="25" t="s">
        <v>21</v>
      </c>
      <c r="L121" s="25" t="s">
        <v>22</v>
      </c>
      <c r="M121" s="48" t="s">
        <v>23</v>
      </c>
      <c r="N121" s="49"/>
    </row>
    <row r="122" spans="1:14" ht="15" x14ac:dyDescent="0.2">
      <c r="A122" s="29"/>
      <c r="B122" s="43" t="str">
        <f>IF($A122&lt;&gt;"",VLOOKUP($A122,$A$3:$B$59,2,FALSE),"")</f>
        <v/>
      </c>
      <c r="C122" s="50" t="s">
        <v>24</v>
      </c>
      <c r="D122" s="29" t="s">
        <v>25</v>
      </c>
      <c r="E122" s="29" t="s">
        <v>26</v>
      </c>
      <c r="F122" s="29" t="s">
        <v>27</v>
      </c>
      <c r="G122" s="29" t="s">
        <v>26</v>
      </c>
      <c r="H122" s="51" t="e">
        <f>IF($E122&lt;&gt;"",COUNTIFS($A$122:$A$683,$A122,$G$122:$G$683,"&gt; ")/COUNTIFS($A$122:$A$683,$A122,$F$122:$F$683,"OUI"),"")</f>
        <v>#DIV/0!</v>
      </c>
      <c r="I122" s="29">
        <v>100</v>
      </c>
      <c r="J122" s="43" t="str">
        <f>IF($A122&lt;&gt;"",IF(ISERROR(VLOOKUP($A122,$A$62:$M$118,9,FALSE)),"0",VLOOKUP($A122,$A$62:$M$118,9,FALSE)),"")</f>
        <v/>
      </c>
      <c r="K122" s="52">
        <f>IF($G122&lt;&gt;"",$I122/1000,"")</f>
        <v>0.1</v>
      </c>
      <c r="L122" s="53">
        <f>IF(ISERROR(VLOOKUP($A122,$A$62:$M$118,9,FALSE)),$I122,VLOOKUP($A122,$A$62:$M$118,10,FALSE))</f>
        <v>100</v>
      </c>
      <c r="M122" s="54">
        <f>IF(AND($K122&lt;&gt;"",$K122&lt;&gt;0),($L122/1000),"")</f>
        <v>0.1</v>
      </c>
      <c r="N122" s="55"/>
    </row>
    <row r="123" spans="1:14" ht="15" x14ac:dyDescent="0.2">
      <c r="A123" s="29"/>
      <c r="B123" s="43" t="str">
        <f t="shared" ref="B123:B186" si="12">IF($A123&lt;&gt;"",VLOOKUP($A123,$A$3:$B$59,2,FALSE),"")</f>
        <v/>
      </c>
      <c r="C123" s="50" t="s">
        <v>28</v>
      </c>
      <c r="D123" s="29" t="s">
        <v>25</v>
      </c>
      <c r="E123" s="29" t="s">
        <v>26</v>
      </c>
      <c r="F123" s="29" t="s">
        <v>27</v>
      </c>
      <c r="G123" s="29" t="s">
        <v>26</v>
      </c>
      <c r="H123" s="51" t="e">
        <f t="shared" ref="H123:H186" si="13">IF($E123&lt;&gt;"",COUNTIFS($A$122:$A$683,$A123,$G$122:$G$683,"&gt; ")/COUNTIFS($A$122:$A$683,$A123,$F$122:$F$683,"OUI"),"")</f>
        <v>#DIV/0!</v>
      </c>
      <c r="I123" s="29">
        <v>100</v>
      </c>
      <c r="J123" s="43" t="str">
        <f t="shared" ref="J123:J186" si="14">IF($A123&lt;&gt;"",IF(ISERROR(VLOOKUP($A123,$A$62:$M$118,9,FALSE)),"0",VLOOKUP($A123,$A$62:$M$118,9,FALSE)),"")</f>
        <v/>
      </c>
      <c r="K123" s="52">
        <f t="shared" ref="K123:K186" si="15">IF($G123&lt;&gt;"",$I123/1000,"")</f>
        <v>0.1</v>
      </c>
      <c r="L123" s="53">
        <f t="shared" ref="L123:L186" si="16">IF(ISERROR(VLOOKUP($A123,$A$62:$M$118,9,FALSE)),$I123,VLOOKUP($A123,$A$62:$M$118,10,FALSE))</f>
        <v>100</v>
      </c>
      <c r="M123" s="54">
        <f t="shared" ref="M123:M186" si="17">IF(AND($K123&lt;&gt;"",$K123&lt;&gt;0),($L123/1000),"")</f>
        <v>0.1</v>
      </c>
      <c r="N123" s="55"/>
    </row>
    <row r="124" spans="1:14" ht="15" x14ac:dyDescent="0.2">
      <c r="A124" s="29"/>
      <c r="B124" s="43" t="str">
        <f t="shared" si="12"/>
        <v/>
      </c>
      <c r="C124" s="50" t="s">
        <v>29</v>
      </c>
      <c r="D124" s="29" t="s">
        <v>25</v>
      </c>
      <c r="E124" s="29" t="s">
        <v>26</v>
      </c>
      <c r="F124" s="29" t="s">
        <v>27</v>
      </c>
      <c r="G124" s="29" t="s">
        <v>26</v>
      </c>
      <c r="H124" s="51" t="e">
        <f t="shared" si="13"/>
        <v>#DIV/0!</v>
      </c>
      <c r="I124" s="29">
        <v>100</v>
      </c>
      <c r="J124" s="43" t="str">
        <f t="shared" si="14"/>
        <v/>
      </c>
      <c r="K124" s="52">
        <f t="shared" si="15"/>
        <v>0.1</v>
      </c>
      <c r="L124" s="53">
        <f t="shared" si="16"/>
        <v>100</v>
      </c>
      <c r="M124" s="54">
        <f t="shared" si="17"/>
        <v>0.1</v>
      </c>
      <c r="N124" s="55"/>
    </row>
    <row r="125" spans="1:14" ht="15" x14ac:dyDescent="0.2">
      <c r="A125" s="29"/>
      <c r="B125" s="43" t="str">
        <f t="shared" si="12"/>
        <v/>
      </c>
      <c r="C125" s="50" t="s">
        <v>30</v>
      </c>
      <c r="D125" s="29" t="s">
        <v>31</v>
      </c>
      <c r="E125" s="29" t="s">
        <v>26</v>
      </c>
      <c r="F125" s="29" t="s">
        <v>27</v>
      </c>
      <c r="G125" s="29" t="s">
        <v>26</v>
      </c>
      <c r="H125" s="51" t="e">
        <f t="shared" si="13"/>
        <v>#DIV/0!</v>
      </c>
      <c r="I125" s="29">
        <v>500</v>
      </c>
      <c r="J125" s="43" t="str">
        <f t="shared" si="14"/>
        <v/>
      </c>
      <c r="K125" s="52">
        <f t="shared" si="15"/>
        <v>0.5</v>
      </c>
      <c r="L125" s="53">
        <f t="shared" si="16"/>
        <v>500</v>
      </c>
      <c r="M125" s="54">
        <f t="shared" si="17"/>
        <v>0.5</v>
      </c>
      <c r="N125" s="55"/>
    </row>
    <row r="126" spans="1:14" ht="15" x14ac:dyDescent="0.2">
      <c r="A126" s="29"/>
      <c r="B126" s="43" t="str">
        <f t="shared" si="12"/>
        <v/>
      </c>
      <c r="C126" s="50" t="s">
        <v>32</v>
      </c>
      <c r="D126" s="29" t="s">
        <v>33</v>
      </c>
      <c r="E126" s="29" t="s">
        <v>26</v>
      </c>
      <c r="F126" s="29" t="s">
        <v>27</v>
      </c>
      <c r="G126" s="29" t="s">
        <v>26</v>
      </c>
      <c r="H126" s="51" t="e">
        <f t="shared" si="13"/>
        <v>#DIV/0!</v>
      </c>
      <c r="I126" s="29">
        <v>100</v>
      </c>
      <c r="J126" s="43" t="str">
        <f t="shared" si="14"/>
        <v/>
      </c>
      <c r="K126" s="52">
        <f t="shared" si="15"/>
        <v>0.1</v>
      </c>
      <c r="L126" s="53">
        <f t="shared" si="16"/>
        <v>100</v>
      </c>
      <c r="M126" s="54">
        <f t="shared" si="17"/>
        <v>0.1</v>
      </c>
      <c r="N126" s="55"/>
    </row>
    <row r="127" spans="1:14" ht="15" x14ac:dyDescent="0.2">
      <c r="A127" s="29"/>
      <c r="B127" s="43" t="str">
        <f t="shared" si="12"/>
        <v/>
      </c>
      <c r="C127" s="50" t="s">
        <v>34</v>
      </c>
      <c r="D127" s="29" t="s">
        <v>33</v>
      </c>
      <c r="E127" s="29" t="s">
        <v>26</v>
      </c>
      <c r="F127" s="29" t="s">
        <v>27</v>
      </c>
      <c r="G127" s="29" t="s">
        <v>26</v>
      </c>
      <c r="H127" s="51" t="e">
        <f t="shared" si="13"/>
        <v>#DIV/0!</v>
      </c>
      <c r="I127" s="29">
        <v>100</v>
      </c>
      <c r="J127" s="43" t="str">
        <f t="shared" si="14"/>
        <v/>
      </c>
      <c r="K127" s="52">
        <f t="shared" si="15"/>
        <v>0.1</v>
      </c>
      <c r="L127" s="53">
        <f t="shared" si="16"/>
        <v>100</v>
      </c>
      <c r="M127" s="54">
        <f t="shared" si="17"/>
        <v>0.1</v>
      </c>
      <c r="N127" s="55"/>
    </row>
    <row r="128" spans="1:14" ht="15" x14ac:dyDescent="0.2">
      <c r="A128" s="29"/>
      <c r="B128" s="43" t="str">
        <f t="shared" si="12"/>
        <v/>
      </c>
      <c r="C128" s="50" t="s">
        <v>35</v>
      </c>
      <c r="D128" s="29" t="s">
        <v>33</v>
      </c>
      <c r="E128" s="29" t="s">
        <v>26</v>
      </c>
      <c r="F128" s="29" t="s">
        <v>27</v>
      </c>
      <c r="G128" s="29" t="s">
        <v>26</v>
      </c>
      <c r="H128" s="51" t="e">
        <f t="shared" si="13"/>
        <v>#DIV/0!</v>
      </c>
      <c r="I128" s="29">
        <v>100</v>
      </c>
      <c r="J128" s="43" t="str">
        <f t="shared" si="14"/>
        <v/>
      </c>
      <c r="K128" s="52">
        <f t="shared" si="15"/>
        <v>0.1</v>
      </c>
      <c r="L128" s="53">
        <f t="shared" si="16"/>
        <v>100</v>
      </c>
      <c r="M128" s="54">
        <f t="shared" si="17"/>
        <v>0.1</v>
      </c>
      <c r="N128" s="55"/>
    </row>
    <row r="129" spans="1:14" ht="15" x14ac:dyDescent="0.2">
      <c r="A129" s="29"/>
      <c r="B129" s="43" t="str">
        <f t="shared" si="12"/>
        <v/>
      </c>
      <c r="C129" s="50" t="s">
        <v>36</v>
      </c>
      <c r="D129" s="29" t="s">
        <v>31</v>
      </c>
      <c r="E129" s="29" t="s">
        <v>26</v>
      </c>
      <c r="F129" s="29" t="s">
        <v>27</v>
      </c>
      <c r="G129" s="29" t="s">
        <v>26</v>
      </c>
      <c r="H129" s="51" t="e">
        <f t="shared" si="13"/>
        <v>#DIV/0!</v>
      </c>
      <c r="I129" s="29">
        <v>100</v>
      </c>
      <c r="J129" s="43" t="str">
        <f t="shared" si="14"/>
        <v/>
      </c>
      <c r="K129" s="52">
        <f t="shared" si="15"/>
        <v>0.1</v>
      </c>
      <c r="L129" s="53">
        <f t="shared" si="16"/>
        <v>100</v>
      </c>
      <c r="M129" s="54">
        <f t="shared" si="17"/>
        <v>0.1</v>
      </c>
      <c r="N129" s="55"/>
    </row>
    <row r="130" spans="1:14" ht="15" x14ac:dyDescent="0.2">
      <c r="A130" s="29"/>
      <c r="B130" s="43" t="str">
        <f t="shared" si="12"/>
        <v/>
      </c>
      <c r="C130" s="50" t="s">
        <v>37</v>
      </c>
      <c r="D130" s="29" t="s">
        <v>31</v>
      </c>
      <c r="E130" s="29" t="s">
        <v>26</v>
      </c>
      <c r="F130" s="29" t="s">
        <v>27</v>
      </c>
      <c r="G130" s="29" t="s">
        <v>26</v>
      </c>
      <c r="H130" s="51" t="e">
        <f t="shared" si="13"/>
        <v>#DIV/0!</v>
      </c>
      <c r="I130" s="29">
        <v>100</v>
      </c>
      <c r="J130" s="43" t="str">
        <f t="shared" si="14"/>
        <v/>
      </c>
      <c r="K130" s="52">
        <f t="shared" si="15"/>
        <v>0.1</v>
      </c>
      <c r="L130" s="53">
        <f t="shared" si="16"/>
        <v>100</v>
      </c>
      <c r="M130" s="54">
        <f t="shared" si="17"/>
        <v>0.1</v>
      </c>
      <c r="N130" s="55"/>
    </row>
    <row r="131" spans="1:14" ht="15" x14ac:dyDescent="0.2">
      <c r="A131" s="29"/>
      <c r="B131" s="43" t="str">
        <f t="shared" si="12"/>
        <v/>
      </c>
      <c r="C131" s="50" t="s">
        <v>38</v>
      </c>
      <c r="D131" s="29" t="s">
        <v>33</v>
      </c>
      <c r="E131" s="29" t="s">
        <v>26</v>
      </c>
      <c r="F131" s="29" t="s">
        <v>27</v>
      </c>
      <c r="G131" s="29" t="s">
        <v>26</v>
      </c>
      <c r="H131" s="51" t="e">
        <f t="shared" si="13"/>
        <v>#DIV/0!</v>
      </c>
      <c r="I131" s="29">
        <v>100</v>
      </c>
      <c r="J131" s="43" t="str">
        <f t="shared" si="14"/>
        <v/>
      </c>
      <c r="K131" s="52">
        <f t="shared" si="15"/>
        <v>0.1</v>
      </c>
      <c r="L131" s="53">
        <f t="shared" si="16"/>
        <v>100</v>
      </c>
      <c r="M131" s="54">
        <f t="shared" si="17"/>
        <v>0.1</v>
      </c>
      <c r="N131" s="55"/>
    </row>
    <row r="132" spans="1:14" ht="15" x14ac:dyDescent="0.2">
      <c r="A132" s="29"/>
      <c r="B132" s="43" t="str">
        <f t="shared" si="12"/>
        <v/>
      </c>
      <c r="C132" s="50" t="s">
        <v>39</v>
      </c>
      <c r="D132" s="29" t="s">
        <v>31</v>
      </c>
      <c r="E132" s="29" t="s">
        <v>26</v>
      </c>
      <c r="F132" s="29" t="s">
        <v>27</v>
      </c>
      <c r="G132" s="29" t="s">
        <v>26</v>
      </c>
      <c r="H132" s="51" t="e">
        <f t="shared" si="13"/>
        <v>#DIV/0!</v>
      </c>
      <c r="I132" s="29">
        <v>100</v>
      </c>
      <c r="J132" s="43" t="str">
        <f t="shared" si="14"/>
        <v/>
      </c>
      <c r="K132" s="52">
        <f t="shared" si="15"/>
        <v>0.1</v>
      </c>
      <c r="L132" s="53">
        <f t="shared" si="16"/>
        <v>100</v>
      </c>
      <c r="M132" s="54">
        <f t="shared" si="17"/>
        <v>0.1</v>
      </c>
      <c r="N132" s="55"/>
    </row>
    <row r="133" spans="1:14" ht="15" x14ac:dyDescent="0.2">
      <c r="A133" s="29"/>
      <c r="B133" s="43" t="str">
        <f t="shared" si="12"/>
        <v/>
      </c>
      <c r="C133" s="50" t="s">
        <v>40</v>
      </c>
      <c r="D133" s="29" t="s">
        <v>25</v>
      </c>
      <c r="E133" s="29" t="s">
        <v>26</v>
      </c>
      <c r="F133" s="29" t="s">
        <v>27</v>
      </c>
      <c r="G133" s="29" t="s">
        <v>26</v>
      </c>
      <c r="H133" s="51" t="e">
        <f t="shared" si="13"/>
        <v>#DIV/0!</v>
      </c>
      <c r="I133" s="29">
        <v>100</v>
      </c>
      <c r="J133" s="43" t="str">
        <f t="shared" si="14"/>
        <v/>
      </c>
      <c r="K133" s="52">
        <f t="shared" si="15"/>
        <v>0.1</v>
      </c>
      <c r="L133" s="53">
        <f t="shared" si="16"/>
        <v>100</v>
      </c>
      <c r="M133" s="54">
        <f t="shared" si="17"/>
        <v>0.1</v>
      </c>
      <c r="N133" s="55"/>
    </row>
    <row r="134" spans="1:14" ht="15" x14ac:dyDescent="0.2">
      <c r="A134" s="29"/>
      <c r="B134" s="43" t="str">
        <f t="shared" si="12"/>
        <v/>
      </c>
      <c r="C134" s="50" t="s">
        <v>41</v>
      </c>
      <c r="D134" s="29" t="s">
        <v>25</v>
      </c>
      <c r="E134" s="29" t="s">
        <v>26</v>
      </c>
      <c r="F134" s="29" t="s">
        <v>27</v>
      </c>
      <c r="G134" s="29" t="s">
        <v>26</v>
      </c>
      <c r="H134" s="51" t="e">
        <f t="shared" si="13"/>
        <v>#DIV/0!</v>
      </c>
      <c r="I134" s="29">
        <v>100</v>
      </c>
      <c r="J134" s="43" t="str">
        <f t="shared" si="14"/>
        <v/>
      </c>
      <c r="K134" s="52">
        <f t="shared" si="15"/>
        <v>0.1</v>
      </c>
      <c r="L134" s="53">
        <f t="shared" si="16"/>
        <v>100</v>
      </c>
      <c r="M134" s="54">
        <f t="shared" si="17"/>
        <v>0.1</v>
      </c>
      <c r="N134" s="55"/>
    </row>
    <row r="135" spans="1:14" ht="15" x14ac:dyDescent="0.2">
      <c r="A135" s="29"/>
      <c r="B135" s="43" t="str">
        <f t="shared" si="12"/>
        <v/>
      </c>
      <c r="C135" s="50" t="s">
        <v>42</v>
      </c>
      <c r="D135" s="29" t="s">
        <v>33</v>
      </c>
      <c r="E135" s="29" t="s">
        <v>26</v>
      </c>
      <c r="F135" s="29" t="s">
        <v>27</v>
      </c>
      <c r="G135" s="29" t="s">
        <v>26</v>
      </c>
      <c r="H135" s="51" t="e">
        <f t="shared" si="13"/>
        <v>#DIV/0!</v>
      </c>
      <c r="I135" s="29">
        <v>100</v>
      </c>
      <c r="J135" s="43" t="str">
        <f t="shared" si="14"/>
        <v/>
      </c>
      <c r="K135" s="52">
        <f t="shared" si="15"/>
        <v>0.1</v>
      </c>
      <c r="L135" s="53">
        <f t="shared" si="16"/>
        <v>100</v>
      </c>
      <c r="M135" s="54">
        <f t="shared" si="17"/>
        <v>0.1</v>
      </c>
      <c r="N135" s="55"/>
    </row>
    <row r="136" spans="1:14" ht="15" x14ac:dyDescent="0.2">
      <c r="A136" s="29"/>
      <c r="B136" s="43" t="str">
        <f t="shared" si="12"/>
        <v/>
      </c>
      <c r="C136" s="50" t="s">
        <v>43</v>
      </c>
      <c r="D136" s="29" t="s">
        <v>33</v>
      </c>
      <c r="E136" s="29" t="s">
        <v>26</v>
      </c>
      <c r="F136" s="29" t="s">
        <v>27</v>
      </c>
      <c r="G136" s="29" t="s">
        <v>26</v>
      </c>
      <c r="H136" s="51" t="e">
        <f t="shared" si="13"/>
        <v>#DIV/0!</v>
      </c>
      <c r="I136" s="29">
        <v>100</v>
      </c>
      <c r="J136" s="43" t="str">
        <f t="shared" si="14"/>
        <v/>
      </c>
      <c r="K136" s="52">
        <f t="shared" si="15"/>
        <v>0.1</v>
      </c>
      <c r="L136" s="53">
        <f t="shared" si="16"/>
        <v>100</v>
      </c>
      <c r="M136" s="54">
        <f t="shared" si="17"/>
        <v>0.1</v>
      </c>
      <c r="N136" s="55"/>
    </row>
    <row r="137" spans="1:14" ht="15" x14ac:dyDescent="0.2">
      <c r="A137" s="29"/>
      <c r="B137" s="43" t="str">
        <f t="shared" si="12"/>
        <v/>
      </c>
      <c r="C137" s="50" t="s">
        <v>44</v>
      </c>
      <c r="D137" s="29" t="s">
        <v>31</v>
      </c>
      <c r="E137" s="29" t="s">
        <v>26</v>
      </c>
      <c r="F137" s="29" t="s">
        <v>27</v>
      </c>
      <c r="G137" s="29" t="s">
        <v>26</v>
      </c>
      <c r="H137" s="51" t="e">
        <f t="shared" si="13"/>
        <v>#DIV/0!</v>
      </c>
      <c r="I137" s="29">
        <v>100</v>
      </c>
      <c r="J137" s="43" t="str">
        <f t="shared" si="14"/>
        <v/>
      </c>
      <c r="K137" s="52">
        <f t="shared" si="15"/>
        <v>0.1</v>
      </c>
      <c r="L137" s="53">
        <f t="shared" si="16"/>
        <v>100</v>
      </c>
      <c r="M137" s="54">
        <f t="shared" si="17"/>
        <v>0.1</v>
      </c>
      <c r="N137" s="55"/>
    </row>
    <row r="138" spans="1:14" ht="15" x14ac:dyDescent="0.2">
      <c r="A138" s="29"/>
      <c r="B138" s="43" t="str">
        <f t="shared" si="12"/>
        <v/>
      </c>
      <c r="C138" s="50" t="s">
        <v>45</v>
      </c>
      <c r="D138" s="29" t="s">
        <v>33</v>
      </c>
      <c r="E138" s="29" t="s">
        <v>26</v>
      </c>
      <c r="F138" s="29" t="s">
        <v>27</v>
      </c>
      <c r="G138" s="29" t="s">
        <v>26</v>
      </c>
      <c r="H138" s="51" t="e">
        <f t="shared" si="13"/>
        <v>#DIV/0!</v>
      </c>
      <c r="I138" s="29">
        <v>100</v>
      </c>
      <c r="J138" s="43" t="str">
        <f t="shared" si="14"/>
        <v/>
      </c>
      <c r="K138" s="52">
        <f t="shared" si="15"/>
        <v>0.1</v>
      </c>
      <c r="L138" s="53">
        <f t="shared" si="16"/>
        <v>100</v>
      </c>
      <c r="M138" s="54">
        <f t="shared" si="17"/>
        <v>0.1</v>
      </c>
      <c r="N138" s="55"/>
    </row>
    <row r="139" spans="1:14" ht="15" x14ac:dyDescent="0.2">
      <c r="A139" s="29"/>
      <c r="B139" s="43" t="str">
        <f t="shared" si="12"/>
        <v/>
      </c>
      <c r="C139" s="50" t="s">
        <v>46</v>
      </c>
      <c r="D139" s="29" t="s">
        <v>25</v>
      </c>
      <c r="E139" s="29" t="s">
        <v>26</v>
      </c>
      <c r="F139" s="29" t="s">
        <v>27</v>
      </c>
      <c r="G139" s="29" t="s">
        <v>26</v>
      </c>
      <c r="H139" s="51" t="e">
        <f t="shared" si="13"/>
        <v>#DIV/0!</v>
      </c>
      <c r="I139" s="29">
        <v>100</v>
      </c>
      <c r="J139" s="43" t="str">
        <f t="shared" si="14"/>
        <v/>
      </c>
      <c r="K139" s="52">
        <f t="shared" si="15"/>
        <v>0.1</v>
      </c>
      <c r="L139" s="53">
        <f t="shared" si="16"/>
        <v>100</v>
      </c>
      <c r="M139" s="54">
        <f t="shared" si="17"/>
        <v>0.1</v>
      </c>
      <c r="N139" s="55"/>
    </row>
    <row r="140" spans="1:14" ht="15" x14ac:dyDescent="0.2">
      <c r="A140" s="29"/>
      <c r="B140" s="43" t="str">
        <f t="shared" si="12"/>
        <v/>
      </c>
      <c r="C140" s="50" t="s">
        <v>47</v>
      </c>
      <c r="D140" s="29" t="s">
        <v>25</v>
      </c>
      <c r="E140" s="29" t="s">
        <v>26</v>
      </c>
      <c r="F140" s="29" t="s">
        <v>27</v>
      </c>
      <c r="G140" s="29" t="s">
        <v>26</v>
      </c>
      <c r="H140" s="51" t="e">
        <f t="shared" si="13"/>
        <v>#DIV/0!</v>
      </c>
      <c r="I140" s="29">
        <v>250</v>
      </c>
      <c r="J140" s="43" t="str">
        <f t="shared" si="14"/>
        <v/>
      </c>
      <c r="K140" s="52">
        <f t="shared" si="15"/>
        <v>0.25</v>
      </c>
      <c r="L140" s="53">
        <f t="shared" si="16"/>
        <v>250</v>
      </c>
      <c r="M140" s="54">
        <f t="shared" si="17"/>
        <v>0.25</v>
      </c>
      <c r="N140" s="55"/>
    </row>
    <row r="141" spans="1:14" ht="15" x14ac:dyDescent="0.2">
      <c r="A141" s="29"/>
      <c r="B141" s="43" t="str">
        <f t="shared" si="12"/>
        <v/>
      </c>
      <c r="C141" s="50" t="s">
        <v>48</v>
      </c>
      <c r="D141" s="29" t="s">
        <v>31</v>
      </c>
      <c r="E141" s="29" t="s">
        <v>26</v>
      </c>
      <c r="F141" s="29" t="s">
        <v>27</v>
      </c>
      <c r="G141" s="29" t="s">
        <v>26</v>
      </c>
      <c r="H141" s="51" t="e">
        <f t="shared" si="13"/>
        <v>#DIV/0!</v>
      </c>
      <c r="I141" s="29">
        <v>100</v>
      </c>
      <c r="J141" s="43" t="str">
        <f t="shared" si="14"/>
        <v/>
      </c>
      <c r="K141" s="52">
        <f t="shared" si="15"/>
        <v>0.1</v>
      </c>
      <c r="L141" s="53">
        <f t="shared" si="16"/>
        <v>100</v>
      </c>
      <c r="M141" s="54">
        <f t="shared" si="17"/>
        <v>0.1</v>
      </c>
      <c r="N141" s="55"/>
    </row>
    <row r="142" spans="1:14" ht="15" x14ac:dyDescent="0.2">
      <c r="A142" s="29"/>
      <c r="B142" s="43" t="str">
        <f t="shared" si="12"/>
        <v/>
      </c>
      <c r="C142" s="50" t="s">
        <v>49</v>
      </c>
      <c r="D142" s="29" t="s">
        <v>33</v>
      </c>
      <c r="E142" s="29" t="s">
        <v>50</v>
      </c>
      <c r="F142" s="29" t="s">
        <v>27</v>
      </c>
      <c r="G142" s="29" t="s">
        <v>50</v>
      </c>
      <c r="H142" s="51" t="e">
        <f t="shared" si="13"/>
        <v>#DIV/0!</v>
      </c>
      <c r="I142" s="29">
        <v>100</v>
      </c>
      <c r="J142" s="43" t="str">
        <f t="shared" si="14"/>
        <v/>
      </c>
      <c r="K142" s="52">
        <f t="shared" si="15"/>
        <v>0.1</v>
      </c>
      <c r="L142" s="53">
        <f t="shared" si="16"/>
        <v>100</v>
      </c>
      <c r="M142" s="54">
        <f t="shared" si="17"/>
        <v>0.1</v>
      </c>
      <c r="N142" s="55"/>
    </row>
    <row r="143" spans="1:14" ht="15" x14ac:dyDescent="0.2">
      <c r="A143" s="29"/>
      <c r="B143" s="43" t="str">
        <f t="shared" si="12"/>
        <v/>
      </c>
      <c r="C143" s="50" t="s">
        <v>51</v>
      </c>
      <c r="D143" s="29" t="s">
        <v>31</v>
      </c>
      <c r="E143" s="29" t="s">
        <v>50</v>
      </c>
      <c r="F143" s="29" t="s">
        <v>27</v>
      </c>
      <c r="G143" s="29" t="s">
        <v>50</v>
      </c>
      <c r="H143" s="51" t="e">
        <f t="shared" si="13"/>
        <v>#DIV/0!</v>
      </c>
      <c r="I143" s="29">
        <v>100</v>
      </c>
      <c r="J143" s="43" t="str">
        <f t="shared" si="14"/>
        <v/>
      </c>
      <c r="K143" s="52">
        <f t="shared" si="15"/>
        <v>0.1</v>
      </c>
      <c r="L143" s="53">
        <f t="shared" si="16"/>
        <v>100</v>
      </c>
      <c r="M143" s="54">
        <f t="shared" si="17"/>
        <v>0.1</v>
      </c>
      <c r="N143" s="55"/>
    </row>
    <row r="144" spans="1:14" ht="15" x14ac:dyDescent="0.2">
      <c r="A144" s="29"/>
      <c r="B144" s="43" t="str">
        <f t="shared" si="12"/>
        <v/>
      </c>
      <c r="C144" s="50" t="s">
        <v>52</v>
      </c>
      <c r="D144" s="29" t="s">
        <v>31</v>
      </c>
      <c r="E144" s="29" t="s">
        <v>50</v>
      </c>
      <c r="F144" s="29" t="s">
        <v>27</v>
      </c>
      <c r="G144" s="29" t="s">
        <v>50</v>
      </c>
      <c r="H144" s="51" t="e">
        <f t="shared" si="13"/>
        <v>#DIV/0!</v>
      </c>
      <c r="I144" s="29">
        <v>100</v>
      </c>
      <c r="J144" s="43" t="str">
        <f t="shared" si="14"/>
        <v/>
      </c>
      <c r="K144" s="52">
        <f t="shared" si="15"/>
        <v>0.1</v>
      </c>
      <c r="L144" s="53">
        <f t="shared" si="16"/>
        <v>100</v>
      </c>
      <c r="M144" s="54">
        <f t="shared" si="17"/>
        <v>0.1</v>
      </c>
      <c r="N144" s="55"/>
    </row>
    <row r="145" spans="1:14" ht="15" x14ac:dyDescent="0.2">
      <c r="A145" s="29"/>
      <c r="B145" s="43" t="str">
        <f t="shared" si="12"/>
        <v/>
      </c>
      <c r="C145" s="50" t="s">
        <v>53</v>
      </c>
      <c r="D145" s="29" t="s">
        <v>31</v>
      </c>
      <c r="E145" s="29" t="s">
        <v>50</v>
      </c>
      <c r="F145" s="29" t="s">
        <v>27</v>
      </c>
      <c r="G145" s="29" t="s">
        <v>50</v>
      </c>
      <c r="H145" s="51" t="e">
        <f t="shared" si="13"/>
        <v>#DIV/0!</v>
      </c>
      <c r="I145" s="29">
        <v>100</v>
      </c>
      <c r="J145" s="43" t="str">
        <f t="shared" si="14"/>
        <v/>
      </c>
      <c r="K145" s="52">
        <f t="shared" si="15"/>
        <v>0.1</v>
      </c>
      <c r="L145" s="53">
        <f t="shared" si="16"/>
        <v>100</v>
      </c>
      <c r="M145" s="54">
        <f t="shared" si="17"/>
        <v>0.1</v>
      </c>
      <c r="N145" s="55"/>
    </row>
    <row r="146" spans="1:14" ht="15" x14ac:dyDescent="0.2">
      <c r="A146" s="29"/>
      <c r="B146" s="43" t="str">
        <f t="shared" si="12"/>
        <v/>
      </c>
      <c r="C146" s="50" t="s">
        <v>54</v>
      </c>
      <c r="D146" s="29" t="s">
        <v>33</v>
      </c>
      <c r="E146" s="29" t="s">
        <v>50</v>
      </c>
      <c r="F146" s="29" t="s">
        <v>27</v>
      </c>
      <c r="G146" s="29" t="s">
        <v>50</v>
      </c>
      <c r="H146" s="51" t="e">
        <f t="shared" si="13"/>
        <v>#DIV/0!</v>
      </c>
      <c r="I146" s="29">
        <v>150</v>
      </c>
      <c r="J146" s="43" t="str">
        <f t="shared" si="14"/>
        <v/>
      </c>
      <c r="K146" s="52">
        <f t="shared" si="15"/>
        <v>0.15</v>
      </c>
      <c r="L146" s="53">
        <f t="shared" si="16"/>
        <v>150</v>
      </c>
      <c r="M146" s="54">
        <f t="shared" si="17"/>
        <v>0.15</v>
      </c>
      <c r="N146" s="55"/>
    </row>
    <row r="147" spans="1:14" ht="15" x14ac:dyDescent="0.2">
      <c r="A147" s="29"/>
      <c r="B147" s="43" t="str">
        <f t="shared" si="12"/>
        <v/>
      </c>
      <c r="C147" s="50" t="s">
        <v>55</v>
      </c>
      <c r="D147" s="29" t="s">
        <v>33</v>
      </c>
      <c r="E147" s="29" t="s">
        <v>50</v>
      </c>
      <c r="F147" s="29" t="s">
        <v>27</v>
      </c>
      <c r="G147" s="29" t="s">
        <v>50</v>
      </c>
      <c r="H147" s="51" t="e">
        <f t="shared" si="13"/>
        <v>#DIV/0!</v>
      </c>
      <c r="I147" s="29">
        <v>100</v>
      </c>
      <c r="J147" s="43" t="str">
        <f t="shared" si="14"/>
        <v/>
      </c>
      <c r="K147" s="52">
        <f t="shared" si="15"/>
        <v>0.1</v>
      </c>
      <c r="L147" s="53">
        <f t="shared" si="16"/>
        <v>100</v>
      </c>
      <c r="M147" s="54">
        <f t="shared" si="17"/>
        <v>0.1</v>
      </c>
      <c r="N147" s="55"/>
    </row>
    <row r="148" spans="1:14" ht="15" x14ac:dyDescent="0.2">
      <c r="A148" s="29"/>
      <c r="B148" s="43" t="str">
        <f t="shared" si="12"/>
        <v/>
      </c>
      <c r="C148" s="50" t="s">
        <v>56</v>
      </c>
      <c r="D148" s="29" t="s">
        <v>33</v>
      </c>
      <c r="E148" s="29" t="s">
        <v>50</v>
      </c>
      <c r="F148" s="29" t="s">
        <v>27</v>
      </c>
      <c r="G148" s="29" t="s">
        <v>50</v>
      </c>
      <c r="H148" s="51" t="e">
        <f t="shared" si="13"/>
        <v>#DIV/0!</v>
      </c>
      <c r="I148" s="29">
        <v>100</v>
      </c>
      <c r="J148" s="43" t="str">
        <f t="shared" si="14"/>
        <v/>
      </c>
      <c r="K148" s="52">
        <f t="shared" si="15"/>
        <v>0.1</v>
      </c>
      <c r="L148" s="53">
        <f t="shared" si="16"/>
        <v>100</v>
      </c>
      <c r="M148" s="54">
        <f t="shared" si="17"/>
        <v>0.1</v>
      </c>
      <c r="N148" s="55"/>
    </row>
    <row r="149" spans="1:14" ht="15" x14ac:dyDescent="0.2">
      <c r="A149" s="29"/>
      <c r="B149" s="43" t="str">
        <f t="shared" si="12"/>
        <v/>
      </c>
      <c r="C149" s="50" t="s">
        <v>57</v>
      </c>
      <c r="D149" s="29" t="s">
        <v>33</v>
      </c>
      <c r="E149" s="29" t="s">
        <v>50</v>
      </c>
      <c r="F149" s="29" t="s">
        <v>27</v>
      </c>
      <c r="G149" s="29" t="s">
        <v>50</v>
      </c>
      <c r="H149" s="51" t="e">
        <f t="shared" si="13"/>
        <v>#DIV/0!</v>
      </c>
      <c r="I149" s="29">
        <v>100</v>
      </c>
      <c r="J149" s="43" t="str">
        <f t="shared" si="14"/>
        <v/>
      </c>
      <c r="K149" s="52">
        <f t="shared" si="15"/>
        <v>0.1</v>
      </c>
      <c r="L149" s="53">
        <f t="shared" si="16"/>
        <v>100</v>
      </c>
      <c r="M149" s="54">
        <f t="shared" si="17"/>
        <v>0.1</v>
      </c>
      <c r="N149" s="55"/>
    </row>
    <row r="150" spans="1:14" ht="15" x14ac:dyDescent="0.2">
      <c r="A150" s="29"/>
      <c r="B150" s="43" t="str">
        <f t="shared" si="12"/>
        <v/>
      </c>
      <c r="C150" s="50" t="s">
        <v>58</v>
      </c>
      <c r="D150" s="29" t="s">
        <v>33</v>
      </c>
      <c r="E150" s="29" t="s">
        <v>50</v>
      </c>
      <c r="F150" s="29" t="s">
        <v>27</v>
      </c>
      <c r="G150" s="29" t="s">
        <v>50</v>
      </c>
      <c r="H150" s="51" t="e">
        <f t="shared" si="13"/>
        <v>#DIV/0!</v>
      </c>
      <c r="I150" s="29">
        <v>100</v>
      </c>
      <c r="J150" s="43" t="str">
        <f t="shared" si="14"/>
        <v/>
      </c>
      <c r="K150" s="52">
        <f t="shared" si="15"/>
        <v>0.1</v>
      </c>
      <c r="L150" s="53">
        <f t="shared" si="16"/>
        <v>100</v>
      </c>
      <c r="M150" s="54">
        <f t="shared" si="17"/>
        <v>0.1</v>
      </c>
      <c r="N150" s="55"/>
    </row>
    <row r="151" spans="1:14" ht="15" x14ac:dyDescent="0.2">
      <c r="A151" s="29"/>
      <c r="B151" s="43" t="str">
        <f t="shared" si="12"/>
        <v/>
      </c>
      <c r="C151" s="50" t="s">
        <v>59</v>
      </c>
      <c r="D151" s="29" t="s">
        <v>31</v>
      </c>
      <c r="E151" s="29" t="s">
        <v>50</v>
      </c>
      <c r="F151" s="29" t="s">
        <v>27</v>
      </c>
      <c r="G151" s="29" t="s">
        <v>50</v>
      </c>
      <c r="H151" s="51" t="e">
        <f t="shared" si="13"/>
        <v>#DIV/0!</v>
      </c>
      <c r="I151" s="29">
        <v>100</v>
      </c>
      <c r="J151" s="43" t="str">
        <f t="shared" si="14"/>
        <v/>
      </c>
      <c r="K151" s="52">
        <f t="shared" si="15"/>
        <v>0.1</v>
      </c>
      <c r="L151" s="53">
        <f t="shared" si="16"/>
        <v>100</v>
      </c>
      <c r="M151" s="54">
        <f t="shared" si="17"/>
        <v>0.1</v>
      </c>
      <c r="N151" s="55"/>
    </row>
    <row r="152" spans="1:14" ht="15" x14ac:dyDescent="0.2">
      <c r="A152" s="29"/>
      <c r="B152" s="43" t="str">
        <f t="shared" si="12"/>
        <v/>
      </c>
      <c r="C152" s="50" t="s">
        <v>60</v>
      </c>
      <c r="D152" s="29" t="s">
        <v>33</v>
      </c>
      <c r="E152" s="29" t="s">
        <v>50</v>
      </c>
      <c r="F152" s="29" t="s">
        <v>27</v>
      </c>
      <c r="G152" s="29" t="s">
        <v>50</v>
      </c>
      <c r="H152" s="51" t="e">
        <f t="shared" si="13"/>
        <v>#DIV/0!</v>
      </c>
      <c r="I152" s="29">
        <v>100</v>
      </c>
      <c r="J152" s="43" t="str">
        <f t="shared" si="14"/>
        <v/>
      </c>
      <c r="K152" s="52">
        <f t="shared" si="15"/>
        <v>0.1</v>
      </c>
      <c r="L152" s="53">
        <f t="shared" si="16"/>
        <v>100</v>
      </c>
      <c r="M152" s="54">
        <f t="shared" si="17"/>
        <v>0.1</v>
      </c>
      <c r="N152" s="55"/>
    </row>
    <row r="153" spans="1:14" ht="15" x14ac:dyDescent="0.2">
      <c r="A153" s="29"/>
      <c r="B153" s="43" t="str">
        <f t="shared" si="12"/>
        <v/>
      </c>
      <c r="C153" s="50" t="s">
        <v>61</v>
      </c>
      <c r="D153" s="29" t="s">
        <v>31</v>
      </c>
      <c r="E153" s="29" t="s">
        <v>50</v>
      </c>
      <c r="F153" s="29" t="s">
        <v>27</v>
      </c>
      <c r="G153" s="29" t="s">
        <v>50</v>
      </c>
      <c r="H153" s="51" t="e">
        <f t="shared" si="13"/>
        <v>#DIV/0!</v>
      </c>
      <c r="I153" s="29">
        <v>100</v>
      </c>
      <c r="J153" s="43" t="str">
        <f t="shared" si="14"/>
        <v/>
      </c>
      <c r="K153" s="52">
        <f t="shared" si="15"/>
        <v>0.1</v>
      </c>
      <c r="L153" s="53">
        <f t="shared" si="16"/>
        <v>100</v>
      </c>
      <c r="M153" s="54">
        <f t="shared" si="17"/>
        <v>0.1</v>
      </c>
      <c r="N153" s="55"/>
    </row>
    <row r="154" spans="1:14" ht="15" x14ac:dyDescent="0.2">
      <c r="A154" s="29"/>
      <c r="B154" s="43" t="str">
        <f t="shared" si="12"/>
        <v/>
      </c>
      <c r="C154" s="50" t="s">
        <v>62</v>
      </c>
      <c r="D154" s="29" t="s">
        <v>31</v>
      </c>
      <c r="E154" s="29" t="s">
        <v>50</v>
      </c>
      <c r="F154" s="29" t="s">
        <v>27</v>
      </c>
      <c r="G154" s="29" t="s">
        <v>50</v>
      </c>
      <c r="H154" s="51" t="e">
        <f t="shared" si="13"/>
        <v>#DIV/0!</v>
      </c>
      <c r="I154" s="29">
        <v>100</v>
      </c>
      <c r="J154" s="43" t="str">
        <f t="shared" si="14"/>
        <v/>
      </c>
      <c r="K154" s="52">
        <f t="shared" si="15"/>
        <v>0.1</v>
      </c>
      <c r="L154" s="53">
        <f t="shared" si="16"/>
        <v>100</v>
      </c>
      <c r="M154" s="54">
        <f t="shared" si="17"/>
        <v>0.1</v>
      </c>
      <c r="N154" s="55"/>
    </row>
    <row r="155" spans="1:14" ht="15" x14ac:dyDescent="0.2">
      <c r="A155" s="29"/>
      <c r="B155" s="43" t="str">
        <f t="shared" si="12"/>
        <v/>
      </c>
      <c r="C155" s="50" t="s">
        <v>63</v>
      </c>
      <c r="D155" s="29" t="s">
        <v>33</v>
      </c>
      <c r="E155" s="29" t="s">
        <v>50</v>
      </c>
      <c r="F155" s="29" t="s">
        <v>27</v>
      </c>
      <c r="G155" s="29" t="s">
        <v>50</v>
      </c>
      <c r="H155" s="51" t="e">
        <f t="shared" si="13"/>
        <v>#DIV/0!</v>
      </c>
      <c r="I155" s="29">
        <v>100</v>
      </c>
      <c r="J155" s="43" t="str">
        <f t="shared" si="14"/>
        <v/>
      </c>
      <c r="K155" s="52">
        <f t="shared" si="15"/>
        <v>0.1</v>
      </c>
      <c r="L155" s="53">
        <f t="shared" si="16"/>
        <v>100</v>
      </c>
      <c r="M155" s="54">
        <f t="shared" si="17"/>
        <v>0.1</v>
      </c>
      <c r="N155" s="55"/>
    </row>
    <row r="156" spans="1:14" ht="15" x14ac:dyDescent="0.2">
      <c r="A156" s="29"/>
      <c r="B156" s="43" t="str">
        <f t="shared" si="12"/>
        <v/>
      </c>
      <c r="C156" s="50" t="s">
        <v>64</v>
      </c>
      <c r="D156" s="29" t="s">
        <v>33</v>
      </c>
      <c r="E156" s="29" t="s">
        <v>50</v>
      </c>
      <c r="F156" s="29" t="s">
        <v>27</v>
      </c>
      <c r="G156" s="29" t="s">
        <v>50</v>
      </c>
      <c r="H156" s="51" t="e">
        <f t="shared" si="13"/>
        <v>#DIV/0!</v>
      </c>
      <c r="I156" s="29">
        <v>100</v>
      </c>
      <c r="J156" s="43" t="str">
        <f t="shared" si="14"/>
        <v/>
      </c>
      <c r="K156" s="52">
        <f t="shared" si="15"/>
        <v>0.1</v>
      </c>
      <c r="L156" s="53">
        <f t="shared" si="16"/>
        <v>100</v>
      </c>
      <c r="M156" s="54">
        <f t="shared" si="17"/>
        <v>0.1</v>
      </c>
      <c r="N156" s="55"/>
    </row>
    <row r="157" spans="1:14" ht="15" x14ac:dyDescent="0.2">
      <c r="A157" s="29"/>
      <c r="B157" s="43" t="str">
        <f t="shared" si="12"/>
        <v/>
      </c>
      <c r="C157" s="50" t="s">
        <v>65</v>
      </c>
      <c r="D157" s="29" t="s">
        <v>33</v>
      </c>
      <c r="E157" s="29" t="s">
        <v>50</v>
      </c>
      <c r="F157" s="29" t="s">
        <v>27</v>
      </c>
      <c r="G157" s="29" t="s">
        <v>50</v>
      </c>
      <c r="H157" s="51" t="e">
        <f t="shared" si="13"/>
        <v>#DIV/0!</v>
      </c>
      <c r="I157" s="29">
        <v>100</v>
      </c>
      <c r="J157" s="43" t="str">
        <f t="shared" si="14"/>
        <v/>
      </c>
      <c r="K157" s="52">
        <f t="shared" si="15"/>
        <v>0.1</v>
      </c>
      <c r="L157" s="53">
        <f t="shared" si="16"/>
        <v>100</v>
      </c>
      <c r="M157" s="54">
        <f t="shared" si="17"/>
        <v>0.1</v>
      </c>
      <c r="N157" s="55"/>
    </row>
    <row r="158" spans="1:14" ht="15" x14ac:dyDescent="0.2">
      <c r="A158" s="29"/>
      <c r="B158" s="43" t="str">
        <f t="shared" si="12"/>
        <v/>
      </c>
      <c r="C158" s="50" t="s">
        <v>66</v>
      </c>
      <c r="D158" s="29" t="s">
        <v>31</v>
      </c>
      <c r="E158" s="29" t="s">
        <v>50</v>
      </c>
      <c r="F158" s="29" t="s">
        <v>27</v>
      </c>
      <c r="G158" s="29" t="s">
        <v>50</v>
      </c>
      <c r="H158" s="51" t="e">
        <f t="shared" si="13"/>
        <v>#DIV/0!</v>
      </c>
      <c r="I158" s="29">
        <v>100</v>
      </c>
      <c r="J158" s="43" t="str">
        <f t="shared" si="14"/>
        <v/>
      </c>
      <c r="K158" s="52">
        <f t="shared" si="15"/>
        <v>0.1</v>
      </c>
      <c r="L158" s="53">
        <f t="shared" si="16"/>
        <v>100</v>
      </c>
      <c r="M158" s="54">
        <f t="shared" si="17"/>
        <v>0.1</v>
      </c>
      <c r="N158" s="55"/>
    </row>
    <row r="159" spans="1:14" ht="15" x14ac:dyDescent="0.2">
      <c r="A159" s="29"/>
      <c r="B159" s="43" t="str">
        <f t="shared" si="12"/>
        <v/>
      </c>
      <c r="C159" s="50" t="s">
        <v>67</v>
      </c>
      <c r="D159" s="29" t="s">
        <v>31</v>
      </c>
      <c r="E159" s="29" t="s">
        <v>50</v>
      </c>
      <c r="F159" s="29" t="s">
        <v>27</v>
      </c>
      <c r="G159" s="29" t="s">
        <v>50</v>
      </c>
      <c r="H159" s="51" t="e">
        <f t="shared" si="13"/>
        <v>#DIV/0!</v>
      </c>
      <c r="I159" s="29">
        <v>100</v>
      </c>
      <c r="J159" s="43" t="str">
        <f t="shared" si="14"/>
        <v/>
      </c>
      <c r="K159" s="52">
        <f t="shared" si="15"/>
        <v>0.1</v>
      </c>
      <c r="L159" s="53">
        <f t="shared" si="16"/>
        <v>100</v>
      </c>
      <c r="M159" s="54">
        <f t="shared" si="17"/>
        <v>0.1</v>
      </c>
      <c r="N159" s="55"/>
    </row>
    <row r="160" spans="1:14" ht="15" x14ac:dyDescent="0.2">
      <c r="A160" s="29"/>
      <c r="B160" s="43" t="str">
        <f t="shared" si="12"/>
        <v/>
      </c>
      <c r="C160" s="50" t="s">
        <v>68</v>
      </c>
      <c r="D160" s="29" t="s">
        <v>31</v>
      </c>
      <c r="E160" s="29" t="s">
        <v>50</v>
      </c>
      <c r="F160" s="29" t="s">
        <v>27</v>
      </c>
      <c r="G160" s="29" t="s">
        <v>50</v>
      </c>
      <c r="H160" s="51" t="e">
        <f t="shared" si="13"/>
        <v>#DIV/0!</v>
      </c>
      <c r="I160" s="29">
        <v>100</v>
      </c>
      <c r="J160" s="43" t="str">
        <f t="shared" si="14"/>
        <v/>
      </c>
      <c r="K160" s="52">
        <f t="shared" si="15"/>
        <v>0.1</v>
      </c>
      <c r="L160" s="53">
        <f t="shared" si="16"/>
        <v>100</v>
      </c>
      <c r="M160" s="54">
        <f t="shared" si="17"/>
        <v>0.1</v>
      </c>
      <c r="N160" s="55"/>
    </row>
    <row r="161" spans="1:14" ht="15" x14ac:dyDescent="0.2">
      <c r="A161" s="29"/>
      <c r="B161" s="43" t="str">
        <f t="shared" si="12"/>
        <v/>
      </c>
      <c r="C161" s="50" t="s">
        <v>69</v>
      </c>
      <c r="D161" s="29" t="s">
        <v>33</v>
      </c>
      <c r="E161" s="29" t="s">
        <v>50</v>
      </c>
      <c r="F161" s="29" t="s">
        <v>27</v>
      </c>
      <c r="G161" s="29" t="s">
        <v>50</v>
      </c>
      <c r="H161" s="51" t="e">
        <f t="shared" si="13"/>
        <v>#DIV/0!</v>
      </c>
      <c r="I161" s="29">
        <v>100</v>
      </c>
      <c r="J161" s="43" t="str">
        <f t="shared" si="14"/>
        <v/>
      </c>
      <c r="K161" s="52">
        <f t="shared" si="15"/>
        <v>0.1</v>
      </c>
      <c r="L161" s="53">
        <f t="shared" si="16"/>
        <v>100</v>
      </c>
      <c r="M161" s="54">
        <f t="shared" si="17"/>
        <v>0.1</v>
      </c>
      <c r="N161" s="55"/>
    </row>
    <row r="162" spans="1:14" ht="15" x14ac:dyDescent="0.2">
      <c r="A162" s="29"/>
      <c r="B162" s="43" t="str">
        <f t="shared" si="12"/>
        <v/>
      </c>
      <c r="C162" s="50" t="s">
        <v>70</v>
      </c>
      <c r="D162" s="29" t="s">
        <v>33</v>
      </c>
      <c r="E162" s="29" t="s">
        <v>50</v>
      </c>
      <c r="F162" s="29" t="s">
        <v>27</v>
      </c>
      <c r="G162" s="29" t="s">
        <v>50</v>
      </c>
      <c r="H162" s="51" t="e">
        <f t="shared" si="13"/>
        <v>#DIV/0!</v>
      </c>
      <c r="I162" s="29">
        <v>100</v>
      </c>
      <c r="J162" s="43" t="str">
        <f t="shared" si="14"/>
        <v/>
      </c>
      <c r="K162" s="52">
        <f t="shared" si="15"/>
        <v>0.1</v>
      </c>
      <c r="L162" s="53">
        <f t="shared" si="16"/>
        <v>100</v>
      </c>
      <c r="M162" s="54">
        <f t="shared" si="17"/>
        <v>0.1</v>
      </c>
      <c r="N162" s="55"/>
    </row>
    <row r="163" spans="1:14" ht="15" x14ac:dyDescent="0.2">
      <c r="A163" s="29"/>
      <c r="B163" s="43" t="str">
        <f t="shared" si="12"/>
        <v/>
      </c>
      <c r="C163" s="50" t="s">
        <v>71</v>
      </c>
      <c r="D163" s="29" t="s">
        <v>25</v>
      </c>
      <c r="E163" s="29" t="s">
        <v>50</v>
      </c>
      <c r="F163" s="29" t="s">
        <v>27</v>
      </c>
      <c r="G163" s="29" t="s">
        <v>50</v>
      </c>
      <c r="H163" s="51" t="e">
        <f t="shared" si="13"/>
        <v>#DIV/0!</v>
      </c>
      <c r="I163" s="29">
        <v>100</v>
      </c>
      <c r="J163" s="43" t="str">
        <f t="shared" si="14"/>
        <v/>
      </c>
      <c r="K163" s="52">
        <f t="shared" si="15"/>
        <v>0.1</v>
      </c>
      <c r="L163" s="53">
        <f t="shared" si="16"/>
        <v>100</v>
      </c>
      <c r="M163" s="54">
        <f t="shared" si="17"/>
        <v>0.1</v>
      </c>
      <c r="N163" s="55"/>
    </row>
    <row r="164" spans="1:14" ht="15" x14ac:dyDescent="0.2">
      <c r="A164" s="29"/>
      <c r="B164" s="43" t="str">
        <f t="shared" si="12"/>
        <v/>
      </c>
      <c r="C164" s="50" t="s">
        <v>72</v>
      </c>
      <c r="D164" s="29" t="s">
        <v>33</v>
      </c>
      <c r="E164" s="29" t="s">
        <v>50</v>
      </c>
      <c r="F164" s="29" t="s">
        <v>27</v>
      </c>
      <c r="G164" s="29" t="s">
        <v>50</v>
      </c>
      <c r="H164" s="51" t="e">
        <f t="shared" si="13"/>
        <v>#DIV/0!</v>
      </c>
      <c r="I164" s="29">
        <v>100</v>
      </c>
      <c r="J164" s="43" t="str">
        <f t="shared" si="14"/>
        <v/>
      </c>
      <c r="K164" s="52">
        <f t="shared" si="15"/>
        <v>0.1</v>
      </c>
      <c r="L164" s="53">
        <f t="shared" si="16"/>
        <v>100</v>
      </c>
      <c r="M164" s="54">
        <f t="shared" si="17"/>
        <v>0.1</v>
      </c>
      <c r="N164" s="55"/>
    </row>
    <row r="165" spans="1:14" ht="15" x14ac:dyDescent="0.2">
      <c r="A165" s="29"/>
      <c r="B165" s="43" t="str">
        <f t="shared" si="12"/>
        <v/>
      </c>
      <c r="C165" s="50" t="s">
        <v>73</v>
      </c>
      <c r="D165" s="29" t="s">
        <v>31</v>
      </c>
      <c r="E165" s="29" t="s">
        <v>50</v>
      </c>
      <c r="F165" s="29" t="s">
        <v>27</v>
      </c>
      <c r="G165" s="29" t="s">
        <v>50</v>
      </c>
      <c r="H165" s="51" t="e">
        <f t="shared" si="13"/>
        <v>#DIV/0!</v>
      </c>
      <c r="I165" s="29">
        <v>100</v>
      </c>
      <c r="J165" s="43" t="str">
        <f t="shared" si="14"/>
        <v/>
      </c>
      <c r="K165" s="52">
        <f t="shared" si="15"/>
        <v>0.1</v>
      </c>
      <c r="L165" s="53">
        <f t="shared" si="16"/>
        <v>100</v>
      </c>
      <c r="M165" s="54">
        <f t="shared" si="17"/>
        <v>0.1</v>
      </c>
      <c r="N165" s="55"/>
    </row>
    <row r="166" spans="1:14" ht="15" x14ac:dyDescent="0.2">
      <c r="A166" s="29"/>
      <c r="B166" s="43" t="str">
        <f t="shared" si="12"/>
        <v/>
      </c>
      <c r="C166" s="50" t="s">
        <v>74</v>
      </c>
      <c r="D166" s="29" t="s">
        <v>33</v>
      </c>
      <c r="E166" s="29" t="s">
        <v>50</v>
      </c>
      <c r="F166" s="29" t="s">
        <v>27</v>
      </c>
      <c r="G166" s="29" t="s">
        <v>50</v>
      </c>
      <c r="H166" s="51" t="e">
        <f t="shared" si="13"/>
        <v>#DIV/0!</v>
      </c>
      <c r="I166" s="29">
        <v>100</v>
      </c>
      <c r="J166" s="43" t="str">
        <f t="shared" si="14"/>
        <v/>
      </c>
      <c r="K166" s="52">
        <f t="shared" si="15"/>
        <v>0.1</v>
      </c>
      <c r="L166" s="53">
        <f t="shared" si="16"/>
        <v>100</v>
      </c>
      <c r="M166" s="54">
        <f t="shared" si="17"/>
        <v>0.1</v>
      </c>
      <c r="N166" s="55"/>
    </row>
    <row r="167" spans="1:14" ht="15" x14ac:dyDescent="0.2">
      <c r="A167" s="29"/>
      <c r="B167" s="43" t="str">
        <f t="shared" si="12"/>
        <v/>
      </c>
      <c r="C167" s="50" t="s">
        <v>75</v>
      </c>
      <c r="D167" s="29" t="s">
        <v>33</v>
      </c>
      <c r="E167" s="29" t="s">
        <v>50</v>
      </c>
      <c r="F167" s="29" t="s">
        <v>27</v>
      </c>
      <c r="G167" s="29" t="s">
        <v>50</v>
      </c>
      <c r="H167" s="51" t="e">
        <f t="shared" si="13"/>
        <v>#DIV/0!</v>
      </c>
      <c r="I167" s="29">
        <v>100</v>
      </c>
      <c r="J167" s="43" t="str">
        <f t="shared" si="14"/>
        <v/>
      </c>
      <c r="K167" s="52">
        <f t="shared" si="15"/>
        <v>0.1</v>
      </c>
      <c r="L167" s="53">
        <f t="shared" si="16"/>
        <v>100</v>
      </c>
      <c r="M167" s="54">
        <f t="shared" si="17"/>
        <v>0.1</v>
      </c>
      <c r="N167" s="55"/>
    </row>
    <row r="168" spans="1:14" ht="15" x14ac:dyDescent="0.2">
      <c r="A168" s="29"/>
      <c r="B168" s="43" t="str">
        <f t="shared" si="12"/>
        <v/>
      </c>
      <c r="C168" s="50" t="s">
        <v>76</v>
      </c>
      <c r="D168" s="29" t="s">
        <v>33</v>
      </c>
      <c r="E168" s="29" t="s">
        <v>50</v>
      </c>
      <c r="F168" s="29" t="s">
        <v>27</v>
      </c>
      <c r="G168" s="29" t="s">
        <v>50</v>
      </c>
      <c r="H168" s="51" t="e">
        <f t="shared" si="13"/>
        <v>#DIV/0!</v>
      </c>
      <c r="I168" s="29">
        <v>100</v>
      </c>
      <c r="J168" s="43" t="str">
        <f t="shared" si="14"/>
        <v/>
      </c>
      <c r="K168" s="52">
        <f t="shared" si="15"/>
        <v>0.1</v>
      </c>
      <c r="L168" s="53">
        <f t="shared" si="16"/>
        <v>100</v>
      </c>
      <c r="M168" s="54">
        <f t="shared" si="17"/>
        <v>0.1</v>
      </c>
      <c r="N168" s="55"/>
    </row>
    <row r="169" spans="1:14" ht="15" x14ac:dyDescent="0.2">
      <c r="A169" s="29"/>
      <c r="B169" s="43" t="str">
        <f t="shared" si="12"/>
        <v/>
      </c>
      <c r="C169" s="50" t="s">
        <v>77</v>
      </c>
      <c r="D169" s="29" t="s">
        <v>31</v>
      </c>
      <c r="E169" s="29" t="s">
        <v>50</v>
      </c>
      <c r="F169" s="29" t="s">
        <v>27</v>
      </c>
      <c r="G169" s="29" t="s">
        <v>50</v>
      </c>
      <c r="H169" s="51" t="e">
        <f t="shared" si="13"/>
        <v>#DIV/0!</v>
      </c>
      <c r="I169" s="29">
        <v>150</v>
      </c>
      <c r="J169" s="43" t="str">
        <f t="shared" si="14"/>
        <v/>
      </c>
      <c r="K169" s="52">
        <f t="shared" si="15"/>
        <v>0.15</v>
      </c>
      <c r="L169" s="53">
        <f t="shared" si="16"/>
        <v>150</v>
      </c>
      <c r="M169" s="54">
        <f t="shared" si="17"/>
        <v>0.15</v>
      </c>
      <c r="N169" s="55"/>
    </row>
    <row r="170" spans="1:14" ht="15" x14ac:dyDescent="0.2">
      <c r="A170" s="29"/>
      <c r="B170" s="43" t="str">
        <f t="shared" si="12"/>
        <v/>
      </c>
      <c r="C170" s="50" t="s">
        <v>78</v>
      </c>
      <c r="D170" s="29" t="s">
        <v>33</v>
      </c>
      <c r="E170" s="29" t="s">
        <v>79</v>
      </c>
      <c r="F170" s="29" t="s">
        <v>27</v>
      </c>
      <c r="G170" s="29" t="s">
        <v>79</v>
      </c>
      <c r="H170" s="51" t="e">
        <f t="shared" si="13"/>
        <v>#DIV/0!</v>
      </c>
      <c r="I170" s="29">
        <v>100</v>
      </c>
      <c r="J170" s="43" t="str">
        <f t="shared" si="14"/>
        <v/>
      </c>
      <c r="K170" s="52">
        <f t="shared" si="15"/>
        <v>0.1</v>
      </c>
      <c r="L170" s="53">
        <f t="shared" si="16"/>
        <v>100</v>
      </c>
      <c r="M170" s="54">
        <f t="shared" si="17"/>
        <v>0.1</v>
      </c>
      <c r="N170" s="55"/>
    </row>
    <row r="171" spans="1:14" ht="15" x14ac:dyDescent="0.2">
      <c r="A171" s="29"/>
      <c r="B171" s="43" t="str">
        <f t="shared" si="12"/>
        <v/>
      </c>
      <c r="C171" s="50" t="s">
        <v>80</v>
      </c>
      <c r="D171" s="29" t="s">
        <v>33</v>
      </c>
      <c r="E171" s="29" t="s">
        <v>79</v>
      </c>
      <c r="F171" s="29" t="s">
        <v>27</v>
      </c>
      <c r="G171" s="29" t="s">
        <v>79</v>
      </c>
      <c r="H171" s="51" t="e">
        <f t="shared" si="13"/>
        <v>#DIV/0!</v>
      </c>
      <c r="I171" s="29">
        <v>100</v>
      </c>
      <c r="J171" s="43" t="str">
        <f t="shared" si="14"/>
        <v/>
      </c>
      <c r="K171" s="52">
        <f t="shared" si="15"/>
        <v>0.1</v>
      </c>
      <c r="L171" s="53">
        <f t="shared" si="16"/>
        <v>100</v>
      </c>
      <c r="M171" s="54">
        <f t="shared" si="17"/>
        <v>0.1</v>
      </c>
      <c r="N171" s="55"/>
    </row>
    <row r="172" spans="1:14" ht="15" x14ac:dyDescent="0.2">
      <c r="A172" s="29"/>
      <c r="B172" s="43" t="str">
        <f t="shared" si="12"/>
        <v/>
      </c>
      <c r="C172" s="50" t="s">
        <v>81</v>
      </c>
      <c r="D172" s="29" t="s">
        <v>33</v>
      </c>
      <c r="E172" s="29" t="s">
        <v>79</v>
      </c>
      <c r="F172" s="29" t="s">
        <v>27</v>
      </c>
      <c r="G172" s="29" t="s">
        <v>79</v>
      </c>
      <c r="H172" s="51" t="e">
        <f t="shared" si="13"/>
        <v>#DIV/0!</v>
      </c>
      <c r="I172" s="29">
        <v>100</v>
      </c>
      <c r="J172" s="43" t="str">
        <f t="shared" si="14"/>
        <v/>
      </c>
      <c r="K172" s="52">
        <f t="shared" si="15"/>
        <v>0.1</v>
      </c>
      <c r="L172" s="53">
        <f t="shared" si="16"/>
        <v>100</v>
      </c>
      <c r="M172" s="54">
        <f t="shared" si="17"/>
        <v>0.1</v>
      </c>
      <c r="N172" s="55"/>
    </row>
    <row r="173" spans="1:14" ht="15" x14ac:dyDescent="0.2">
      <c r="A173" s="29"/>
      <c r="B173" s="43" t="str">
        <f t="shared" si="12"/>
        <v/>
      </c>
      <c r="C173" s="50" t="s">
        <v>82</v>
      </c>
      <c r="D173" s="29" t="s">
        <v>33</v>
      </c>
      <c r="E173" s="29" t="s">
        <v>79</v>
      </c>
      <c r="F173" s="29" t="s">
        <v>27</v>
      </c>
      <c r="G173" s="29" t="s">
        <v>79</v>
      </c>
      <c r="H173" s="51" t="e">
        <f t="shared" si="13"/>
        <v>#DIV/0!</v>
      </c>
      <c r="I173" s="29">
        <v>150</v>
      </c>
      <c r="J173" s="43" t="str">
        <f t="shared" si="14"/>
        <v/>
      </c>
      <c r="K173" s="52">
        <f t="shared" si="15"/>
        <v>0.15</v>
      </c>
      <c r="L173" s="53">
        <f t="shared" si="16"/>
        <v>150</v>
      </c>
      <c r="M173" s="54">
        <f t="shared" si="17"/>
        <v>0.15</v>
      </c>
      <c r="N173" s="55"/>
    </row>
    <row r="174" spans="1:14" ht="15" x14ac:dyDescent="0.2">
      <c r="A174" s="29"/>
      <c r="B174" s="43" t="str">
        <f t="shared" si="12"/>
        <v/>
      </c>
      <c r="C174" s="50" t="s">
        <v>83</v>
      </c>
      <c r="D174" s="29" t="s">
        <v>33</v>
      </c>
      <c r="E174" s="29" t="s">
        <v>79</v>
      </c>
      <c r="F174" s="29" t="s">
        <v>27</v>
      </c>
      <c r="G174" s="29" t="s">
        <v>79</v>
      </c>
      <c r="H174" s="51" t="e">
        <f t="shared" si="13"/>
        <v>#DIV/0!</v>
      </c>
      <c r="I174" s="29">
        <v>100</v>
      </c>
      <c r="J174" s="43" t="str">
        <f t="shared" si="14"/>
        <v/>
      </c>
      <c r="K174" s="52">
        <f t="shared" si="15"/>
        <v>0.1</v>
      </c>
      <c r="L174" s="53">
        <f t="shared" si="16"/>
        <v>100</v>
      </c>
      <c r="M174" s="54">
        <f t="shared" si="17"/>
        <v>0.1</v>
      </c>
      <c r="N174" s="55"/>
    </row>
    <row r="175" spans="1:14" ht="15" x14ac:dyDescent="0.2">
      <c r="A175" s="29"/>
      <c r="B175" s="43" t="str">
        <f t="shared" si="12"/>
        <v/>
      </c>
      <c r="C175" s="50" t="s">
        <v>84</v>
      </c>
      <c r="D175" s="29" t="s">
        <v>33</v>
      </c>
      <c r="E175" s="29" t="s">
        <v>79</v>
      </c>
      <c r="F175" s="29" t="s">
        <v>27</v>
      </c>
      <c r="G175" s="29" t="s">
        <v>79</v>
      </c>
      <c r="H175" s="51" t="e">
        <f t="shared" si="13"/>
        <v>#DIV/0!</v>
      </c>
      <c r="I175" s="29">
        <v>100</v>
      </c>
      <c r="J175" s="43" t="str">
        <f t="shared" si="14"/>
        <v/>
      </c>
      <c r="K175" s="52">
        <f t="shared" si="15"/>
        <v>0.1</v>
      </c>
      <c r="L175" s="53">
        <f t="shared" si="16"/>
        <v>100</v>
      </c>
      <c r="M175" s="54">
        <f t="shared" si="17"/>
        <v>0.1</v>
      </c>
      <c r="N175" s="55"/>
    </row>
    <row r="176" spans="1:14" ht="15" x14ac:dyDescent="0.2">
      <c r="A176" s="29"/>
      <c r="B176" s="43" t="str">
        <f t="shared" si="12"/>
        <v/>
      </c>
      <c r="C176" s="50" t="s">
        <v>85</v>
      </c>
      <c r="D176" s="29" t="s">
        <v>31</v>
      </c>
      <c r="E176" s="29" t="s">
        <v>79</v>
      </c>
      <c r="F176" s="29" t="s">
        <v>27</v>
      </c>
      <c r="G176" s="29" t="s">
        <v>79</v>
      </c>
      <c r="H176" s="51" t="e">
        <f t="shared" si="13"/>
        <v>#DIV/0!</v>
      </c>
      <c r="I176" s="29">
        <v>100</v>
      </c>
      <c r="J176" s="43" t="str">
        <f t="shared" si="14"/>
        <v/>
      </c>
      <c r="K176" s="52">
        <f t="shared" si="15"/>
        <v>0.1</v>
      </c>
      <c r="L176" s="53">
        <f t="shared" si="16"/>
        <v>100</v>
      </c>
      <c r="M176" s="54">
        <f t="shared" si="17"/>
        <v>0.1</v>
      </c>
      <c r="N176" s="55"/>
    </row>
    <row r="177" spans="1:14" ht="15" x14ac:dyDescent="0.2">
      <c r="A177" s="29"/>
      <c r="B177" s="43" t="str">
        <f t="shared" si="12"/>
        <v/>
      </c>
      <c r="C177" s="50" t="s">
        <v>86</v>
      </c>
      <c r="D177" s="29" t="s">
        <v>33</v>
      </c>
      <c r="E177" s="29" t="s">
        <v>79</v>
      </c>
      <c r="F177" s="29" t="s">
        <v>27</v>
      </c>
      <c r="G177" s="29" t="s">
        <v>79</v>
      </c>
      <c r="H177" s="51" t="e">
        <f t="shared" si="13"/>
        <v>#DIV/0!</v>
      </c>
      <c r="I177" s="29">
        <v>100</v>
      </c>
      <c r="J177" s="43" t="str">
        <f t="shared" si="14"/>
        <v/>
      </c>
      <c r="K177" s="52">
        <f t="shared" si="15"/>
        <v>0.1</v>
      </c>
      <c r="L177" s="53">
        <f t="shared" si="16"/>
        <v>100</v>
      </c>
      <c r="M177" s="54">
        <f t="shared" si="17"/>
        <v>0.1</v>
      </c>
      <c r="N177" s="55"/>
    </row>
    <row r="178" spans="1:14" ht="15" x14ac:dyDescent="0.2">
      <c r="A178" s="29"/>
      <c r="B178" s="43" t="str">
        <f t="shared" si="12"/>
        <v/>
      </c>
      <c r="C178" s="50" t="s">
        <v>87</v>
      </c>
      <c r="D178" s="29" t="s">
        <v>33</v>
      </c>
      <c r="E178" s="29" t="s">
        <v>79</v>
      </c>
      <c r="F178" s="29" t="s">
        <v>27</v>
      </c>
      <c r="G178" s="29" t="s">
        <v>79</v>
      </c>
      <c r="H178" s="51" t="e">
        <f t="shared" si="13"/>
        <v>#DIV/0!</v>
      </c>
      <c r="I178" s="29">
        <v>100</v>
      </c>
      <c r="J178" s="43" t="str">
        <f t="shared" si="14"/>
        <v/>
      </c>
      <c r="K178" s="52">
        <f t="shared" si="15"/>
        <v>0.1</v>
      </c>
      <c r="L178" s="53">
        <f t="shared" si="16"/>
        <v>100</v>
      </c>
      <c r="M178" s="54">
        <f t="shared" si="17"/>
        <v>0.1</v>
      </c>
      <c r="N178" s="55"/>
    </row>
    <row r="179" spans="1:14" ht="15" x14ac:dyDescent="0.2">
      <c r="A179" s="29"/>
      <c r="B179" s="43" t="str">
        <f t="shared" si="12"/>
        <v/>
      </c>
      <c r="C179" s="50" t="s">
        <v>88</v>
      </c>
      <c r="D179" s="29" t="s">
        <v>33</v>
      </c>
      <c r="E179" s="29" t="s">
        <v>79</v>
      </c>
      <c r="F179" s="29" t="s">
        <v>27</v>
      </c>
      <c r="G179" s="29" t="s">
        <v>79</v>
      </c>
      <c r="H179" s="51" t="e">
        <f t="shared" si="13"/>
        <v>#DIV/0!</v>
      </c>
      <c r="I179" s="29">
        <v>100</v>
      </c>
      <c r="J179" s="43" t="str">
        <f t="shared" si="14"/>
        <v/>
      </c>
      <c r="K179" s="52">
        <f t="shared" si="15"/>
        <v>0.1</v>
      </c>
      <c r="L179" s="53">
        <f t="shared" si="16"/>
        <v>100</v>
      </c>
      <c r="M179" s="54">
        <f t="shared" si="17"/>
        <v>0.1</v>
      </c>
      <c r="N179" s="55"/>
    </row>
    <row r="180" spans="1:14" ht="15" x14ac:dyDescent="0.2">
      <c r="A180" s="29"/>
      <c r="B180" s="43" t="str">
        <f t="shared" si="12"/>
        <v/>
      </c>
      <c r="C180" s="50" t="s">
        <v>89</v>
      </c>
      <c r="D180" s="29" t="s">
        <v>31</v>
      </c>
      <c r="E180" s="29" t="s">
        <v>79</v>
      </c>
      <c r="F180" s="29" t="s">
        <v>27</v>
      </c>
      <c r="G180" s="29" t="s">
        <v>79</v>
      </c>
      <c r="H180" s="51" t="e">
        <f t="shared" si="13"/>
        <v>#DIV/0!</v>
      </c>
      <c r="I180" s="29">
        <v>100</v>
      </c>
      <c r="J180" s="43" t="str">
        <f t="shared" si="14"/>
        <v/>
      </c>
      <c r="K180" s="52">
        <f t="shared" si="15"/>
        <v>0.1</v>
      </c>
      <c r="L180" s="53">
        <f t="shared" si="16"/>
        <v>100</v>
      </c>
      <c r="M180" s="54">
        <f t="shared" si="17"/>
        <v>0.1</v>
      </c>
      <c r="N180" s="55"/>
    </row>
    <row r="181" spans="1:14" ht="15" x14ac:dyDescent="0.2">
      <c r="A181" s="29"/>
      <c r="B181" s="43" t="str">
        <f t="shared" si="12"/>
        <v/>
      </c>
      <c r="C181" s="50" t="s">
        <v>90</v>
      </c>
      <c r="D181" s="29" t="s">
        <v>31</v>
      </c>
      <c r="E181" s="29" t="s">
        <v>79</v>
      </c>
      <c r="F181" s="29" t="s">
        <v>27</v>
      </c>
      <c r="G181" s="29" t="s">
        <v>79</v>
      </c>
      <c r="H181" s="51" t="e">
        <f t="shared" si="13"/>
        <v>#DIV/0!</v>
      </c>
      <c r="I181" s="29">
        <v>100</v>
      </c>
      <c r="J181" s="43" t="str">
        <f t="shared" si="14"/>
        <v/>
      </c>
      <c r="K181" s="52">
        <f t="shared" si="15"/>
        <v>0.1</v>
      </c>
      <c r="L181" s="53">
        <f t="shared" si="16"/>
        <v>100</v>
      </c>
      <c r="M181" s="54">
        <f t="shared" si="17"/>
        <v>0.1</v>
      </c>
      <c r="N181" s="55"/>
    </row>
    <row r="182" spans="1:14" ht="15" x14ac:dyDescent="0.2">
      <c r="A182" s="29"/>
      <c r="B182" s="43" t="str">
        <f t="shared" si="12"/>
        <v/>
      </c>
      <c r="C182" s="50" t="s">
        <v>91</v>
      </c>
      <c r="D182" s="29" t="s">
        <v>25</v>
      </c>
      <c r="E182" s="29" t="s">
        <v>79</v>
      </c>
      <c r="F182" s="29" t="s">
        <v>27</v>
      </c>
      <c r="G182" s="29" t="s">
        <v>79</v>
      </c>
      <c r="H182" s="51" t="e">
        <f t="shared" si="13"/>
        <v>#DIV/0!</v>
      </c>
      <c r="I182" s="29">
        <v>100</v>
      </c>
      <c r="J182" s="43" t="str">
        <f t="shared" si="14"/>
        <v/>
      </c>
      <c r="K182" s="52">
        <f t="shared" si="15"/>
        <v>0.1</v>
      </c>
      <c r="L182" s="53">
        <f t="shared" si="16"/>
        <v>100</v>
      </c>
      <c r="M182" s="54">
        <f t="shared" si="17"/>
        <v>0.1</v>
      </c>
      <c r="N182" s="55"/>
    </row>
    <row r="183" spans="1:14" ht="15" x14ac:dyDescent="0.2">
      <c r="A183" s="29"/>
      <c r="B183" s="43" t="str">
        <f t="shared" si="12"/>
        <v/>
      </c>
      <c r="C183" s="50" t="s">
        <v>92</v>
      </c>
      <c r="D183" s="29" t="s">
        <v>33</v>
      </c>
      <c r="E183" s="29" t="s">
        <v>79</v>
      </c>
      <c r="F183" s="29" t="s">
        <v>27</v>
      </c>
      <c r="G183" s="29" t="s">
        <v>79</v>
      </c>
      <c r="H183" s="51" t="e">
        <f t="shared" si="13"/>
        <v>#DIV/0!</v>
      </c>
      <c r="I183" s="29">
        <v>100</v>
      </c>
      <c r="J183" s="43" t="str">
        <f t="shared" si="14"/>
        <v/>
      </c>
      <c r="K183" s="52">
        <f t="shared" si="15"/>
        <v>0.1</v>
      </c>
      <c r="L183" s="53">
        <f t="shared" si="16"/>
        <v>100</v>
      </c>
      <c r="M183" s="54">
        <f t="shared" si="17"/>
        <v>0.1</v>
      </c>
      <c r="N183" s="55"/>
    </row>
    <row r="184" spans="1:14" ht="15" x14ac:dyDescent="0.2">
      <c r="A184" s="29"/>
      <c r="B184" s="43" t="str">
        <f t="shared" si="12"/>
        <v/>
      </c>
      <c r="C184" s="50" t="s">
        <v>93</v>
      </c>
      <c r="D184" s="29" t="s">
        <v>33</v>
      </c>
      <c r="E184" s="29" t="s">
        <v>79</v>
      </c>
      <c r="F184" s="29" t="s">
        <v>27</v>
      </c>
      <c r="G184" s="29" t="s">
        <v>79</v>
      </c>
      <c r="H184" s="51" t="e">
        <f t="shared" si="13"/>
        <v>#DIV/0!</v>
      </c>
      <c r="I184" s="29">
        <v>100</v>
      </c>
      <c r="J184" s="43" t="str">
        <f t="shared" si="14"/>
        <v/>
      </c>
      <c r="K184" s="52">
        <f t="shared" si="15"/>
        <v>0.1</v>
      </c>
      <c r="L184" s="53">
        <f t="shared" si="16"/>
        <v>100</v>
      </c>
      <c r="M184" s="54">
        <f t="shared" si="17"/>
        <v>0.1</v>
      </c>
      <c r="N184" s="55"/>
    </row>
    <row r="185" spans="1:14" ht="15" x14ac:dyDescent="0.2">
      <c r="A185" s="29"/>
      <c r="B185" s="43" t="str">
        <f t="shared" si="12"/>
        <v/>
      </c>
      <c r="C185" s="50" t="s">
        <v>94</v>
      </c>
      <c r="D185" s="29" t="s">
        <v>25</v>
      </c>
      <c r="E185" s="29" t="s">
        <v>79</v>
      </c>
      <c r="F185" s="29" t="s">
        <v>27</v>
      </c>
      <c r="G185" s="29" t="s">
        <v>79</v>
      </c>
      <c r="H185" s="51" t="e">
        <f t="shared" si="13"/>
        <v>#DIV/0!</v>
      </c>
      <c r="I185" s="29">
        <v>100</v>
      </c>
      <c r="J185" s="43" t="str">
        <f t="shared" si="14"/>
        <v/>
      </c>
      <c r="K185" s="52">
        <f t="shared" si="15"/>
        <v>0.1</v>
      </c>
      <c r="L185" s="53">
        <f t="shared" si="16"/>
        <v>100</v>
      </c>
      <c r="M185" s="54">
        <f t="shared" si="17"/>
        <v>0.1</v>
      </c>
      <c r="N185" s="55"/>
    </row>
    <row r="186" spans="1:14" ht="15" x14ac:dyDescent="0.2">
      <c r="A186" s="29"/>
      <c r="B186" s="43" t="str">
        <f t="shared" si="12"/>
        <v/>
      </c>
      <c r="C186" s="50" t="s">
        <v>95</v>
      </c>
      <c r="D186" s="29" t="s">
        <v>31</v>
      </c>
      <c r="E186" s="29" t="s">
        <v>79</v>
      </c>
      <c r="F186" s="29" t="s">
        <v>27</v>
      </c>
      <c r="G186" s="29" t="s">
        <v>79</v>
      </c>
      <c r="H186" s="51" t="e">
        <f t="shared" si="13"/>
        <v>#DIV/0!</v>
      </c>
      <c r="I186" s="29">
        <v>100</v>
      </c>
      <c r="J186" s="43" t="str">
        <f t="shared" si="14"/>
        <v/>
      </c>
      <c r="K186" s="52">
        <f t="shared" si="15"/>
        <v>0.1</v>
      </c>
      <c r="L186" s="53">
        <f t="shared" si="16"/>
        <v>100</v>
      </c>
      <c r="M186" s="54">
        <f t="shared" si="17"/>
        <v>0.1</v>
      </c>
      <c r="N186" s="55"/>
    </row>
    <row r="187" spans="1:14" ht="15" x14ac:dyDescent="0.2">
      <c r="A187" s="29"/>
      <c r="B187" s="43" t="str">
        <f t="shared" ref="B187:B250" si="18">IF($A187&lt;&gt;"",VLOOKUP($A187,$A$3:$B$59,2,FALSE),"")</f>
        <v/>
      </c>
      <c r="C187" s="50" t="s">
        <v>96</v>
      </c>
      <c r="D187" s="29" t="s">
        <v>31</v>
      </c>
      <c r="E187" s="29" t="s">
        <v>79</v>
      </c>
      <c r="F187" s="29" t="s">
        <v>27</v>
      </c>
      <c r="G187" s="29" t="s">
        <v>79</v>
      </c>
      <c r="H187" s="51" t="e">
        <f t="shared" ref="H187:H250" si="19">IF($E187&lt;&gt;"",COUNTIFS($A$122:$A$683,$A187,$G$122:$G$683,"&gt; ")/COUNTIFS($A$122:$A$683,$A187,$F$122:$F$683,"OUI"),"")</f>
        <v>#DIV/0!</v>
      </c>
      <c r="I187" s="29">
        <v>100</v>
      </c>
      <c r="J187" s="43" t="str">
        <f t="shared" ref="J187:J250" si="20">IF($A187&lt;&gt;"",IF(ISERROR(VLOOKUP($A187,$A$62:$M$118,9,FALSE)),"0",VLOOKUP($A187,$A$62:$M$118,9,FALSE)),"")</f>
        <v/>
      </c>
      <c r="K187" s="52">
        <f t="shared" ref="K187:K250" si="21">IF($G187&lt;&gt;"",$I187/1000,"")</f>
        <v>0.1</v>
      </c>
      <c r="L187" s="53">
        <f t="shared" ref="L187:L250" si="22">IF(ISERROR(VLOOKUP($A187,$A$62:$M$118,9,FALSE)),$I187,VLOOKUP($A187,$A$62:$M$118,10,FALSE))</f>
        <v>100</v>
      </c>
      <c r="M187" s="54">
        <f t="shared" ref="M187:M250" si="23">IF(AND($K187&lt;&gt;"",$K187&lt;&gt;0),($L187/1000),"")</f>
        <v>0.1</v>
      </c>
      <c r="N187" s="55"/>
    </row>
    <row r="188" spans="1:14" ht="15" x14ac:dyDescent="0.2">
      <c r="A188" s="29"/>
      <c r="B188" s="43" t="str">
        <f t="shared" si="18"/>
        <v/>
      </c>
      <c r="C188" s="50" t="s">
        <v>97</v>
      </c>
      <c r="D188" s="29" t="s">
        <v>33</v>
      </c>
      <c r="E188" s="29" t="s">
        <v>79</v>
      </c>
      <c r="F188" s="29" t="s">
        <v>27</v>
      </c>
      <c r="G188" s="29" t="s">
        <v>79</v>
      </c>
      <c r="H188" s="51" t="e">
        <f t="shared" si="19"/>
        <v>#DIV/0!</v>
      </c>
      <c r="I188" s="29">
        <v>100</v>
      </c>
      <c r="J188" s="43" t="str">
        <f t="shared" si="20"/>
        <v/>
      </c>
      <c r="K188" s="52">
        <f t="shared" si="21"/>
        <v>0.1</v>
      </c>
      <c r="L188" s="53">
        <f t="shared" si="22"/>
        <v>100</v>
      </c>
      <c r="M188" s="54">
        <f t="shared" si="23"/>
        <v>0.1</v>
      </c>
      <c r="N188" s="55"/>
    </row>
    <row r="189" spans="1:14" ht="15" x14ac:dyDescent="0.2">
      <c r="A189" s="29"/>
      <c r="B189" s="43" t="str">
        <f t="shared" si="18"/>
        <v/>
      </c>
      <c r="C189" s="50" t="s">
        <v>98</v>
      </c>
      <c r="D189" s="29" t="s">
        <v>31</v>
      </c>
      <c r="E189" s="29" t="s">
        <v>79</v>
      </c>
      <c r="F189" s="29" t="s">
        <v>27</v>
      </c>
      <c r="G189" s="29" t="s">
        <v>79</v>
      </c>
      <c r="H189" s="51" t="e">
        <f t="shared" si="19"/>
        <v>#DIV/0!</v>
      </c>
      <c r="I189" s="29">
        <v>100</v>
      </c>
      <c r="J189" s="43" t="str">
        <f t="shared" si="20"/>
        <v/>
      </c>
      <c r="K189" s="52">
        <f t="shared" si="21"/>
        <v>0.1</v>
      </c>
      <c r="L189" s="53">
        <f t="shared" si="22"/>
        <v>100</v>
      </c>
      <c r="M189" s="54">
        <f t="shared" si="23"/>
        <v>0.1</v>
      </c>
      <c r="N189" s="55"/>
    </row>
    <row r="190" spans="1:14" ht="15" x14ac:dyDescent="0.2">
      <c r="A190" s="29"/>
      <c r="B190" s="43" t="str">
        <f t="shared" si="18"/>
        <v/>
      </c>
      <c r="C190" s="50" t="s">
        <v>99</v>
      </c>
      <c r="D190" s="29" t="s">
        <v>33</v>
      </c>
      <c r="E190" s="29" t="s">
        <v>79</v>
      </c>
      <c r="F190" s="29" t="s">
        <v>27</v>
      </c>
      <c r="G190" s="29" t="s">
        <v>79</v>
      </c>
      <c r="H190" s="51" t="e">
        <f t="shared" si="19"/>
        <v>#DIV/0!</v>
      </c>
      <c r="I190" s="29">
        <v>100</v>
      </c>
      <c r="J190" s="43" t="str">
        <f t="shared" si="20"/>
        <v/>
      </c>
      <c r="K190" s="52">
        <f t="shared" si="21"/>
        <v>0.1</v>
      </c>
      <c r="L190" s="53">
        <f t="shared" si="22"/>
        <v>100</v>
      </c>
      <c r="M190" s="54">
        <f t="shared" si="23"/>
        <v>0.1</v>
      </c>
      <c r="N190" s="55"/>
    </row>
    <row r="191" spans="1:14" ht="15" x14ac:dyDescent="0.2">
      <c r="A191" s="29"/>
      <c r="B191" s="43" t="str">
        <f t="shared" si="18"/>
        <v/>
      </c>
      <c r="C191" s="50" t="s">
        <v>100</v>
      </c>
      <c r="D191" s="29" t="s">
        <v>25</v>
      </c>
      <c r="E191" s="29" t="s">
        <v>79</v>
      </c>
      <c r="F191" s="29" t="s">
        <v>27</v>
      </c>
      <c r="G191" s="29" t="s">
        <v>79</v>
      </c>
      <c r="H191" s="51" t="e">
        <f t="shared" si="19"/>
        <v>#DIV/0!</v>
      </c>
      <c r="I191" s="29">
        <v>100</v>
      </c>
      <c r="J191" s="43" t="str">
        <f t="shared" si="20"/>
        <v/>
      </c>
      <c r="K191" s="52">
        <f t="shared" si="21"/>
        <v>0.1</v>
      </c>
      <c r="L191" s="53">
        <f t="shared" si="22"/>
        <v>100</v>
      </c>
      <c r="M191" s="54">
        <f t="shared" si="23"/>
        <v>0.1</v>
      </c>
      <c r="N191" s="55"/>
    </row>
    <row r="192" spans="1:14" ht="15" x14ac:dyDescent="0.2">
      <c r="A192" s="29"/>
      <c r="B192" s="43" t="str">
        <f t="shared" si="18"/>
        <v/>
      </c>
      <c r="C192" s="50" t="s">
        <v>101</v>
      </c>
      <c r="D192" s="29" t="s">
        <v>31</v>
      </c>
      <c r="E192" s="29" t="s">
        <v>79</v>
      </c>
      <c r="F192" s="29" t="s">
        <v>27</v>
      </c>
      <c r="G192" s="29" t="s">
        <v>79</v>
      </c>
      <c r="H192" s="51" t="e">
        <f t="shared" si="19"/>
        <v>#DIV/0!</v>
      </c>
      <c r="I192" s="29">
        <v>100</v>
      </c>
      <c r="J192" s="43" t="str">
        <f t="shared" si="20"/>
        <v/>
      </c>
      <c r="K192" s="52">
        <f t="shared" si="21"/>
        <v>0.1</v>
      </c>
      <c r="L192" s="53">
        <f t="shared" si="22"/>
        <v>100</v>
      </c>
      <c r="M192" s="54">
        <f t="shared" si="23"/>
        <v>0.1</v>
      </c>
      <c r="N192" s="55"/>
    </row>
    <row r="193" spans="1:14" ht="15" x14ac:dyDescent="0.2">
      <c r="A193" s="29"/>
      <c r="B193" s="43" t="str">
        <f t="shared" si="18"/>
        <v/>
      </c>
      <c r="C193" s="50" t="s">
        <v>102</v>
      </c>
      <c r="D193" s="29" t="s">
        <v>33</v>
      </c>
      <c r="E193" s="29" t="s">
        <v>79</v>
      </c>
      <c r="F193" s="29" t="s">
        <v>27</v>
      </c>
      <c r="G193" s="29" t="s">
        <v>79</v>
      </c>
      <c r="H193" s="51" t="e">
        <f t="shared" si="19"/>
        <v>#DIV/0!</v>
      </c>
      <c r="I193" s="29">
        <v>100</v>
      </c>
      <c r="J193" s="43" t="str">
        <f t="shared" si="20"/>
        <v/>
      </c>
      <c r="K193" s="52">
        <f t="shared" si="21"/>
        <v>0.1</v>
      </c>
      <c r="L193" s="53">
        <f t="shared" si="22"/>
        <v>100</v>
      </c>
      <c r="M193" s="54">
        <f t="shared" si="23"/>
        <v>0.1</v>
      </c>
      <c r="N193" s="55"/>
    </row>
    <row r="194" spans="1:14" ht="15" x14ac:dyDescent="0.2">
      <c r="A194" s="29"/>
      <c r="B194" s="43" t="str">
        <f t="shared" si="18"/>
        <v/>
      </c>
      <c r="C194" s="50" t="s">
        <v>103</v>
      </c>
      <c r="D194" s="29" t="s">
        <v>33</v>
      </c>
      <c r="E194" s="29" t="s">
        <v>79</v>
      </c>
      <c r="F194" s="29" t="s">
        <v>27</v>
      </c>
      <c r="G194" s="29" t="s">
        <v>79</v>
      </c>
      <c r="H194" s="51" t="e">
        <f t="shared" si="19"/>
        <v>#DIV/0!</v>
      </c>
      <c r="I194" s="29">
        <v>100</v>
      </c>
      <c r="J194" s="43" t="str">
        <f t="shared" si="20"/>
        <v/>
      </c>
      <c r="K194" s="52">
        <f t="shared" si="21"/>
        <v>0.1</v>
      </c>
      <c r="L194" s="53">
        <f t="shared" si="22"/>
        <v>100</v>
      </c>
      <c r="M194" s="54">
        <f t="shared" si="23"/>
        <v>0.1</v>
      </c>
      <c r="N194" s="55"/>
    </row>
    <row r="195" spans="1:14" ht="15" x14ac:dyDescent="0.2">
      <c r="A195" s="29"/>
      <c r="B195" s="43" t="str">
        <f t="shared" si="18"/>
        <v/>
      </c>
      <c r="C195" s="50" t="s">
        <v>104</v>
      </c>
      <c r="D195" s="29" t="s">
        <v>25</v>
      </c>
      <c r="E195" s="29" t="s">
        <v>105</v>
      </c>
      <c r="F195" s="29" t="s">
        <v>27</v>
      </c>
      <c r="G195" s="29" t="s">
        <v>105</v>
      </c>
      <c r="H195" s="51" t="e">
        <f t="shared" si="19"/>
        <v>#DIV/0!</v>
      </c>
      <c r="I195" s="29">
        <v>100</v>
      </c>
      <c r="J195" s="43" t="str">
        <f t="shared" si="20"/>
        <v/>
      </c>
      <c r="K195" s="52">
        <f t="shared" si="21"/>
        <v>0.1</v>
      </c>
      <c r="L195" s="53">
        <f t="shared" si="22"/>
        <v>100</v>
      </c>
      <c r="M195" s="54">
        <f t="shared" si="23"/>
        <v>0.1</v>
      </c>
      <c r="N195" s="55"/>
    </row>
    <row r="196" spans="1:14" ht="15" x14ac:dyDescent="0.2">
      <c r="A196" s="29"/>
      <c r="B196" s="43" t="str">
        <f t="shared" si="18"/>
        <v/>
      </c>
      <c r="C196" s="50" t="s">
        <v>106</v>
      </c>
      <c r="D196" s="29" t="s">
        <v>31</v>
      </c>
      <c r="E196" s="29" t="s">
        <v>105</v>
      </c>
      <c r="F196" s="29" t="s">
        <v>27</v>
      </c>
      <c r="G196" s="29" t="s">
        <v>105</v>
      </c>
      <c r="H196" s="51" t="e">
        <f t="shared" si="19"/>
        <v>#DIV/0!</v>
      </c>
      <c r="I196" s="29">
        <v>100</v>
      </c>
      <c r="J196" s="43" t="str">
        <f t="shared" si="20"/>
        <v/>
      </c>
      <c r="K196" s="52">
        <f t="shared" si="21"/>
        <v>0.1</v>
      </c>
      <c r="L196" s="53">
        <f t="shared" si="22"/>
        <v>100</v>
      </c>
      <c r="M196" s="54">
        <f t="shared" si="23"/>
        <v>0.1</v>
      </c>
      <c r="N196" s="55"/>
    </row>
    <row r="197" spans="1:14" ht="15" x14ac:dyDescent="0.2">
      <c r="A197" s="29"/>
      <c r="B197" s="43" t="str">
        <f t="shared" si="18"/>
        <v/>
      </c>
      <c r="C197" s="50" t="s">
        <v>107</v>
      </c>
      <c r="D197" s="29" t="s">
        <v>33</v>
      </c>
      <c r="E197" s="29" t="s">
        <v>105</v>
      </c>
      <c r="F197" s="29" t="s">
        <v>27</v>
      </c>
      <c r="G197" s="29" t="s">
        <v>105</v>
      </c>
      <c r="H197" s="51" t="e">
        <f t="shared" si="19"/>
        <v>#DIV/0!</v>
      </c>
      <c r="I197" s="29">
        <v>100</v>
      </c>
      <c r="J197" s="43" t="str">
        <f t="shared" si="20"/>
        <v/>
      </c>
      <c r="K197" s="52">
        <f t="shared" si="21"/>
        <v>0.1</v>
      </c>
      <c r="L197" s="53">
        <f t="shared" si="22"/>
        <v>100</v>
      </c>
      <c r="M197" s="54">
        <f t="shared" si="23"/>
        <v>0.1</v>
      </c>
      <c r="N197" s="55"/>
    </row>
    <row r="198" spans="1:14" ht="15" x14ac:dyDescent="0.2">
      <c r="A198" s="29"/>
      <c r="B198" s="43" t="str">
        <f t="shared" si="18"/>
        <v/>
      </c>
      <c r="C198" s="50" t="s">
        <v>108</v>
      </c>
      <c r="D198" s="29" t="s">
        <v>25</v>
      </c>
      <c r="E198" s="29" t="s">
        <v>105</v>
      </c>
      <c r="F198" s="29" t="s">
        <v>27</v>
      </c>
      <c r="G198" s="29" t="s">
        <v>105</v>
      </c>
      <c r="H198" s="51" t="e">
        <f t="shared" si="19"/>
        <v>#DIV/0!</v>
      </c>
      <c r="I198" s="29">
        <v>100</v>
      </c>
      <c r="J198" s="43" t="str">
        <f t="shared" si="20"/>
        <v/>
      </c>
      <c r="K198" s="52">
        <f t="shared" si="21"/>
        <v>0.1</v>
      </c>
      <c r="L198" s="53">
        <f t="shared" si="22"/>
        <v>100</v>
      </c>
      <c r="M198" s="54">
        <f t="shared" si="23"/>
        <v>0.1</v>
      </c>
      <c r="N198" s="55"/>
    </row>
    <row r="199" spans="1:14" ht="15" x14ac:dyDescent="0.2">
      <c r="A199" s="29"/>
      <c r="B199" s="43" t="str">
        <f t="shared" si="18"/>
        <v/>
      </c>
      <c r="C199" s="50" t="s">
        <v>109</v>
      </c>
      <c r="D199" s="29" t="s">
        <v>110</v>
      </c>
      <c r="E199" s="29" t="s">
        <v>105</v>
      </c>
      <c r="F199" s="29" t="s">
        <v>27</v>
      </c>
      <c r="G199" s="29" t="s">
        <v>105</v>
      </c>
      <c r="H199" s="51" t="e">
        <f t="shared" si="19"/>
        <v>#DIV/0!</v>
      </c>
      <c r="I199" s="29">
        <v>100</v>
      </c>
      <c r="J199" s="43" t="str">
        <f t="shared" si="20"/>
        <v/>
      </c>
      <c r="K199" s="52">
        <f t="shared" si="21"/>
        <v>0.1</v>
      </c>
      <c r="L199" s="53">
        <f t="shared" si="22"/>
        <v>100</v>
      </c>
      <c r="M199" s="54">
        <f t="shared" si="23"/>
        <v>0.1</v>
      </c>
      <c r="N199" s="55"/>
    </row>
    <row r="200" spans="1:14" ht="15" x14ac:dyDescent="0.2">
      <c r="A200" s="29"/>
      <c r="B200" s="43" t="str">
        <f t="shared" si="18"/>
        <v/>
      </c>
      <c r="C200" s="50" t="s">
        <v>111</v>
      </c>
      <c r="D200" s="29" t="s">
        <v>25</v>
      </c>
      <c r="E200" s="29" t="s">
        <v>105</v>
      </c>
      <c r="F200" s="29" t="s">
        <v>27</v>
      </c>
      <c r="G200" s="29" t="s">
        <v>105</v>
      </c>
      <c r="H200" s="51" t="e">
        <f t="shared" si="19"/>
        <v>#DIV/0!</v>
      </c>
      <c r="I200" s="29">
        <v>100</v>
      </c>
      <c r="J200" s="43" t="str">
        <f t="shared" si="20"/>
        <v/>
      </c>
      <c r="K200" s="52">
        <f t="shared" si="21"/>
        <v>0.1</v>
      </c>
      <c r="L200" s="53">
        <f t="shared" si="22"/>
        <v>100</v>
      </c>
      <c r="M200" s="54">
        <f t="shared" si="23"/>
        <v>0.1</v>
      </c>
      <c r="N200" s="55"/>
    </row>
    <row r="201" spans="1:14" ht="15" x14ac:dyDescent="0.2">
      <c r="A201" s="29"/>
      <c r="B201" s="43" t="str">
        <f t="shared" si="18"/>
        <v/>
      </c>
      <c r="C201" s="50" t="s">
        <v>112</v>
      </c>
      <c r="D201" s="29" t="s">
        <v>25</v>
      </c>
      <c r="E201" s="29" t="s">
        <v>105</v>
      </c>
      <c r="F201" s="29" t="s">
        <v>27</v>
      </c>
      <c r="G201" s="29" t="s">
        <v>105</v>
      </c>
      <c r="H201" s="51" t="e">
        <f t="shared" si="19"/>
        <v>#DIV/0!</v>
      </c>
      <c r="I201" s="29">
        <v>100</v>
      </c>
      <c r="J201" s="43" t="str">
        <f t="shared" si="20"/>
        <v/>
      </c>
      <c r="K201" s="52">
        <f t="shared" si="21"/>
        <v>0.1</v>
      </c>
      <c r="L201" s="53">
        <f t="shared" si="22"/>
        <v>100</v>
      </c>
      <c r="M201" s="54">
        <f t="shared" si="23"/>
        <v>0.1</v>
      </c>
      <c r="N201" s="55"/>
    </row>
    <row r="202" spans="1:14" ht="15" x14ac:dyDescent="0.2">
      <c r="A202" s="29"/>
      <c r="B202" s="43" t="str">
        <f t="shared" si="18"/>
        <v/>
      </c>
      <c r="C202" s="50" t="s">
        <v>113</v>
      </c>
      <c r="D202" s="29" t="s">
        <v>33</v>
      </c>
      <c r="E202" s="29" t="s">
        <v>105</v>
      </c>
      <c r="F202" s="29" t="s">
        <v>27</v>
      </c>
      <c r="G202" s="29" t="s">
        <v>105</v>
      </c>
      <c r="H202" s="51" t="e">
        <f t="shared" si="19"/>
        <v>#DIV/0!</v>
      </c>
      <c r="I202" s="29">
        <v>100</v>
      </c>
      <c r="J202" s="43" t="str">
        <f t="shared" si="20"/>
        <v/>
      </c>
      <c r="K202" s="52">
        <f t="shared" si="21"/>
        <v>0.1</v>
      </c>
      <c r="L202" s="53">
        <f t="shared" si="22"/>
        <v>100</v>
      </c>
      <c r="M202" s="54">
        <f t="shared" si="23"/>
        <v>0.1</v>
      </c>
      <c r="N202" s="55"/>
    </row>
    <row r="203" spans="1:14" ht="15" x14ac:dyDescent="0.2">
      <c r="A203" s="29"/>
      <c r="B203" s="43" t="str">
        <f t="shared" si="18"/>
        <v/>
      </c>
      <c r="C203" s="50" t="s">
        <v>114</v>
      </c>
      <c r="D203" s="29" t="s">
        <v>33</v>
      </c>
      <c r="E203" s="29" t="s">
        <v>105</v>
      </c>
      <c r="F203" s="29" t="s">
        <v>27</v>
      </c>
      <c r="G203" s="29" t="s">
        <v>105</v>
      </c>
      <c r="H203" s="51" t="e">
        <f t="shared" si="19"/>
        <v>#DIV/0!</v>
      </c>
      <c r="I203" s="29">
        <v>100</v>
      </c>
      <c r="J203" s="43" t="str">
        <f t="shared" si="20"/>
        <v/>
      </c>
      <c r="K203" s="52">
        <f t="shared" si="21"/>
        <v>0.1</v>
      </c>
      <c r="L203" s="53">
        <f t="shared" si="22"/>
        <v>100</v>
      </c>
      <c r="M203" s="54">
        <f t="shared" si="23"/>
        <v>0.1</v>
      </c>
      <c r="N203" s="55"/>
    </row>
    <row r="204" spans="1:14" ht="15" x14ac:dyDescent="0.2">
      <c r="A204" s="29"/>
      <c r="B204" s="43" t="str">
        <f t="shared" si="18"/>
        <v/>
      </c>
      <c r="C204" s="50" t="s">
        <v>115</v>
      </c>
      <c r="D204" s="29" t="s">
        <v>33</v>
      </c>
      <c r="E204" s="29" t="s">
        <v>105</v>
      </c>
      <c r="F204" s="29" t="s">
        <v>27</v>
      </c>
      <c r="G204" s="29" t="s">
        <v>105</v>
      </c>
      <c r="H204" s="51" t="e">
        <f t="shared" si="19"/>
        <v>#DIV/0!</v>
      </c>
      <c r="I204" s="29">
        <v>100</v>
      </c>
      <c r="J204" s="43" t="str">
        <f t="shared" si="20"/>
        <v/>
      </c>
      <c r="K204" s="52">
        <f t="shared" si="21"/>
        <v>0.1</v>
      </c>
      <c r="L204" s="53">
        <f t="shared" si="22"/>
        <v>100</v>
      </c>
      <c r="M204" s="54">
        <f t="shared" si="23"/>
        <v>0.1</v>
      </c>
      <c r="N204" s="55"/>
    </row>
    <row r="205" spans="1:14" ht="15" x14ac:dyDescent="0.2">
      <c r="A205" s="29"/>
      <c r="B205" s="43" t="str">
        <f t="shared" si="18"/>
        <v/>
      </c>
      <c r="C205" s="50" t="s">
        <v>116</v>
      </c>
      <c r="D205" s="29" t="s">
        <v>25</v>
      </c>
      <c r="E205" s="29" t="s">
        <v>105</v>
      </c>
      <c r="F205" s="29" t="s">
        <v>27</v>
      </c>
      <c r="G205" s="29" t="s">
        <v>105</v>
      </c>
      <c r="H205" s="51" t="e">
        <f t="shared" si="19"/>
        <v>#DIV/0!</v>
      </c>
      <c r="I205" s="29">
        <v>100</v>
      </c>
      <c r="J205" s="43" t="str">
        <f t="shared" si="20"/>
        <v/>
      </c>
      <c r="K205" s="52">
        <f t="shared" si="21"/>
        <v>0.1</v>
      </c>
      <c r="L205" s="53">
        <f t="shared" si="22"/>
        <v>100</v>
      </c>
      <c r="M205" s="54">
        <f t="shared" si="23"/>
        <v>0.1</v>
      </c>
      <c r="N205" s="55"/>
    </row>
    <row r="206" spans="1:14" ht="15" x14ac:dyDescent="0.2">
      <c r="A206" s="29"/>
      <c r="B206" s="43" t="str">
        <f t="shared" si="18"/>
        <v/>
      </c>
      <c r="C206" s="50" t="s">
        <v>117</v>
      </c>
      <c r="D206" s="29" t="s">
        <v>33</v>
      </c>
      <c r="E206" s="29" t="s">
        <v>105</v>
      </c>
      <c r="F206" s="29" t="s">
        <v>27</v>
      </c>
      <c r="G206" s="29" t="s">
        <v>105</v>
      </c>
      <c r="H206" s="51" t="e">
        <f t="shared" si="19"/>
        <v>#DIV/0!</v>
      </c>
      <c r="I206" s="29">
        <v>100</v>
      </c>
      <c r="J206" s="43" t="str">
        <f t="shared" si="20"/>
        <v/>
      </c>
      <c r="K206" s="52">
        <f t="shared" si="21"/>
        <v>0.1</v>
      </c>
      <c r="L206" s="53">
        <f t="shared" si="22"/>
        <v>100</v>
      </c>
      <c r="M206" s="54">
        <f t="shared" si="23"/>
        <v>0.1</v>
      </c>
      <c r="N206" s="55"/>
    </row>
    <row r="207" spans="1:14" ht="15" x14ac:dyDescent="0.2">
      <c r="A207" s="29"/>
      <c r="B207" s="43" t="str">
        <f t="shared" si="18"/>
        <v/>
      </c>
      <c r="C207" s="50" t="s">
        <v>118</v>
      </c>
      <c r="D207" s="29" t="s">
        <v>31</v>
      </c>
      <c r="E207" s="29" t="s">
        <v>105</v>
      </c>
      <c r="F207" s="29" t="s">
        <v>27</v>
      </c>
      <c r="G207" s="29" t="s">
        <v>105</v>
      </c>
      <c r="H207" s="51" t="e">
        <f t="shared" si="19"/>
        <v>#DIV/0!</v>
      </c>
      <c r="I207" s="29">
        <v>100</v>
      </c>
      <c r="J207" s="43" t="str">
        <f t="shared" si="20"/>
        <v/>
      </c>
      <c r="K207" s="52">
        <f t="shared" si="21"/>
        <v>0.1</v>
      </c>
      <c r="L207" s="53">
        <f t="shared" si="22"/>
        <v>100</v>
      </c>
      <c r="M207" s="54">
        <f t="shared" si="23"/>
        <v>0.1</v>
      </c>
      <c r="N207" s="55"/>
    </row>
    <row r="208" spans="1:14" ht="15" x14ac:dyDescent="0.2">
      <c r="A208" s="29"/>
      <c r="B208" s="43" t="str">
        <f t="shared" si="18"/>
        <v/>
      </c>
      <c r="C208" s="50" t="s">
        <v>119</v>
      </c>
      <c r="D208" s="29" t="s">
        <v>33</v>
      </c>
      <c r="E208" s="29" t="s">
        <v>105</v>
      </c>
      <c r="F208" s="29" t="s">
        <v>27</v>
      </c>
      <c r="G208" s="29" t="s">
        <v>105</v>
      </c>
      <c r="H208" s="51" t="e">
        <f t="shared" si="19"/>
        <v>#DIV/0!</v>
      </c>
      <c r="I208" s="29">
        <v>100</v>
      </c>
      <c r="J208" s="43" t="str">
        <f t="shared" si="20"/>
        <v/>
      </c>
      <c r="K208" s="52">
        <f t="shared" si="21"/>
        <v>0.1</v>
      </c>
      <c r="L208" s="53">
        <f t="shared" si="22"/>
        <v>100</v>
      </c>
      <c r="M208" s="54">
        <f t="shared" si="23"/>
        <v>0.1</v>
      </c>
      <c r="N208" s="55"/>
    </row>
    <row r="209" spans="1:14" ht="15" x14ac:dyDescent="0.2">
      <c r="A209" s="29"/>
      <c r="B209" s="43" t="str">
        <f t="shared" si="18"/>
        <v/>
      </c>
      <c r="C209" s="50" t="s">
        <v>120</v>
      </c>
      <c r="D209" s="29" t="s">
        <v>25</v>
      </c>
      <c r="E209" s="29" t="s">
        <v>105</v>
      </c>
      <c r="F209" s="29" t="s">
        <v>27</v>
      </c>
      <c r="G209" s="29" t="s">
        <v>105</v>
      </c>
      <c r="H209" s="51" t="e">
        <f t="shared" si="19"/>
        <v>#DIV/0!</v>
      </c>
      <c r="I209" s="29">
        <v>100</v>
      </c>
      <c r="J209" s="43" t="str">
        <f t="shared" si="20"/>
        <v/>
      </c>
      <c r="K209" s="52">
        <f t="shared" si="21"/>
        <v>0.1</v>
      </c>
      <c r="L209" s="53">
        <f t="shared" si="22"/>
        <v>100</v>
      </c>
      <c r="M209" s="54">
        <f t="shared" si="23"/>
        <v>0.1</v>
      </c>
      <c r="N209" s="55"/>
    </row>
    <row r="210" spans="1:14" ht="15" x14ac:dyDescent="0.2">
      <c r="A210" s="29"/>
      <c r="B210" s="43" t="str">
        <f t="shared" si="18"/>
        <v/>
      </c>
      <c r="C210" s="50" t="s">
        <v>121</v>
      </c>
      <c r="D210" s="29" t="s">
        <v>33</v>
      </c>
      <c r="E210" s="29" t="s">
        <v>105</v>
      </c>
      <c r="F210" s="29" t="s">
        <v>27</v>
      </c>
      <c r="G210" s="29" t="s">
        <v>105</v>
      </c>
      <c r="H210" s="51" t="e">
        <f t="shared" si="19"/>
        <v>#DIV/0!</v>
      </c>
      <c r="I210" s="29">
        <v>100</v>
      </c>
      <c r="J210" s="43" t="str">
        <f t="shared" si="20"/>
        <v/>
      </c>
      <c r="K210" s="52">
        <f t="shared" si="21"/>
        <v>0.1</v>
      </c>
      <c r="L210" s="53">
        <f t="shared" si="22"/>
        <v>100</v>
      </c>
      <c r="M210" s="54">
        <f t="shared" si="23"/>
        <v>0.1</v>
      </c>
      <c r="N210" s="55"/>
    </row>
    <row r="211" spans="1:14" ht="15" x14ac:dyDescent="0.2">
      <c r="A211" s="29"/>
      <c r="B211" s="43" t="str">
        <f t="shared" si="18"/>
        <v/>
      </c>
      <c r="C211" s="50" t="s">
        <v>122</v>
      </c>
      <c r="D211" s="29" t="s">
        <v>33</v>
      </c>
      <c r="E211" s="29" t="s">
        <v>105</v>
      </c>
      <c r="F211" s="29" t="s">
        <v>27</v>
      </c>
      <c r="G211" s="29" t="s">
        <v>105</v>
      </c>
      <c r="H211" s="51" t="e">
        <f t="shared" si="19"/>
        <v>#DIV/0!</v>
      </c>
      <c r="I211" s="29">
        <v>100</v>
      </c>
      <c r="J211" s="43" t="str">
        <f t="shared" si="20"/>
        <v/>
      </c>
      <c r="K211" s="52">
        <f t="shared" si="21"/>
        <v>0.1</v>
      </c>
      <c r="L211" s="53">
        <f t="shared" si="22"/>
        <v>100</v>
      </c>
      <c r="M211" s="54">
        <f t="shared" si="23"/>
        <v>0.1</v>
      </c>
      <c r="N211" s="55"/>
    </row>
    <row r="212" spans="1:14" ht="15" x14ac:dyDescent="0.2">
      <c r="A212" s="29"/>
      <c r="B212" s="43" t="str">
        <f t="shared" si="18"/>
        <v/>
      </c>
      <c r="C212" s="50" t="s">
        <v>123</v>
      </c>
      <c r="D212" s="29" t="s">
        <v>31</v>
      </c>
      <c r="E212" s="29" t="s">
        <v>105</v>
      </c>
      <c r="F212" s="29" t="s">
        <v>27</v>
      </c>
      <c r="G212" s="29" t="s">
        <v>105</v>
      </c>
      <c r="H212" s="51" t="e">
        <f t="shared" si="19"/>
        <v>#DIV/0!</v>
      </c>
      <c r="I212" s="29">
        <v>100</v>
      </c>
      <c r="J212" s="43" t="str">
        <f t="shared" si="20"/>
        <v/>
      </c>
      <c r="K212" s="52">
        <f t="shared" si="21"/>
        <v>0.1</v>
      </c>
      <c r="L212" s="53">
        <f t="shared" si="22"/>
        <v>100</v>
      </c>
      <c r="M212" s="54">
        <f t="shared" si="23"/>
        <v>0.1</v>
      </c>
      <c r="N212" s="55"/>
    </row>
    <row r="213" spans="1:14" ht="15" x14ac:dyDescent="0.2">
      <c r="A213" s="29"/>
      <c r="B213" s="43" t="str">
        <f t="shared" si="18"/>
        <v/>
      </c>
      <c r="C213" s="50" t="s">
        <v>124</v>
      </c>
      <c r="D213" s="29" t="s">
        <v>33</v>
      </c>
      <c r="E213" s="29" t="s">
        <v>105</v>
      </c>
      <c r="F213" s="29" t="s">
        <v>27</v>
      </c>
      <c r="G213" s="29" t="s">
        <v>105</v>
      </c>
      <c r="H213" s="51" t="e">
        <f t="shared" si="19"/>
        <v>#DIV/0!</v>
      </c>
      <c r="I213" s="29">
        <v>100</v>
      </c>
      <c r="J213" s="43" t="str">
        <f t="shared" si="20"/>
        <v/>
      </c>
      <c r="K213" s="52">
        <f t="shared" si="21"/>
        <v>0.1</v>
      </c>
      <c r="L213" s="53">
        <f t="shared" si="22"/>
        <v>100</v>
      </c>
      <c r="M213" s="54">
        <f t="shared" si="23"/>
        <v>0.1</v>
      </c>
      <c r="N213" s="55"/>
    </row>
    <row r="214" spans="1:14" ht="15" x14ac:dyDescent="0.2">
      <c r="A214" s="29"/>
      <c r="B214" s="43" t="str">
        <f t="shared" si="18"/>
        <v/>
      </c>
      <c r="C214" s="50" t="s">
        <v>125</v>
      </c>
      <c r="D214" s="29" t="s">
        <v>33</v>
      </c>
      <c r="E214" s="29" t="s">
        <v>105</v>
      </c>
      <c r="F214" s="29" t="s">
        <v>27</v>
      </c>
      <c r="G214" s="29" t="s">
        <v>105</v>
      </c>
      <c r="H214" s="51" t="e">
        <f t="shared" si="19"/>
        <v>#DIV/0!</v>
      </c>
      <c r="I214" s="29">
        <v>100</v>
      </c>
      <c r="J214" s="43" t="str">
        <f t="shared" si="20"/>
        <v/>
      </c>
      <c r="K214" s="52">
        <f t="shared" si="21"/>
        <v>0.1</v>
      </c>
      <c r="L214" s="53">
        <f t="shared" si="22"/>
        <v>100</v>
      </c>
      <c r="M214" s="54">
        <f t="shared" si="23"/>
        <v>0.1</v>
      </c>
      <c r="N214" s="55"/>
    </row>
    <row r="215" spans="1:14" ht="15" x14ac:dyDescent="0.2">
      <c r="A215" s="29"/>
      <c r="B215" s="43" t="str">
        <f t="shared" si="18"/>
        <v/>
      </c>
      <c r="C215" s="50" t="s">
        <v>126</v>
      </c>
      <c r="D215" s="29" t="s">
        <v>33</v>
      </c>
      <c r="E215" s="29" t="s">
        <v>105</v>
      </c>
      <c r="F215" s="29" t="s">
        <v>27</v>
      </c>
      <c r="G215" s="29" t="s">
        <v>105</v>
      </c>
      <c r="H215" s="51" t="e">
        <f t="shared" si="19"/>
        <v>#DIV/0!</v>
      </c>
      <c r="I215" s="29">
        <v>100</v>
      </c>
      <c r="J215" s="43" t="str">
        <f t="shared" si="20"/>
        <v/>
      </c>
      <c r="K215" s="52">
        <f t="shared" si="21"/>
        <v>0.1</v>
      </c>
      <c r="L215" s="53">
        <f t="shared" si="22"/>
        <v>100</v>
      </c>
      <c r="M215" s="54">
        <f t="shared" si="23"/>
        <v>0.1</v>
      </c>
      <c r="N215" s="55"/>
    </row>
    <row r="216" spans="1:14" ht="15" x14ac:dyDescent="0.2">
      <c r="A216" s="29"/>
      <c r="B216" s="43" t="str">
        <f t="shared" si="18"/>
        <v/>
      </c>
      <c r="C216" s="50" t="s">
        <v>127</v>
      </c>
      <c r="D216" s="29" t="s">
        <v>31</v>
      </c>
      <c r="E216" s="29" t="s">
        <v>105</v>
      </c>
      <c r="F216" s="29" t="s">
        <v>27</v>
      </c>
      <c r="G216" s="29" t="s">
        <v>105</v>
      </c>
      <c r="H216" s="51" t="e">
        <f t="shared" si="19"/>
        <v>#DIV/0!</v>
      </c>
      <c r="I216" s="29">
        <v>100</v>
      </c>
      <c r="J216" s="43" t="str">
        <f t="shared" si="20"/>
        <v/>
      </c>
      <c r="K216" s="52">
        <f t="shared" si="21"/>
        <v>0.1</v>
      </c>
      <c r="L216" s="53">
        <f t="shared" si="22"/>
        <v>100</v>
      </c>
      <c r="M216" s="54">
        <f t="shared" si="23"/>
        <v>0.1</v>
      </c>
      <c r="N216" s="55"/>
    </row>
    <row r="217" spans="1:14" ht="15" x14ac:dyDescent="0.2">
      <c r="A217" s="29"/>
      <c r="B217" s="43" t="str">
        <f t="shared" si="18"/>
        <v/>
      </c>
      <c r="C217" s="50" t="s">
        <v>126</v>
      </c>
      <c r="D217" s="29" t="s">
        <v>31</v>
      </c>
      <c r="E217" s="29" t="s">
        <v>105</v>
      </c>
      <c r="F217" s="29" t="s">
        <v>27</v>
      </c>
      <c r="G217" s="29" t="s">
        <v>105</v>
      </c>
      <c r="H217" s="51" t="e">
        <f t="shared" si="19"/>
        <v>#DIV/0!</v>
      </c>
      <c r="I217" s="29">
        <v>100</v>
      </c>
      <c r="J217" s="43" t="str">
        <f t="shared" si="20"/>
        <v/>
      </c>
      <c r="K217" s="52">
        <f t="shared" si="21"/>
        <v>0.1</v>
      </c>
      <c r="L217" s="53">
        <f t="shared" si="22"/>
        <v>100</v>
      </c>
      <c r="M217" s="54">
        <f t="shared" si="23"/>
        <v>0.1</v>
      </c>
      <c r="N217" s="55"/>
    </row>
    <row r="218" spans="1:14" ht="15" x14ac:dyDescent="0.2">
      <c r="A218" s="29"/>
      <c r="B218" s="43" t="str">
        <f t="shared" si="18"/>
        <v/>
      </c>
      <c r="C218" s="50" t="s">
        <v>128</v>
      </c>
      <c r="D218" s="29" t="s">
        <v>31</v>
      </c>
      <c r="E218" s="29" t="s">
        <v>105</v>
      </c>
      <c r="F218" s="29" t="s">
        <v>27</v>
      </c>
      <c r="G218" s="29" t="s">
        <v>105</v>
      </c>
      <c r="H218" s="51" t="e">
        <f t="shared" si="19"/>
        <v>#DIV/0!</v>
      </c>
      <c r="I218" s="29">
        <v>100</v>
      </c>
      <c r="J218" s="43" t="str">
        <f t="shared" si="20"/>
        <v/>
      </c>
      <c r="K218" s="52">
        <f t="shared" si="21"/>
        <v>0.1</v>
      </c>
      <c r="L218" s="53">
        <f t="shared" si="22"/>
        <v>100</v>
      </c>
      <c r="M218" s="54">
        <f t="shared" si="23"/>
        <v>0.1</v>
      </c>
      <c r="N218" s="55"/>
    </row>
    <row r="219" spans="1:14" ht="15" x14ac:dyDescent="0.2">
      <c r="A219" s="29"/>
      <c r="B219" s="43" t="str">
        <f t="shared" si="18"/>
        <v/>
      </c>
      <c r="C219" s="50" t="s">
        <v>129</v>
      </c>
      <c r="D219" s="29" t="s">
        <v>25</v>
      </c>
      <c r="E219" s="29" t="s">
        <v>105</v>
      </c>
      <c r="F219" s="29" t="s">
        <v>27</v>
      </c>
      <c r="G219" s="29" t="s">
        <v>105</v>
      </c>
      <c r="H219" s="51" t="e">
        <f t="shared" si="19"/>
        <v>#DIV/0!</v>
      </c>
      <c r="I219" s="29">
        <v>100</v>
      </c>
      <c r="J219" s="43" t="str">
        <f t="shared" si="20"/>
        <v/>
      </c>
      <c r="K219" s="52">
        <f t="shared" si="21"/>
        <v>0.1</v>
      </c>
      <c r="L219" s="53">
        <f t="shared" si="22"/>
        <v>100</v>
      </c>
      <c r="M219" s="54">
        <f t="shared" si="23"/>
        <v>0.1</v>
      </c>
      <c r="N219" s="55"/>
    </row>
    <row r="220" spans="1:14" ht="15" x14ac:dyDescent="0.2">
      <c r="A220" s="29"/>
      <c r="B220" s="43" t="str">
        <f t="shared" si="18"/>
        <v/>
      </c>
      <c r="C220" s="50" t="s">
        <v>130</v>
      </c>
      <c r="D220" s="29" t="s">
        <v>33</v>
      </c>
      <c r="E220" s="29" t="s">
        <v>105</v>
      </c>
      <c r="F220" s="29" t="s">
        <v>27</v>
      </c>
      <c r="G220" s="29" t="s">
        <v>105</v>
      </c>
      <c r="H220" s="51" t="e">
        <f t="shared" si="19"/>
        <v>#DIV/0!</v>
      </c>
      <c r="I220" s="29">
        <v>100</v>
      </c>
      <c r="J220" s="43" t="str">
        <f t="shared" si="20"/>
        <v/>
      </c>
      <c r="K220" s="52">
        <f t="shared" si="21"/>
        <v>0.1</v>
      </c>
      <c r="L220" s="53">
        <f t="shared" si="22"/>
        <v>100</v>
      </c>
      <c r="M220" s="54">
        <f t="shared" si="23"/>
        <v>0.1</v>
      </c>
      <c r="N220" s="55"/>
    </row>
    <row r="221" spans="1:14" ht="15" x14ac:dyDescent="0.2">
      <c r="A221" s="29"/>
      <c r="B221" s="43" t="str">
        <f t="shared" si="18"/>
        <v/>
      </c>
      <c r="C221" s="50" t="s">
        <v>131</v>
      </c>
      <c r="D221" s="29" t="s">
        <v>33</v>
      </c>
      <c r="E221" s="29" t="s">
        <v>105</v>
      </c>
      <c r="F221" s="29" t="s">
        <v>27</v>
      </c>
      <c r="G221" s="29" t="s">
        <v>105</v>
      </c>
      <c r="H221" s="51" t="e">
        <f t="shared" si="19"/>
        <v>#DIV/0!</v>
      </c>
      <c r="I221" s="29">
        <v>100</v>
      </c>
      <c r="J221" s="43" t="str">
        <f t="shared" si="20"/>
        <v/>
      </c>
      <c r="K221" s="52">
        <f t="shared" si="21"/>
        <v>0.1</v>
      </c>
      <c r="L221" s="53">
        <f t="shared" si="22"/>
        <v>100</v>
      </c>
      <c r="M221" s="54">
        <f t="shared" si="23"/>
        <v>0.1</v>
      </c>
      <c r="N221" s="55"/>
    </row>
    <row r="222" spans="1:14" ht="15" x14ac:dyDescent="0.2">
      <c r="A222" s="29"/>
      <c r="B222" s="43" t="str">
        <f t="shared" si="18"/>
        <v/>
      </c>
      <c r="C222" s="50" t="s">
        <v>132</v>
      </c>
      <c r="D222" s="29" t="s">
        <v>31</v>
      </c>
      <c r="E222" s="29" t="s">
        <v>133</v>
      </c>
      <c r="F222" s="29" t="s">
        <v>27</v>
      </c>
      <c r="G222" s="29" t="s">
        <v>133</v>
      </c>
      <c r="H222" s="51" t="e">
        <f t="shared" si="19"/>
        <v>#DIV/0!</v>
      </c>
      <c r="I222" s="29">
        <v>100</v>
      </c>
      <c r="J222" s="43" t="str">
        <f t="shared" si="20"/>
        <v/>
      </c>
      <c r="K222" s="52">
        <f t="shared" si="21"/>
        <v>0.1</v>
      </c>
      <c r="L222" s="53">
        <f t="shared" si="22"/>
        <v>100</v>
      </c>
      <c r="M222" s="54">
        <f t="shared" si="23"/>
        <v>0.1</v>
      </c>
      <c r="N222" s="55"/>
    </row>
    <row r="223" spans="1:14" ht="15" x14ac:dyDescent="0.2">
      <c r="A223" s="29"/>
      <c r="B223" s="43" t="str">
        <f t="shared" si="18"/>
        <v/>
      </c>
      <c r="C223" s="50" t="s">
        <v>134</v>
      </c>
      <c r="D223" s="29" t="s">
        <v>33</v>
      </c>
      <c r="E223" s="29" t="s">
        <v>133</v>
      </c>
      <c r="F223" s="29" t="s">
        <v>27</v>
      </c>
      <c r="G223" s="29" t="s">
        <v>133</v>
      </c>
      <c r="H223" s="51" t="e">
        <f t="shared" si="19"/>
        <v>#DIV/0!</v>
      </c>
      <c r="I223" s="29">
        <v>100</v>
      </c>
      <c r="J223" s="43" t="str">
        <f t="shared" si="20"/>
        <v/>
      </c>
      <c r="K223" s="52">
        <f t="shared" si="21"/>
        <v>0.1</v>
      </c>
      <c r="L223" s="53">
        <f t="shared" si="22"/>
        <v>100</v>
      </c>
      <c r="M223" s="54">
        <f t="shared" si="23"/>
        <v>0.1</v>
      </c>
      <c r="N223" s="55"/>
    </row>
    <row r="224" spans="1:14" ht="15" x14ac:dyDescent="0.2">
      <c r="A224" s="29"/>
      <c r="B224" s="43" t="str">
        <f t="shared" si="18"/>
        <v/>
      </c>
      <c r="C224" s="50" t="s">
        <v>135</v>
      </c>
      <c r="D224" s="29" t="s">
        <v>110</v>
      </c>
      <c r="E224" s="29" t="s">
        <v>133</v>
      </c>
      <c r="F224" s="29" t="s">
        <v>27</v>
      </c>
      <c r="G224" s="29" t="s">
        <v>133</v>
      </c>
      <c r="H224" s="51" t="e">
        <f t="shared" si="19"/>
        <v>#DIV/0!</v>
      </c>
      <c r="I224" s="29">
        <v>100</v>
      </c>
      <c r="J224" s="43" t="str">
        <f t="shared" si="20"/>
        <v/>
      </c>
      <c r="K224" s="52">
        <f t="shared" si="21"/>
        <v>0.1</v>
      </c>
      <c r="L224" s="53">
        <f t="shared" si="22"/>
        <v>100</v>
      </c>
      <c r="M224" s="54">
        <f t="shared" si="23"/>
        <v>0.1</v>
      </c>
      <c r="N224" s="55"/>
    </row>
    <row r="225" spans="1:14" ht="15" x14ac:dyDescent="0.2">
      <c r="A225" s="29"/>
      <c r="B225" s="43" t="str">
        <f t="shared" si="18"/>
        <v/>
      </c>
      <c r="C225" s="50" t="s">
        <v>136</v>
      </c>
      <c r="D225" s="29" t="s">
        <v>25</v>
      </c>
      <c r="E225" s="29" t="s">
        <v>133</v>
      </c>
      <c r="F225" s="29" t="s">
        <v>27</v>
      </c>
      <c r="G225" s="29" t="s">
        <v>133</v>
      </c>
      <c r="H225" s="51" t="e">
        <f t="shared" si="19"/>
        <v>#DIV/0!</v>
      </c>
      <c r="I225" s="29">
        <v>100</v>
      </c>
      <c r="J225" s="43" t="str">
        <f t="shared" si="20"/>
        <v/>
      </c>
      <c r="K225" s="52">
        <f t="shared" si="21"/>
        <v>0.1</v>
      </c>
      <c r="L225" s="53">
        <f t="shared" si="22"/>
        <v>100</v>
      </c>
      <c r="M225" s="54">
        <f t="shared" si="23"/>
        <v>0.1</v>
      </c>
      <c r="N225" s="55"/>
    </row>
    <row r="226" spans="1:14" ht="15" x14ac:dyDescent="0.2">
      <c r="A226" s="29"/>
      <c r="B226" s="43" t="str">
        <f t="shared" si="18"/>
        <v/>
      </c>
      <c r="C226" s="50" t="s">
        <v>137</v>
      </c>
      <c r="D226" s="29" t="s">
        <v>33</v>
      </c>
      <c r="E226" s="29" t="s">
        <v>133</v>
      </c>
      <c r="F226" s="29" t="s">
        <v>27</v>
      </c>
      <c r="G226" s="29" t="s">
        <v>133</v>
      </c>
      <c r="H226" s="51" t="e">
        <f t="shared" si="19"/>
        <v>#DIV/0!</v>
      </c>
      <c r="I226" s="29">
        <v>100</v>
      </c>
      <c r="J226" s="43" t="str">
        <f t="shared" si="20"/>
        <v/>
      </c>
      <c r="K226" s="52">
        <f t="shared" si="21"/>
        <v>0.1</v>
      </c>
      <c r="L226" s="53">
        <f t="shared" si="22"/>
        <v>100</v>
      </c>
      <c r="M226" s="54">
        <f t="shared" si="23"/>
        <v>0.1</v>
      </c>
      <c r="N226" s="55"/>
    </row>
    <row r="227" spans="1:14" ht="15" x14ac:dyDescent="0.2">
      <c r="A227" s="29"/>
      <c r="B227" s="43" t="str">
        <f t="shared" si="18"/>
        <v/>
      </c>
      <c r="C227" s="50" t="s">
        <v>138</v>
      </c>
      <c r="D227" s="29" t="s">
        <v>25</v>
      </c>
      <c r="E227" s="29" t="s">
        <v>133</v>
      </c>
      <c r="F227" s="29" t="s">
        <v>27</v>
      </c>
      <c r="G227" s="29" t="s">
        <v>133</v>
      </c>
      <c r="H227" s="51" t="e">
        <f t="shared" si="19"/>
        <v>#DIV/0!</v>
      </c>
      <c r="I227" s="29">
        <v>100</v>
      </c>
      <c r="J227" s="43" t="str">
        <f t="shared" si="20"/>
        <v/>
      </c>
      <c r="K227" s="52">
        <f t="shared" si="21"/>
        <v>0.1</v>
      </c>
      <c r="L227" s="53">
        <f t="shared" si="22"/>
        <v>100</v>
      </c>
      <c r="M227" s="54">
        <f t="shared" si="23"/>
        <v>0.1</v>
      </c>
      <c r="N227" s="55"/>
    </row>
    <row r="228" spans="1:14" ht="15" x14ac:dyDescent="0.2">
      <c r="A228" s="29"/>
      <c r="B228" s="43" t="str">
        <f t="shared" si="18"/>
        <v/>
      </c>
      <c r="C228" s="50" t="s">
        <v>139</v>
      </c>
      <c r="D228" s="29" t="s">
        <v>25</v>
      </c>
      <c r="E228" s="29" t="s">
        <v>133</v>
      </c>
      <c r="F228" s="29" t="s">
        <v>27</v>
      </c>
      <c r="G228" s="29" t="s">
        <v>133</v>
      </c>
      <c r="H228" s="51" t="e">
        <f t="shared" si="19"/>
        <v>#DIV/0!</v>
      </c>
      <c r="I228" s="29">
        <v>100</v>
      </c>
      <c r="J228" s="43" t="str">
        <f t="shared" si="20"/>
        <v/>
      </c>
      <c r="K228" s="52">
        <f t="shared" si="21"/>
        <v>0.1</v>
      </c>
      <c r="L228" s="53">
        <f t="shared" si="22"/>
        <v>100</v>
      </c>
      <c r="M228" s="54">
        <f t="shared" si="23"/>
        <v>0.1</v>
      </c>
      <c r="N228" s="55"/>
    </row>
    <row r="229" spans="1:14" ht="15" x14ac:dyDescent="0.2">
      <c r="A229" s="29"/>
      <c r="B229" s="43" t="str">
        <f t="shared" si="18"/>
        <v/>
      </c>
      <c r="C229" s="50" t="s">
        <v>140</v>
      </c>
      <c r="D229" s="29" t="s">
        <v>33</v>
      </c>
      <c r="E229" s="29" t="s">
        <v>133</v>
      </c>
      <c r="F229" s="29" t="s">
        <v>27</v>
      </c>
      <c r="G229" s="29" t="s">
        <v>133</v>
      </c>
      <c r="H229" s="51" t="e">
        <f t="shared" si="19"/>
        <v>#DIV/0!</v>
      </c>
      <c r="I229" s="29">
        <v>100</v>
      </c>
      <c r="J229" s="43" t="str">
        <f t="shared" si="20"/>
        <v/>
      </c>
      <c r="K229" s="52">
        <f t="shared" si="21"/>
        <v>0.1</v>
      </c>
      <c r="L229" s="53">
        <f t="shared" si="22"/>
        <v>100</v>
      </c>
      <c r="M229" s="54">
        <f t="shared" si="23"/>
        <v>0.1</v>
      </c>
      <c r="N229" s="55"/>
    </row>
    <row r="230" spans="1:14" ht="15" x14ac:dyDescent="0.2">
      <c r="A230" s="29"/>
      <c r="B230" s="43" t="str">
        <f t="shared" si="18"/>
        <v/>
      </c>
      <c r="C230" s="50" t="s">
        <v>141</v>
      </c>
      <c r="D230" s="29" t="s">
        <v>31</v>
      </c>
      <c r="E230" s="29" t="s">
        <v>133</v>
      </c>
      <c r="F230" s="29" t="s">
        <v>27</v>
      </c>
      <c r="G230" s="29" t="s">
        <v>133</v>
      </c>
      <c r="H230" s="51" t="e">
        <f t="shared" si="19"/>
        <v>#DIV/0!</v>
      </c>
      <c r="I230" s="29">
        <v>100</v>
      </c>
      <c r="J230" s="43" t="str">
        <f t="shared" si="20"/>
        <v/>
      </c>
      <c r="K230" s="52">
        <f t="shared" si="21"/>
        <v>0.1</v>
      </c>
      <c r="L230" s="53">
        <f t="shared" si="22"/>
        <v>100</v>
      </c>
      <c r="M230" s="54">
        <f t="shared" si="23"/>
        <v>0.1</v>
      </c>
      <c r="N230" s="55"/>
    </row>
    <row r="231" spans="1:14" ht="15" x14ac:dyDescent="0.2">
      <c r="A231" s="29"/>
      <c r="B231" s="43" t="str">
        <f t="shared" si="18"/>
        <v/>
      </c>
      <c r="C231" s="50" t="s">
        <v>142</v>
      </c>
      <c r="D231" s="29" t="s">
        <v>143</v>
      </c>
      <c r="E231" s="29" t="s">
        <v>133</v>
      </c>
      <c r="F231" s="29" t="s">
        <v>27</v>
      </c>
      <c r="G231" s="29" t="s">
        <v>133</v>
      </c>
      <c r="H231" s="51" t="e">
        <f t="shared" si="19"/>
        <v>#DIV/0!</v>
      </c>
      <c r="I231" s="29">
        <v>100</v>
      </c>
      <c r="J231" s="43" t="str">
        <f t="shared" si="20"/>
        <v/>
      </c>
      <c r="K231" s="52">
        <f t="shared" si="21"/>
        <v>0.1</v>
      </c>
      <c r="L231" s="53">
        <f t="shared" si="22"/>
        <v>100</v>
      </c>
      <c r="M231" s="54">
        <f t="shared" si="23"/>
        <v>0.1</v>
      </c>
      <c r="N231" s="55"/>
    </row>
    <row r="232" spans="1:14" ht="15" x14ac:dyDescent="0.2">
      <c r="A232" s="29"/>
      <c r="B232" s="43" t="str">
        <f t="shared" si="18"/>
        <v/>
      </c>
      <c r="C232" s="50" t="s">
        <v>144</v>
      </c>
      <c r="D232" s="29" t="s">
        <v>33</v>
      </c>
      <c r="E232" s="29" t="s">
        <v>133</v>
      </c>
      <c r="F232" s="29" t="s">
        <v>27</v>
      </c>
      <c r="G232" s="29" t="s">
        <v>133</v>
      </c>
      <c r="H232" s="51" t="e">
        <f t="shared" si="19"/>
        <v>#DIV/0!</v>
      </c>
      <c r="I232" s="29">
        <v>100</v>
      </c>
      <c r="J232" s="43" t="str">
        <f t="shared" si="20"/>
        <v/>
      </c>
      <c r="K232" s="52">
        <f t="shared" si="21"/>
        <v>0.1</v>
      </c>
      <c r="L232" s="53">
        <f t="shared" si="22"/>
        <v>100</v>
      </c>
      <c r="M232" s="54">
        <f t="shared" si="23"/>
        <v>0.1</v>
      </c>
      <c r="N232" s="55"/>
    </row>
    <row r="233" spans="1:14" ht="15" x14ac:dyDescent="0.2">
      <c r="A233" s="29"/>
      <c r="B233" s="43" t="str">
        <f t="shared" si="18"/>
        <v/>
      </c>
      <c r="C233" s="50" t="s">
        <v>145</v>
      </c>
      <c r="D233" s="29" t="s">
        <v>33</v>
      </c>
      <c r="E233" s="29" t="s">
        <v>133</v>
      </c>
      <c r="F233" s="29" t="s">
        <v>27</v>
      </c>
      <c r="G233" s="29" t="s">
        <v>133</v>
      </c>
      <c r="H233" s="51" t="e">
        <f t="shared" si="19"/>
        <v>#DIV/0!</v>
      </c>
      <c r="I233" s="29">
        <v>100</v>
      </c>
      <c r="J233" s="43" t="str">
        <f t="shared" si="20"/>
        <v/>
      </c>
      <c r="K233" s="52">
        <f t="shared" si="21"/>
        <v>0.1</v>
      </c>
      <c r="L233" s="53">
        <f t="shared" si="22"/>
        <v>100</v>
      </c>
      <c r="M233" s="54">
        <f t="shared" si="23"/>
        <v>0.1</v>
      </c>
      <c r="N233" s="55"/>
    </row>
    <row r="234" spans="1:14" ht="15" x14ac:dyDescent="0.2">
      <c r="A234" s="29"/>
      <c r="B234" s="43" t="str">
        <f t="shared" si="18"/>
        <v/>
      </c>
      <c r="C234" s="50" t="s">
        <v>146</v>
      </c>
      <c r="D234" s="29" t="s">
        <v>33</v>
      </c>
      <c r="E234" s="29" t="s">
        <v>133</v>
      </c>
      <c r="F234" s="29" t="s">
        <v>27</v>
      </c>
      <c r="G234" s="29" t="s">
        <v>133</v>
      </c>
      <c r="H234" s="51" t="e">
        <f t="shared" si="19"/>
        <v>#DIV/0!</v>
      </c>
      <c r="I234" s="29">
        <v>100</v>
      </c>
      <c r="J234" s="43" t="str">
        <f t="shared" si="20"/>
        <v/>
      </c>
      <c r="K234" s="52">
        <f t="shared" si="21"/>
        <v>0.1</v>
      </c>
      <c r="L234" s="53">
        <f t="shared" si="22"/>
        <v>100</v>
      </c>
      <c r="M234" s="54">
        <f t="shared" si="23"/>
        <v>0.1</v>
      </c>
      <c r="N234" s="55"/>
    </row>
    <row r="235" spans="1:14" ht="15" x14ac:dyDescent="0.2">
      <c r="A235" s="29"/>
      <c r="B235" s="43" t="str">
        <f t="shared" si="18"/>
        <v/>
      </c>
      <c r="C235" s="50" t="s">
        <v>147</v>
      </c>
      <c r="D235" s="29" t="s">
        <v>33</v>
      </c>
      <c r="E235" s="29" t="s">
        <v>133</v>
      </c>
      <c r="F235" s="29" t="s">
        <v>27</v>
      </c>
      <c r="G235" s="29" t="s">
        <v>133</v>
      </c>
      <c r="H235" s="51" t="e">
        <f t="shared" si="19"/>
        <v>#DIV/0!</v>
      </c>
      <c r="I235" s="29">
        <v>100</v>
      </c>
      <c r="J235" s="43" t="str">
        <f t="shared" si="20"/>
        <v/>
      </c>
      <c r="K235" s="52">
        <f t="shared" si="21"/>
        <v>0.1</v>
      </c>
      <c r="L235" s="53">
        <f t="shared" si="22"/>
        <v>100</v>
      </c>
      <c r="M235" s="54">
        <f t="shared" si="23"/>
        <v>0.1</v>
      </c>
      <c r="N235" s="55"/>
    </row>
    <row r="236" spans="1:14" ht="15" x14ac:dyDescent="0.2">
      <c r="A236" s="29"/>
      <c r="B236" s="43" t="str">
        <f t="shared" si="18"/>
        <v/>
      </c>
      <c r="C236" s="50" t="s">
        <v>148</v>
      </c>
      <c r="D236" s="29" t="s">
        <v>33</v>
      </c>
      <c r="E236" s="29" t="s">
        <v>133</v>
      </c>
      <c r="F236" s="29" t="s">
        <v>27</v>
      </c>
      <c r="G236" s="29" t="s">
        <v>133</v>
      </c>
      <c r="H236" s="51" t="e">
        <f t="shared" si="19"/>
        <v>#DIV/0!</v>
      </c>
      <c r="I236" s="29">
        <v>100</v>
      </c>
      <c r="J236" s="43" t="str">
        <f t="shared" si="20"/>
        <v/>
      </c>
      <c r="K236" s="52">
        <f t="shared" si="21"/>
        <v>0.1</v>
      </c>
      <c r="L236" s="53">
        <f t="shared" si="22"/>
        <v>100</v>
      </c>
      <c r="M236" s="54">
        <f t="shared" si="23"/>
        <v>0.1</v>
      </c>
      <c r="N236" s="55"/>
    </row>
    <row r="237" spans="1:14" ht="15" x14ac:dyDescent="0.2">
      <c r="A237" s="29"/>
      <c r="B237" s="43" t="str">
        <f t="shared" si="18"/>
        <v/>
      </c>
      <c r="C237" s="50" t="s">
        <v>149</v>
      </c>
      <c r="D237" s="29" t="s">
        <v>33</v>
      </c>
      <c r="E237" s="29" t="s">
        <v>133</v>
      </c>
      <c r="F237" s="29" t="s">
        <v>27</v>
      </c>
      <c r="G237" s="29" t="s">
        <v>133</v>
      </c>
      <c r="H237" s="51" t="e">
        <f t="shared" si="19"/>
        <v>#DIV/0!</v>
      </c>
      <c r="I237" s="29">
        <v>100</v>
      </c>
      <c r="J237" s="43" t="str">
        <f t="shared" si="20"/>
        <v/>
      </c>
      <c r="K237" s="52">
        <f t="shared" si="21"/>
        <v>0.1</v>
      </c>
      <c r="L237" s="53">
        <f t="shared" si="22"/>
        <v>100</v>
      </c>
      <c r="M237" s="54">
        <f t="shared" si="23"/>
        <v>0.1</v>
      </c>
      <c r="N237" s="55"/>
    </row>
    <row r="238" spans="1:14" ht="15" x14ac:dyDescent="0.2">
      <c r="A238" s="29"/>
      <c r="B238" s="43" t="str">
        <f t="shared" si="18"/>
        <v/>
      </c>
      <c r="C238" s="50" t="s">
        <v>150</v>
      </c>
      <c r="D238" s="29" t="s">
        <v>31</v>
      </c>
      <c r="E238" s="29" t="s">
        <v>133</v>
      </c>
      <c r="F238" s="29" t="s">
        <v>27</v>
      </c>
      <c r="G238" s="29" t="s">
        <v>133</v>
      </c>
      <c r="H238" s="51" t="e">
        <f t="shared" si="19"/>
        <v>#DIV/0!</v>
      </c>
      <c r="I238" s="29">
        <v>250</v>
      </c>
      <c r="J238" s="43" t="str">
        <f t="shared" si="20"/>
        <v/>
      </c>
      <c r="K238" s="52">
        <f t="shared" si="21"/>
        <v>0.25</v>
      </c>
      <c r="L238" s="53">
        <f t="shared" si="22"/>
        <v>250</v>
      </c>
      <c r="M238" s="54">
        <f t="shared" si="23"/>
        <v>0.25</v>
      </c>
      <c r="N238" s="55"/>
    </row>
    <row r="239" spans="1:14" ht="15" x14ac:dyDescent="0.2">
      <c r="A239" s="29"/>
      <c r="B239" s="43" t="str">
        <f t="shared" si="18"/>
        <v/>
      </c>
      <c r="C239" s="50" t="s">
        <v>144</v>
      </c>
      <c r="D239" s="29" t="s">
        <v>151</v>
      </c>
      <c r="E239" s="29" t="s">
        <v>133</v>
      </c>
      <c r="F239" s="29" t="s">
        <v>27</v>
      </c>
      <c r="G239" s="29" t="s">
        <v>133</v>
      </c>
      <c r="H239" s="51" t="e">
        <f t="shared" si="19"/>
        <v>#DIV/0!</v>
      </c>
      <c r="I239" s="29">
        <v>100</v>
      </c>
      <c r="J239" s="43" t="str">
        <f t="shared" si="20"/>
        <v/>
      </c>
      <c r="K239" s="52">
        <f t="shared" si="21"/>
        <v>0.1</v>
      </c>
      <c r="L239" s="53">
        <f t="shared" si="22"/>
        <v>100</v>
      </c>
      <c r="M239" s="54">
        <f t="shared" si="23"/>
        <v>0.1</v>
      </c>
      <c r="N239" s="55"/>
    </row>
    <row r="240" spans="1:14" ht="15" x14ac:dyDescent="0.2">
      <c r="A240" s="29"/>
      <c r="B240" s="43" t="str">
        <f t="shared" si="18"/>
        <v/>
      </c>
      <c r="C240" s="50" t="s">
        <v>145</v>
      </c>
      <c r="D240" s="29" t="s">
        <v>151</v>
      </c>
      <c r="E240" s="29" t="s">
        <v>133</v>
      </c>
      <c r="F240" s="29" t="s">
        <v>27</v>
      </c>
      <c r="G240" s="29" t="s">
        <v>133</v>
      </c>
      <c r="H240" s="51" t="e">
        <f t="shared" si="19"/>
        <v>#DIV/0!</v>
      </c>
      <c r="I240" s="29">
        <v>100</v>
      </c>
      <c r="J240" s="43" t="str">
        <f t="shared" si="20"/>
        <v/>
      </c>
      <c r="K240" s="52">
        <f t="shared" si="21"/>
        <v>0.1</v>
      </c>
      <c r="L240" s="53">
        <f t="shared" si="22"/>
        <v>100</v>
      </c>
      <c r="M240" s="54">
        <f t="shared" si="23"/>
        <v>0.1</v>
      </c>
      <c r="N240" s="55"/>
    </row>
    <row r="241" spans="1:14" ht="15" x14ac:dyDescent="0.2">
      <c r="A241" s="29"/>
      <c r="B241" s="43" t="str">
        <f t="shared" si="18"/>
        <v/>
      </c>
      <c r="C241" s="50" t="s">
        <v>146</v>
      </c>
      <c r="D241" s="29" t="s">
        <v>151</v>
      </c>
      <c r="E241" s="29" t="s">
        <v>133</v>
      </c>
      <c r="F241" s="29" t="s">
        <v>27</v>
      </c>
      <c r="G241" s="29" t="s">
        <v>133</v>
      </c>
      <c r="H241" s="51" t="e">
        <f t="shared" si="19"/>
        <v>#DIV/0!</v>
      </c>
      <c r="I241" s="29">
        <v>100</v>
      </c>
      <c r="J241" s="43" t="str">
        <f t="shared" si="20"/>
        <v/>
      </c>
      <c r="K241" s="52">
        <f t="shared" si="21"/>
        <v>0.1</v>
      </c>
      <c r="L241" s="53">
        <f t="shared" si="22"/>
        <v>100</v>
      </c>
      <c r="M241" s="54">
        <f t="shared" si="23"/>
        <v>0.1</v>
      </c>
      <c r="N241" s="55"/>
    </row>
    <row r="242" spans="1:14" ht="15" x14ac:dyDescent="0.2">
      <c r="A242" s="29"/>
      <c r="B242" s="43" t="str">
        <f t="shared" si="18"/>
        <v/>
      </c>
      <c r="C242" s="50" t="s">
        <v>147</v>
      </c>
      <c r="D242" s="29" t="s">
        <v>151</v>
      </c>
      <c r="E242" s="29" t="s">
        <v>133</v>
      </c>
      <c r="F242" s="29" t="s">
        <v>27</v>
      </c>
      <c r="G242" s="29" t="s">
        <v>133</v>
      </c>
      <c r="H242" s="51" t="e">
        <f t="shared" si="19"/>
        <v>#DIV/0!</v>
      </c>
      <c r="I242" s="29">
        <v>100</v>
      </c>
      <c r="J242" s="43" t="str">
        <f t="shared" si="20"/>
        <v/>
      </c>
      <c r="K242" s="52">
        <f t="shared" si="21"/>
        <v>0.1</v>
      </c>
      <c r="L242" s="53">
        <f t="shared" si="22"/>
        <v>100</v>
      </c>
      <c r="M242" s="54">
        <f t="shared" si="23"/>
        <v>0.1</v>
      </c>
      <c r="N242" s="55"/>
    </row>
    <row r="243" spans="1:14" ht="15" x14ac:dyDescent="0.2">
      <c r="A243" s="29"/>
      <c r="B243" s="43" t="str">
        <f t="shared" si="18"/>
        <v/>
      </c>
      <c r="C243" s="50" t="s">
        <v>148</v>
      </c>
      <c r="D243" s="29" t="s">
        <v>151</v>
      </c>
      <c r="E243" s="29" t="s">
        <v>133</v>
      </c>
      <c r="F243" s="29" t="s">
        <v>27</v>
      </c>
      <c r="G243" s="29" t="s">
        <v>133</v>
      </c>
      <c r="H243" s="51" t="e">
        <f t="shared" si="19"/>
        <v>#DIV/0!</v>
      </c>
      <c r="I243" s="29">
        <v>100</v>
      </c>
      <c r="J243" s="43" t="str">
        <f t="shared" si="20"/>
        <v/>
      </c>
      <c r="K243" s="52">
        <f t="shared" si="21"/>
        <v>0.1</v>
      </c>
      <c r="L243" s="53">
        <f t="shared" si="22"/>
        <v>100</v>
      </c>
      <c r="M243" s="54">
        <f t="shared" si="23"/>
        <v>0.1</v>
      </c>
      <c r="N243" s="55"/>
    </row>
    <row r="244" spans="1:14" ht="15" x14ac:dyDescent="0.2">
      <c r="A244" s="29"/>
      <c r="B244" s="43" t="str">
        <f t="shared" si="18"/>
        <v/>
      </c>
      <c r="C244" s="50" t="s">
        <v>149</v>
      </c>
      <c r="D244" s="29" t="s">
        <v>151</v>
      </c>
      <c r="E244" s="29" t="s">
        <v>133</v>
      </c>
      <c r="F244" s="29" t="s">
        <v>27</v>
      </c>
      <c r="G244" s="29" t="s">
        <v>133</v>
      </c>
      <c r="H244" s="51" t="e">
        <f t="shared" si="19"/>
        <v>#DIV/0!</v>
      </c>
      <c r="I244" s="29">
        <v>100</v>
      </c>
      <c r="J244" s="43" t="str">
        <f t="shared" si="20"/>
        <v/>
      </c>
      <c r="K244" s="52">
        <f t="shared" si="21"/>
        <v>0.1</v>
      </c>
      <c r="L244" s="53">
        <f t="shared" si="22"/>
        <v>100</v>
      </c>
      <c r="M244" s="54">
        <f t="shared" si="23"/>
        <v>0.1</v>
      </c>
      <c r="N244" s="55"/>
    </row>
    <row r="245" spans="1:14" ht="15" x14ac:dyDescent="0.2">
      <c r="A245" s="29"/>
      <c r="B245" s="43" t="str">
        <f t="shared" si="18"/>
        <v/>
      </c>
      <c r="C245" s="50" t="s">
        <v>114</v>
      </c>
      <c r="D245" s="29" t="s">
        <v>25</v>
      </c>
      <c r="E245" s="29" t="s">
        <v>133</v>
      </c>
      <c r="F245" s="29" t="s">
        <v>27</v>
      </c>
      <c r="G245" s="29"/>
      <c r="H245" s="51" t="e">
        <f t="shared" si="19"/>
        <v>#DIV/0!</v>
      </c>
      <c r="I245" s="29">
        <v>100</v>
      </c>
      <c r="J245" s="43" t="str">
        <f t="shared" si="20"/>
        <v/>
      </c>
      <c r="K245" s="52" t="str">
        <f t="shared" si="21"/>
        <v/>
      </c>
      <c r="L245" s="53">
        <f t="shared" si="22"/>
        <v>100</v>
      </c>
      <c r="M245" s="54" t="str">
        <f t="shared" si="23"/>
        <v/>
      </c>
      <c r="N245" s="55"/>
    </row>
    <row r="246" spans="1:14" ht="15" x14ac:dyDescent="0.2">
      <c r="A246" s="29"/>
      <c r="B246" s="43" t="str">
        <f t="shared" si="18"/>
        <v/>
      </c>
      <c r="C246" s="50" t="s">
        <v>152</v>
      </c>
      <c r="D246" s="29" t="s">
        <v>25</v>
      </c>
      <c r="E246" s="29" t="s">
        <v>133</v>
      </c>
      <c r="F246" s="29" t="s">
        <v>27</v>
      </c>
      <c r="G246" s="29"/>
      <c r="H246" s="51" t="e">
        <f t="shared" si="19"/>
        <v>#DIV/0!</v>
      </c>
      <c r="I246" s="29">
        <v>100</v>
      </c>
      <c r="J246" s="43" t="str">
        <f t="shared" si="20"/>
        <v/>
      </c>
      <c r="K246" s="52" t="str">
        <f t="shared" si="21"/>
        <v/>
      </c>
      <c r="L246" s="53">
        <f t="shared" si="22"/>
        <v>100</v>
      </c>
      <c r="M246" s="54" t="str">
        <f t="shared" si="23"/>
        <v/>
      </c>
      <c r="N246" s="55"/>
    </row>
    <row r="247" spans="1:14" ht="15" x14ac:dyDescent="0.2">
      <c r="A247" s="29"/>
      <c r="B247" s="43" t="str">
        <f t="shared" si="18"/>
        <v/>
      </c>
      <c r="C247" s="50" t="s">
        <v>153</v>
      </c>
      <c r="D247" s="29" t="s">
        <v>25</v>
      </c>
      <c r="E247" s="29" t="s">
        <v>133</v>
      </c>
      <c r="F247" s="29" t="s">
        <v>27</v>
      </c>
      <c r="G247" s="29" t="s">
        <v>133</v>
      </c>
      <c r="H247" s="51" t="e">
        <f t="shared" si="19"/>
        <v>#DIV/0!</v>
      </c>
      <c r="I247" s="29">
        <v>100</v>
      </c>
      <c r="J247" s="43" t="str">
        <f t="shared" si="20"/>
        <v/>
      </c>
      <c r="K247" s="52">
        <f t="shared" si="21"/>
        <v>0.1</v>
      </c>
      <c r="L247" s="53">
        <f t="shared" si="22"/>
        <v>100</v>
      </c>
      <c r="M247" s="54">
        <f t="shared" si="23"/>
        <v>0.1</v>
      </c>
      <c r="N247" s="55"/>
    </row>
    <row r="248" spans="1:14" ht="15" x14ac:dyDescent="0.2">
      <c r="A248" s="29"/>
      <c r="B248" s="43" t="str">
        <f t="shared" si="18"/>
        <v/>
      </c>
      <c r="C248" s="50" t="s">
        <v>154</v>
      </c>
      <c r="D248" s="29" t="s">
        <v>155</v>
      </c>
      <c r="E248" s="29" t="s">
        <v>156</v>
      </c>
      <c r="F248" s="29" t="s">
        <v>27</v>
      </c>
      <c r="G248" s="29" t="s">
        <v>156</v>
      </c>
      <c r="H248" s="51" t="e">
        <f t="shared" si="19"/>
        <v>#DIV/0!</v>
      </c>
      <c r="I248" s="29">
        <v>100</v>
      </c>
      <c r="J248" s="43" t="str">
        <f t="shared" si="20"/>
        <v/>
      </c>
      <c r="K248" s="52">
        <f t="shared" si="21"/>
        <v>0.1</v>
      </c>
      <c r="L248" s="53">
        <f t="shared" si="22"/>
        <v>100</v>
      </c>
      <c r="M248" s="54">
        <f t="shared" si="23"/>
        <v>0.1</v>
      </c>
      <c r="N248" s="55"/>
    </row>
    <row r="249" spans="1:14" ht="15" x14ac:dyDescent="0.2">
      <c r="A249" s="29"/>
      <c r="B249" s="43" t="str">
        <f t="shared" si="18"/>
        <v/>
      </c>
      <c r="C249" s="50" t="s">
        <v>157</v>
      </c>
      <c r="D249" s="29" t="s">
        <v>155</v>
      </c>
      <c r="E249" s="29" t="s">
        <v>156</v>
      </c>
      <c r="F249" s="29" t="s">
        <v>27</v>
      </c>
      <c r="G249" s="29" t="s">
        <v>156</v>
      </c>
      <c r="H249" s="51" t="e">
        <f t="shared" si="19"/>
        <v>#DIV/0!</v>
      </c>
      <c r="I249" s="29">
        <v>100</v>
      </c>
      <c r="J249" s="43" t="str">
        <f t="shared" si="20"/>
        <v/>
      </c>
      <c r="K249" s="52">
        <f t="shared" si="21"/>
        <v>0.1</v>
      </c>
      <c r="L249" s="53">
        <f t="shared" si="22"/>
        <v>100</v>
      </c>
      <c r="M249" s="54">
        <f t="shared" si="23"/>
        <v>0.1</v>
      </c>
      <c r="N249" s="55"/>
    </row>
    <row r="250" spans="1:14" ht="15" x14ac:dyDescent="0.2">
      <c r="A250" s="29"/>
      <c r="B250" s="43" t="str">
        <f t="shared" si="18"/>
        <v/>
      </c>
      <c r="C250" s="50" t="s">
        <v>158</v>
      </c>
      <c r="D250" s="29" t="s">
        <v>155</v>
      </c>
      <c r="E250" s="29" t="s">
        <v>156</v>
      </c>
      <c r="F250" s="29" t="s">
        <v>27</v>
      </c>
      <c r="G250" s="29" t="s">
        <v>156</v>
      </c>
      <c r="H250" s="51" t="e">
        <f t="shared" si="19"/>
        <v>#DIV/0!</v>
      </c>
      <c r="I250" s="29">
        <v>100</v>
      </c>
      <c r="J250" s="43" t="str">
        <f t="shared" si="20"/>
        <v/>
      </c>
      <c r="K250" s="52">
        <f t="shared" si="21"/>
        <v>0.1</v>
      </c>
      <c r="L250" s="53">
        <f t="shared" si="22"/>
        <v>100</v>
      </c>
      <c r="M250" s="54">
        <f t="shared" si="23"/>
        <v>0.1</v>
      </c>
      <c r="N250" s="55"/>
    </row>
    <row r="251" spans="1:14" ht="15" x14ac:dyDescent="0.2">
      <c r="A251" s="29"/>
      <c r="B251" s="43" t="str">
        <f t="shared" ref="B251:B314" si="24">IF($A251&lt;&gt;"",VLOOKUP($A251,$A$3:$B$59,2,FALSE),"")</f>
        <v/>
      </c>
      <c r="C251" s="50" t="s">
        <v>159</v>
      </c>
      <c r="D251" s="29" t="s">
        <v>155</v>
      </c>
      <c r="E251" s="29" t="s">
        <v>156</v>
      </c>
      <c r="F251" s="29" t="s">
        <v>27</v>
      </c>
      <c r="G251" s="29" t="s">
        <v>156</v>
      </c>
      <c r="H251" s="51" t="e">
        <f t="shared" ref="H251:H314" si="25">IF($E251&lt;&gt;"",COUNTIFS($A$122:$A$683,$A251,$G$122:$G$683,"&gt; ")/COUNTIFS($A$122:$A$683,$A251,$F$122:$F$683,"OUI"),"")</f>
        <v>#DIV/0!</v>
      </c>
      <c r="I251" s="29">
        <v>100</v>
      </c>
      <c r="J251" s="43" t="str">
        <f t="shared" ref="J251:J314" si="26">IF($A251&lt;&gt;"",IF(ISERROR(VLOOKUP($A251,$A$62:$M$118,9,FALSE)),"0",VLOOKUP($A251,$A$62:$M$118,9,FALSE)),"")</f>
        <v/>
      </c>
      <c r="K251" s="52">
        <f t="shared" ref="K251:K323" si="27">IF($G251&lt;&gt;"",$I251/1000,"")</f>
        <v>0.1</v>
      </c>
      <c r="L251" s="53">
        <f t="shared" ref="L251:L314" si="28">IF(ISERROR(VLOOKUP($A251,$A$62:$M$118,9,FALSE)),$I251,VLOOKUP($A251,$A$62:$M$118,10,FALSE))</f>
        <v>100</v>
      </c>
      <c r="M251" s="54">
        <f t="shared" ref="M251:M323" si="29">IF(AND($K251&lt;&gt;"",$K251&lt;&gt;0),($L251/1000),"")</f>
        <v>0.1</v>
      </c>
      <c r="N251" s="55"/>
    </row>
    <row r="252" spans="1:14" ht="15" x14ac:dyDescent="0.2">
      <c r="A252" s="29"/>
      <c r="B252" s="43" t="str">
        <f t="shared" si="24"/>
        <v/>
      </c>
      <c r="C252" s="50" t="s">
        <v>160</v>
      </c>
      <c r="D252" s="29" t="s">
        <v>155</v>
      </c>
      <c r="E252" s="29" t="s">
        <v>156</v>
      </c>
      <c r="F252" s="29" t="s">
        <v>27</v>
      </c>
      <c r="G252" s="29" t="s">
        <v>156</v>
      </c>
      <c r="H252" s="51" t="e">
        <f t="shared" si="25"/>
        <v>#DIV/0!</v>
      </c>
      <c r="I252" s="29">
        <v>100</v>
      </c>
      <c r="J252" s="43" t="str">
        <f t="shared" si="26"/>
        <v/>
      </c>
      <c r="K252" s="52">
        <f t="shared" si="27"/>
        <v>0.1</v>
      </c>
      <c r="L252" s="53">
        <f t="shared" si="28"/>
        <v>100</v>
      </c>
      <c r="M252" s="54">
        <f t="shared" si="29"/>
        <v>0.1</v>
      </c>
      <c r="N252" s="55"/>
    </row>
    <row r="253" spans="1:14" ht="15" x14ac:dyDescent="0.2">
      <c r="A253" s="29"/>
      <c r="B253" s="43" t="str">
        <f t="shared" si="24"/>
        <v/>
      </c>
      <c r="C253" s="50" t="s">
        <v>161</v>
      </c>
      <c r="D253" s="29" t="s">
        <v>155</v>
      </c>
      <c r="E253" s="29" t="s">
        <v>156</v>
      </c>
      <c r="F253" s="29" t="s">
        <v>27</v>
      </c>
      <c r="G253" s="29" t="s">
        <v>156</v>
      </c>
      <c r="H253" s="51" t="e">
        <f t="shared" si="25"/>
        <v>#DIV/0!</v>
      </c>
      <c r="I253" s="29">
        <v>250</v>
      </c>
      <c r="J253" s="43" t="str">
        <f t="shared" si="26"/>
        <v/>
      </c>
      <c r="K253" s="52">
        <f t="shared" si="27"/>
        <v>0.25</v>
      </c>
      <c r="L253" s="53">
        <f t="shared" si="28"/>
        <v>250</v>
      </c>
      <c r="M253" s="54">
        <f t="shared" si="29"/>
        <v>0.25</v>
      </c>
      <c r="N253" s="55"/>
    </row>
    <row r="254" spans="1:14" ht="15" x14ac:dyDescent="0.2">
      <c r="A254" s="29"/>
      <c r="B254" s="43" t="str">
        <f t="shared" si="24"/>
        <v/>
      </c>
      <c r="C254" s="50" t="s">
        <v>162</v>
      </c>
      <c r="D254" s="29" t="s">
        <v>25</v>
      </c>
      <c r="E254" s="29" t="s">
        <v>156</v>
      </c>
      <c r="F254" s="29" t="s">
        <v>27</v>
      </c>
      <c r="G254" s="29" t="s">
        <v>156</v>
      </c>
      <c r="H254" s="51" t="e">
        <f t="shared" si="25"/>
        <v>#DIV/0!</v>
      </c>
      <c r="I254" s="29">
        <v>100</v>
      </c>
      <c r="J254" s="43" t="str">
        <f t="shared" si="26"/>
        <v/>
      </c>
      <c r="K254" s="52">
        <f t="shared" si="27"/>
        <v>0.1</v>
      </c>
      <c r="L254" s="53">
        <f t="shared" si="28"/>
        <v>100</v>
      </c>
      <c r="M254" s="54">
        <f t="shared" si="29"/>
        <v>0.1</v>
      </c>
      <c r="N254" s="55"/>
    </row>
    <row r="255" spans="1:14" ht="15" x14ac:dyDescent="0.2">
      <c r="A255" s="29"/>
      <c r="B255" s="43" t="str">
        <f t="shared" si="24"/>
        <v/>
      </c>
      <c r="C255" s="50" t="s">
        <v>163</v>
      </c>
      <c r="D255" s="29" t="s">
        <v>25</v>
      </c>
      <c r="E255" s="29" t="s">
        <v>156</v>
      </c>
      <c r="F255" s="29" t="s">
        <v>27</v>
      </c>
      <c r="G255" s="29" t="s">
        <v>164</v>
      </c>
      <c r="H255" s="51" t="e">
        <f t="shared" si="25"/>
        <v>#DIV/0!</v>
      </c>
      <c r="I255" s="29">
        <v>100</v>
      </c>
      <c r="J255" s="43" t="str">
        <f t="shared" si="26"/>
        <v/>
      </c>
      <c r="K255" s="52">
        <f t="shared" si="27"/>
        <v>0.1</v>
      </c>
      <c r="L255" s="53">
        <f t="shared" si="28"/>
        <v>100</v>
      </c>
      <c r="M255" s="54">
        <f t="shared" si="29"/>
        <v>0.1</v>
      </c>
      <c r="N255" s="55"/>
    </row>
    <row r="256" spans="1:14" ht="15" x14ac:dyDescent="0.2">
      <c r="A256" s="29"/>
      <c r="B256" s="43" t="str">
        <f t="shared" si="24"/>
        <v/>
      </c>
      <c r="C256" s="50" t="s">
        <v>165</v>
      </c>
      <c r="D256" s="29" t="s">
        <v>155</v>
      </c>
      <c r="E256" s="29" t="s">
        <v>156</v>
      </c>
      <c r="F256" s="29" t="s">
        <v>27</v>
      </c>
      <c r="G256" s="29" t="s">
        <v>156</v>
      </c>
      <c r="H256" s="51" t="e">
        <f t="shared" si="25"/>
        <v>#DIV/0!</v>
      </c>
      <c r="I256" s="29">
        <v>100</v>
      </c>
      <c r="J256" s="43" t="str">
        <f t="shared" si="26"/>
        <v/>
      </c>
      <c r="K256" s="52">
        <f t="shared" si="27"/>
        <v>0.1</v>
      </c>
      <c r="L256" s="53">
        <f t="shared" si="28"/>
        <v>100</v>
      </c>
      <c r="M256" s="54">
        <f t="shared" si="29"/>
        <v>0.1</v>
      </c>
      <c r="N256" s="55"/>
    </row>
    <row r="257" spans="1:14" ht="15" x14ac:dyDescent="0.2">
      <c r="A257" s="29"/>
      <c r="B257" s="43" t="str">
        <f t="shared" si="24"/>
        <v/>
      </c>
      <c r="C257" s="50" t="s">
        <v>166</v>
      </c>
      <c r="D257" s="29" t="s">
        <v>155</v>
      </c>
      <c r="E257" s="29" t="s">
        <v>156</v>
      </c>
      <c r="F257" s="29" t="s">
        <v>27</v>
      </c>
      <c r="G257" s="29" t="s">
        <v>156</v>
      </c>
      <c r="H257" s="51" t="e">
        <f t="shared" si="25"/>
        <v>#DIV/0!</v>
      </c>
      <c r="I257" s="29">
        <v>100</v>
      </c>
      <c r="J257" s="43" t="str">
        <f t="shared" si="26"/>
        <v/>
      </c>
      <c r="K257" s="52">
        <f t="shared" si="27"/>
        <v>0.1</v>
      </c>
      <c r="L257" s="53">
        <f t="shared" si="28"/>
        <v>100</v>
      </c>
      <c r="M257" s="54">
        <f t="shared" si="29"/>
        <v>0.1</v>
      </c>
      <c r="N257" s="55"/>
    </row>
    <row r="258" spans="1:14" ht="15" x14ac:dyDescent="0.2">
      <c r="A258" s="29"/>
      <c r="B258" s="43" t="str">
        <f t="shared" si="24"/>
        <v/>
      </c>
      <c r="C258" s="50" t="s">
        <v>167</v>
      </c>
      <c r="D258" s="29" t="s">
        <v>155</v>
      </c>
      <c r="E258" s="29" t="s">
        <v>156</v>
      </c>
      <c r="F258" s="29" t="s">
        <v>27</v>
      </c>
      <c r="G258" s="29" t="s">
        <v>156</v>
      </c>
      <c r="H258" s="51" t="e">
        <f t="shared" si="25"/>
        <v>#DIV/0!</v>
      </c>
      <c r="I258" s="29">
        <v>250</v>
      </c>
      <c r="J258" s="43" t="str">
        <f t="shared" si="26"/>
        <v/>
      </c>
      <c r="K258" s="52">
        <f t="shared" si="27"/>
        <v>0.25</v>
      </c>
      <c r="L258" s="53">
        <f t="shared" si="28"/>
        <v>250</v>
      </c>
      <c r="M258" s="54">
        <f t="shared" si="29"/>
        <v>0.25</v>
      </c>
      <c r="N258" s="55"/>
    </row>
    <row r="259" spans="1:14" ht="15" x14ac:dyDescent="0.2">
      <c r="A259" s="29"/>
      <c r="B259" s="43" t="str">
        <f t="shared" si="24"/>
        <v/>
      </c>
      <c r="C259" s="50" t="s">
        <v>168</v>
      </c>
      <c r="D259" s="29" t="s">
        <v>155</v>
      </c>
      <c r="E259" s="29" t="s">
        <v>156</v>
      </c>
      <c r="F259" s="29" t="s">
        <v>27</v>
      </c>
      <c r="G259" s="29" t="s">
        <v>156</v>
      </c>
      <c r="H259" s="51" t="e">
        <f t="shared" si="25"/>
        <v>#DIV/0!</v>
      </c>
      <c r="I259" s="29">
        <v>100</v>
      </c>
      <c r="J259" s="43" t="str">
        <f t="shared" si="26"/>
        <v/>
      </c>
      <c r="K259" s="52">
        <f t="shared" si="27"/>
        <v>0.1</v>
      </c>
      <c r="L259" s="53">
        <f t="shared" si="28"/>
        <v>100</v>
      </c>
      <c r="M259" s="54">
        <f t="shared" si="29"/>
        <v>0.1</v>
      </c>
      <c r="N259" s="55"/>
    </row>
    <row r="260" spans="1:14" ht="15" x14ac:dyDescent="0.2">
      <c r="A260" s="29"/>
      <c r="B260" s="43" t="str">
        <f t="shared" si="24"/>
        <v/>
      </c>
      <c r="C260" s="50" t="s">
        <v>169</v>
      </c>
      <c r="D260" s="29" t="s">
        <v>151</v>
      </c>
      <c r="E260" s="29" t="s">
        <v>156</v>
      </c>
      <c r="F260" s="29" t="s">
        <v>27</v>
      </c>
      <c r="G260" s="29" t="s">
        <v>156</v>
      </c>
      <c r="H260" s="51" t="e">
        <f t="shared" si="25"/>
        <v>#DIV/0!</v>
      </c>
      <c r="I260" s="29">
        <v>100</v>
      </c>
      <c r="J260" s="43" t="str">
        <f t="shared" si="26"/>
        <v/>
      </c>
      <c r="K260" s="52">
        <f t="shared" si="27"/>
        <v>0.1</v>
      </c>
      <c r="L260" s="53">
        <f t="shared" si="28"/>
        <v>100</v>
      </c>
      <c r="M260" s="54">
        <f t="shared" si="29"/>
        <v>0.1</v>
      </c>
      <c r="N260" s="55"/>
    </row>
    <row r="261" spans="1:14" ht="15" x14ac:dyDescent="0.2">
      <c r="A261" s="29"/>
      <c r="B261" s="43" t="str">
        <f t="shared" si="24"/>
        <v/>
      </c>
      <c r="C261" s="50" t="s">
        <v>170</v>
      </c>
      <c r="D261" s="29" t="s">
        <v>155</v>
      </c>
      <c r="E261" s="29" t="s">
        <v>156</v>
      </c>
      <c r="F261" s="29" t="s">
        <v>27</v>
      </c>
      <c r="G261" s="29"/>
      <c r="H261" s="51" t="e">
        <f t="shared" si="25"/>
        <v>#DIV/0!</v>
      </c>
      <c r="I261" s="29"/>
      <c r="J261" s="43" t="str">
        <f t="shared" si="26"/>
        <v/>
      </c>
      <c r="K261" s="52" t="str">
        <f t="shared" si="27"/>
        <v/>
      </c>
      <c r="L261" s="53">
        <f t="shared" si="28"/>
        <v>0</v>
      </c>
      <c r="M261" s="54" t="str">
        <f t="shared" si="29"/>
        <v/>
      </c>
      <c r="N261" s="55"/>
    </row>
    <row r="262" spans="1:14" ht="15" x14ac:dyDescent="0.2">
      <c r="A262" s="29"/>
      <c r="B262" s="43" t="str">
        <f t="shared" si="24"/>
        <v/>
      </c>
      <c r="C262" s="50" t="s">
        <v>171</v>
      </c>
      <c r="D262" s="29" t="s">
        <v>155</v>
      </c>
      <c r="E262" s="29" t="s">
        <v>156</v>
      </c>
      <c r="F262" s="29" t="s">
        <v>27</v>
      </c>
      <c r="G262" s="29"/>
      <c r="H262" s="51" t="e">
        <f t="shared" si="25"/>
        <v>#DIV/0!</v>
      </c>
      <c r="I262" s="29"/>
      <c r="J262" s="43" t="str">
        <f t="shared" si="26"/>
        <v/>
      </c>
      <c r="K262" s="52" t="str">
        <f t="shared" si="27"/>
        <v/>
      </c>
      <c r="L262" s="53">
        <f t="shared" si="28"/>
        <v>0</v>
      </c>
      <c r="M262" s="54" t="str">
        <f t="shared" si="29"/>
        <v/>
      </c>
      <c r="N262" s="55"/>
    </row>
    <row r="263" spans="1:14" ht="15" x14ac:dyDescent="0.2">
      <c r="A263" s="29"/>
      <c r="B263" s="43" t="str">
        <f t="shared" si="24"/>
        <v/>
      </c>
      <c r="C263" s="50" t="s">
        <v>172</v>
      </c>
      <c r="D263" s="29" t="s">
        <v>25</v>
      </c>
      <c r="E263" s="29" t="s">
        <v>156</v>
      </c>
      <c r="F263" s="29" t="s">
        <v>27</v>
      </c>
      <c r="G263" s="29"/>
      <c r="H263" s="51" t="e">
        <f t="shared" si="25"/>
        <v>#DIV/0!</v>
      </c>
      <c r="I263" s="29"/>
      <c r="J263" s="43" t="str">
        <f t="shared" si="26"/>
        <v/>
      </c>
      <c r="K263" s="52" t="str">
        <f t="shared" si="27"/>
        <v/>
      </c>
      <c r="L263" s="53">
        <f t="shared" si="28"/>
        <v>0</v>
      </c>
      <c r="M263" s="54" t="str">
        <f t="shared" si="29"/>
        <v/>
      </c>
      <c r="N263" s="55"/>
    </row>
    <row r="264" spans="1:14" ht="15" x14ac:dyDescent="0.2">
      <c r="A264" s="29"/>
      <c r="B264" s="43" t="str">
        <f t="shared" si="24"/>
        <v/>
      </c>
      <c r="C264" s="50" t="s">
        <v>173</v>
      </c>
      <c r="D264" s="29" t="s">
        <v>155</v>
      </c>
      <c r="E264" s="29" t="s">
        <v>156</v>
      </c>
      <c r="F264" s="29" t="s">
        <v>27</v>
      </c>
      <c r="G264" s="29" t="s">
        <v>156</v>
      </c>
      <c r="H264" s="51" t="e">
        <f t="shared" si="25"/>
        <v>#DIV/0!</v>
      </c>
      <c r="I264" s="29">
        <v>100</v>
      </c>
      <c r="J264" s="43" t="str">
        <f t="shared" si="26"/>
        <v/>
      </c>
      <c r="K264" s="52">
        <f t="shared" si="27"/>
        <v>0.1</v>
      </c>
      <c r="L264" s="53">
        <f t="shared" si="28"/>
        <v>100</v>
      </c>
      <c r="M264" s="54">
        <f t="shared" si="29"/>
        <v>0.1</v>
      </c>
      <c r="N264" s="55"/>
    </row>
    <row r="265" spans="1:14" ht="15" x14ac:dyDescent="0.2">
      <c r="A265" s="29"/>
      <c r="B265" s="43" t="str">
        <f t="shared" si="24"/>
        <v/>
      </c>
      <c r="C265" s="50" t="s">
        <v>174</v>
      </c>
      <c r="D265" s="29" t="s">
        <v>175</v>
      </c>
      <c r="E265" s="29" t="s">
        <v>156</v>
      </c>
      <c r="F265" s="29" t="s">
        <v>27</v>
      </c>
      <c r="G265" s="29" t="s">
        <v>156</v>
      </c>
      <c r="H265" s="51" t="e">
        <f t="shared" si="25"/>
        <v>#DIV/0!</v>
      </c>
      <c r="I265" s="29">
        <v>100</v>
      </c>
      <c r="J265" s="43" t="str">
        <f t="shared" si="26"/>
        <v/>
      </c>
      <c r="K265" s="52">
        <f t="shared" si="27"/>
        <v>0.1</v>
      </c>
      <c r="L265" s="53">
        <f t="shared" si="28"/>
        <v>100</v>
      </c>
      <c r="M265" s="54">
        <f t="shared" si="29"/>
        <v>0.1</v>
      </c>
      <c r="N265" s="55"/>
    </row>
    <row r="266" spans="1:14" ht="15" x14ac:dyDescent="0.2">
      <c r="A266" s="29"/>
      <c r="B266" s="43" t="str">
        <f t="shared" si="24"/>
        <v/>
      </c>
      <c r="C266" s="50" t="s">
        <v>176</v>
      </c>
      <c r="D266" s="29" t="s">
        <v>155</v>
      </c>
      <c r="E266" s="29" t="s">
        <v>156</v>
      </c>
      <c r="F266" s="29"/>
      <c r="G266" s="29"/>
      <c r="H266" s="51" t="e">
        <f t="shared" si="25"/>
        <v>#DIV/0!</v>
      </c>
      <c r="I266" s="29"/>
      <c r="J266" s="43" t="str">
        <f t="shared" si="26"/>
        <v/>
      </c>
      <c r="K266" s="52" t="str">
        <f t="shared" si="27"/>
        <v/>
      </c>
      <c r="L266" s="53">
        <f t="shared" si="28"/>
        <v>0</v>
      </c>
      <c r="M266" s="54" t="str">
        <f t="shared" si="29"/>
        <v/>
      </c>
      <c r="N266" s="55"/>
    </row>
    <row r="267" spans="1:14" ht="15" x14ac:dyDescent="0.2">
      <c r="A267" s="29"/>
      <c r="B267" s="43" t="str">
        <f t="shared" si="24"/>
        <v/>
      </c>
      <c r="C267" s="50" t="s">
        <v>177</v>
      </c>
      <c r="D267" s="29" t="s">
        <v>155</v>
      </c>
      <c r="E267" s="29" t="s">
        <v>156</v>
      </c>
      <c r="F267" s="29"/>
      <c r="G267" s="29"/>
      <c r="H267" s="51" t="e">
        <f t="shared" si="25"/>
        <v>#DIV/0!</v>
      </c>
      <c r="I267" s="29"/>
      <c r="J267" s="43" t="str">
        <f t="shared" si="26"/>
        <v/>
      </c>
      <c r="K267" s="52" t="str">
        <f t="shared" si="27"/>
        <v/>
      </c>
      <c r="L267" s="53">
        <f t="shared" si="28"/>
        <v>0</v>
      </c>
      <c r="M267" s="54" t="str">
        <f t="shared" si="29"/>
        <v/>
      </c>
      <c r="N267" s="55"/>
    </row>
    <row r="268" spans="1:14" ht="15" x14ac:dyDescent="0.2">
      <c r="A268" s="29"/>
      <c r="B268" s="43" t="str">
        <f t="shared" si="24"/>
        <v/>
      </c>
      <c r="C268" s="50" t="s">
        <v>178</v>
      </c>
      <c r="D268" s="29" t="s">
        <v>155</v>
      </c>
      <c r="E268" s="29" t="s">
        <v>156</v>
      </c>
      <c r="F268" s="29" t="s">
        <v>27</v>
      </c>
      <c r="G268" s="29" t="s">
        <v>156</v>
      </c>
      <c r="H268" s="51" t="e">
        <f t="shared" si="25"/>
        <v>#DIV/0!</v>
      </c>
      <c r="I268" s="29">
        <v>100</v>
      </c>
      <c r="J268" s="43" t="str">
        <f t="shared" si="26"/>
        <v/>
      </c>
      <c r="K268" s="52">
        <f t="shared" si="27"/>
        <v>0.1</v>
      </c>
      <c r="L268" s="53">
        <f t="shared" si="28"/>
        <v>100</v>
      </c>
      <c r="M268" s="54">
        <f t="shared" si="29"/>
        <v>0.1</v>
      </c>
      <c r="N268" s="55"/>
    </row>
    <row r="269" spans="1:14" ht="15" x14ac:dyDescent="0.2">
      <c r="A269" s="29"/>
      <c r="B269" s="43" t="str">
        <f t="shared" si="24"/>
        <v/>
      </c>
      <c r="C269" s="50" t="s">
        <v>179</v>
      </c>
      <c r="D269" s="29" t="s">
        <v>25</v>
      </c>
      <c r="E269" s="29" t="s">
        <v>156</v>
      </c>
      <c r="F269" s="29" t="s">
        <v>27</v>
      </c>
      <c r="G269" s="29" t="s">
        <v>156</v>
      </c>
      <c r="H269" s="51" t="e">
        <f t="shared" si="25"/>
        <v>#DIV/0!</v>
      </c>
      <c r="I269" s="29">
        <v>100</v>
      </c>
      <c r="J269" s="43" t="str">
        <f t="shared" si="26"/>
        <v/>
      </c>
      <c r="K269" s="52">
        <f t="shared" si="27"/>
        <v>0.1</v>
      </c>
      <c r="L269" s="53">
        <f t="shared" si="28"/>
        <v>100</v>
      </c>
      <c r="M269" s="54">
        <f t="shared" si="29"/>
        <v>0.1</v>
      </c>
      <c r="N269" s="55"/>
    </row>
    <row r="270" spans="1:14" ht="15" x14ac:dyDescent="0.2">
      <c r="A270" s="29"/>
      <c r="B270" s="43" t="str">
        <f t="shared" si="24"/>
        <v/>
      </c>
      <c r="C270" s="50" t="s">
        <v>180</v>
      </c>
      <c r="D270" s="29" t="s">
        <v>110</v>
      </c>
      <c r="E270" s="29" t="s">
        <v>156</v>
      </c>
      <c r="F270" s="29" t="s">
        <v>27</v>
      </c>
      <c r="G270" s="29" t="s">
        <v>156</v>
      </c>
      <c r="H270" s="51" t="e">
        <f t="shared" si="25"/>
        <v>#DIV/0!</v>
      </c>
      <c r="I270" s="29">
        <v>100</v>
      </c>
      <c r="J270" s="43" t="str">
        <f t="shared" si="26"/>
        <v/>
      </c>
      <c r="K270" s="52">
        <f t="shared" si="27"/>
        <v>0.1</v>
      </c>
      <c r="L270" s="53">
        <f t="shared" si="28"/>
        <v>100</v>
      </c>
      <c r="M270" s="54">
        <f t="shared" si="29"/>
        <v>0.1</v>
      </c>
      <c r="N270" s="55"/>
    </row>
    <row r="271" spans="1:14" ht="15" x14ac:dyDescent="0.2">
      <c r="A271" s="29"/>
      <c r="B271" s="43" t="str">
        <f t="shared" si="24"/>
        <v/>
      </c>
      <c r="C271" s="50" t="s">
        <v>181</v>
      </c>
      <c r="D271" s="29" t="s">
        <v>151</v>
      </c>
      <c r="E271" s="29" t="s">
        <v>156</v>
      </c>
      <c r="F271" s="29" t="s">
        <v>27</v>
      </c>
      <c r="G271" s="29" t="s">
        <v>156</v>
      </c>
      <c r="H271" s="51" t="e">
        <f t="shared" si="25"/>
        <v>#DIV/0!</v>
      </c>
      <c r="I271" s="29">
        <v>100</v>
      </c>
      <c r="J271" s="43" t="str">
        <f t="shared" si="26"/>
        <v/>
      </c>
      <c r="K271" s="52">
        <f t="shared" si="27"/>
        <v>0.1</v>
      </c>
      <c r="L271" s="53">
        <f t="shared" si="28"/>
        <v>100</v>
      </c>
      <c r="M271" s="54">
        <f t="shared" si="29"/>
        <v>0.1</v>
      </c>
      <c r="N271" s="55"/>
    </row>
    <row r="272" spans="1:14" ht="15" x14ac:dyDescent="0.2">
      <c r="A272" s="29"/>
      <c r="B272" s="43" t="str">
        <f t="shared" si="24"/>
        <v/>
      </c>
      <c r="C272" s="50" t="s">
        <v>182</v>
      </c>
      <c r="D272" s="29" t="s">
        <v>151</v>
      </c>
      <c r="E272" s="29" t="s">
        <v>156</v>
      </c>
      <c r="F272" s="29" t="s">
        <v>27</v>
      </c>
      <c r="G272" s="29" t="s">
        <v>156</v>
      </c>
      <c r="H272" s="51" t="e">
        <f t="shared" si="25"/>
        <v>#DIV/0!</v>
      </c>
      <c r="I272" s="29">
        <v>100</v>
      </c>
      <c r="J272" s="43" t="str">
        <f t="shared" si="26"/>
        <v/>
      </c>
      <c r="K272" s="52">
        <f t="shared" si="27"/>
        <v>0.1</v>
      </c>
      <c r="L272" s="53">
        <f t="shared" si="28"/>
        <v>100</v>
      </c>
      <c r="M272" s="54">
        <f t="shared" si="29"/>
        <v>0.1</v>
      </c>
      <c r="N272" s="55"/>
    </row>
    <row r="273" spans="1:14" ht="15" x14ac:dyDescent="0.2">
      <c r="A273" s="29"/>
      <c r="B273" s="43" t="str">
        <f t="shared" si="24"/>
        <v/>
      </c>
      <c r="C273" s="50" t="s">
        <v>183</v>
      </c>
      <c r="D273" s="29" t="s">
        <v>151</v>
      </c>
      <c r="E273" s="29" t="s">
        <v>156</v>
      </c>
      <c r="F273" s="29" t="s">
        <v>27</v>
      </c>
      <c r="G273" s="29" t="s">
        <v>156</v>
      </c>
      <c r="H273" s="51" t="e">
        <f t="shared" si="25"/>
        <v>#DIV/0!</v>
      </c>
      <c r="I273" s="29">
        <v>100</v>
      </c>
      <c r="J273" s="43" t="str">
        <f t="shared" si="26"/>
        <v/>
      </c>
      <c r="K273" s="52">
        <f t="shared" si="27"/>
        <v>0.1</v>
      </c>
      <c r="L273" s="53">
        <f t="shared" si="28"/>
        <v>100</v>
      </c>
      <c r="M273" s="54">
        <f t="shared" si="29"/>
        <v>0.1</v>
      </c>
      <c r="N273" s="55"/>
    </row>
    <row r="274" spans="1:14" ht="15" x14ac:dyDescent="0.2">
      <c r="A274" s="29"/>
      <c r="B274" s="43" t="str">
        <f t="shared" si="24"/>
        <v/>
      </c>
      <c r="C274" s="50" t="s">
        <v>184</v>
      </c>
      <c r="D274" s="29" t="s">
        <v>151</v>
      </c>
      <c r="E274" s="29" t="s">
        <v>156</v>
      </c>
      <c r="F274" s="29" t="s">
        <v>27</v>
      </c>
      <c r="G274" s="29" t="s">
        <v>156</v>
      </c>
      <c r="H274" s="51" t="e">
        <f t="shared" si="25"/>
        <v>#DIV/0!</v>
      </c>
      <c r="I274" s="29">
        <v>100</v>
      </c>
      <c r="J274" s="43" t="str">
        <f t="shared" si="26"/>
        <v/>
      </c>
      <c r="K274" s="52">
        <f t="shared" si="27"/>
        <v>0.1</v>
      </c>
      <c r="L274" s="53">
        <f t="shared" si="28"/>
        <v>100</v>
      </c>
      <c r="M274" s="54">
        <f t="shared" si="29"/>
        <v>0.1</v>
      </c>
      <c r="N274" s="55"/>
    </row>
    <row r="275" spans="1:14" ht="15" x14ac:dyDescent="0.2">
      <c r="A275" s="29"/>
      <c r="B275" s="43" t="str">
        <f t="shared" si="24"/>
        <v/>
      </c>
      <c r="C275" s="50" t="s">
        <v>185</v>
      </c>
      <c r="D275" s="29" t="s">
        <v>151</v>
      </c>
      <c r="E275" s="29" t="s">
        <v>156</v>
      </c>
      <c r="F275" s="29"/>
      <c r="G275" s="29"/>
      <c r="H275" s="51" t="e">
        <f t="shared" si="25"/>
        <v>#DIV/0!</v>
      </c>
      <c r="I275" s="29"/>
      <c r="J275" s="43" t="str">
        <f t="shared" si="26"/>
        <v/>
      </c>
      <c r="K275" s="52" t="str">
        <f t="shared" si="27"/>
        <v/>
      </c>
      <c r="L275" s="53">
        <f t="shared" si="28"/>
        <v>0</v>
      </c>
      <c r="M275" s="54" t="str">
        <f t="shared" si="29"/>
        <v/>
      </c>
      <c r="N275" s="55"/>
    </row>
    <row r="276" spans="1:14" ht="15" x14ac:dyDescent="0.2">
      <c r="A276" s="29"/>
      <c r="B276" s="43" t="str">
        <f t="shared" si="24"/>
        <v/>
      </c>
      <c r="C276" s="50" t="s">
        <v>186</v>
      </c>
      <c r="D276" s="29" t="s">
        <v>110</v>
      </c>
      <c r="E276" s="29" t="s">
        <v>156</v>
      </c>
      <c r="F276" s="29" t="s">
        <v>27</v>
      </c>
      <c r="G276" s="29" t="s">
        <v>156</v>
      </c>
      <c r="H276" s="51" t="e">
        <f t="shared" si="25"/>
        <v>#DIV/0!</v>
      </c>
      <c r="I276" s="29">
        <v>100</v>
      </c>
      <c r="J276" s="43" t="str">
        <f t="shared" si="26"/>
        <v/>
      </c>
      <c r="K276" s="52">
        <f t="shared" si="27"/>
        <v>0.1</v>
      </c>
      <c r="L276" s="53">
        <f t="shared" si="28"/>
        <v>100</v>
      </c>
      <c r="M276" s="54">
        <f t="shared" si="29"/>
        <v>0.1</v>
      </c>
      <c r="N276" s="55"/>
    </row>
    <row r="277" spans="1:14" ht="15" x14ac:dyDescent="0.2">
      <c r="A277" s="29"/>
      <c r="B277" s="43" t="str">
        <f t="shared" si="24"/>
        <v/>
      </c>
      <c r="C277" s="50" t="s">
        <v>187</v>
      </c>
      <c r="D277" s="29" t="s">
        <v>151</v>
      </c>
      <c r="E277" s="29" t="s">
        <v>156</v>
      </c>
      <c r="F277" s="29" t="s">
        <v>27</v>
      </c>
      <c r="G277" s="29" t="s">
        <v>156</v>
      </c>
      <c r="H277" s="51" t="e">
        <f t="shared" si="25"/>
        <v>#DIV/0!</v>
      </c>
      <c r="I277" s="29">
        <v>150</v>
      </c>
      <c r="J277" s="43" t="str">
        <f t="shared" si="26"/>
        <v/>
      </c>
      <c r="K277" s="52">
        <f t="shared" si="27"/>
        <v>0.15</v>
      </c>
      <c r="L277" s="53">
        <f t="shared" si="28"/>
        <v>150</v>
      </c>
      <c r="M277" s="54">
        <f t="shared" si="29"/>
        <v>0.15</v>
      </c>
      <c r="N277" s="55"/>
    </row>
    <row r="278" spans="1:14" ht="15" x14ac:dyDescent="0.2">
      <c r="A278" s="29"/>
      <c r="B278" s="43" t="str">
        <f t="shared" si="24"/>
        <v/>
      </c>
      <c r="C278" s="50" t="s">
        <v>188</v>
      </c>
      <c r="D278" s="29" t="s">
        <v>151</v>
      </c>
      <c r="E278" s="29" t="s">
        <v>156</v>
      </c>
      <c r="F278" s="29" t="s">
        <v>27</v>
      </c>
      <c r="G278" s="29" t="s">
        <v>156</v>
      </c>
      <c r="H278" s="51" t="e">
        <f t="shared" si="25"/>
        <v>#DIV/0!</v>
      </c>
      <c r="I278" s="29">
        <v>100</v>
      </c>
      <c r="J278" s="43" t="str">
        <f t="shared" si="26"/>
        <v/>
      </c>
      <c r="K278" s="52">
        <f t="shared" si="27"/>
        <v>0.1</v>
      </c>
      <c r="L278" s="53">
        <f t="shared" si="28"/>
        <v>100</v>
      </c>
      <c r="M278" s="54">
        <f t="shared" si="29"/>
        <v>0.1</v>
      </c>
      <c r="N278" s="55"/>
    </row>
    <row r="279" spans="1:14" ht="15" x14ac:dyDescent="0.2">
      <c r="A279" s="29"/>
      <c r="B279" s="43" t="str">
        <f t="shared" si="24"/>
        <v/>
      </c>
      <c r="C279" s="50" t="s">
        <v>189</v>
      </c>
      <c r="D279" s="29" t="s">
        <v>151</v>
      </c>
      <c r="E279" s="29" t="s">
        <v>156</v>
      </c>
      <c r="F279" s="29" t="s">
        <v>27</v>
      </c>
      <c r="G279" s="29" t="s">
        <v>156</v>
      </c>
      <c r="H279" s="51" t="e">
        <f t="shared" si="25"/>
        <v>#DIV/0!</v>
      </c>
      <c r="I279" s="29">
        <v>100</v>
      </c>
      <c r="J279" s="43" t="str">
        <f t="shared" si="26"/>
        <v/>
      </c>
      <c r="K279" s="52">
        <f t="shared" si="27"/>
        <v>0.1</v>
      </c>
      <c r="L279" s="53">
        <f t="shared" si="28"/>
        <v>100</v>
      </c>
      <c r="M279" s="54">
        <f t="shared" si="29"/>
        <v>0.1</v>
      </c>
      <c r="N279" s="55"/>
    </row>
    <row r="280" spans="1:14" ht="15" x14ac:dyDescent="0.2">
      <c r="A280" s="29"/>
      <c r="B280" s="43" t="str">
        <f t="shared" si="24"/>
        <v/>
      </c>
      <c r="C280" s="50" t="s">
        <v>190</v>
      </c>
      <c r="D280" s="29" t="s">
        <v>151</v>
      </c>
      <c r="E280" s="29" t="s">
        <v>156</v>
      </c>
      <c r="F280" s="29"/>
      <c r="G280" s="29"/>
      <c r="H280" s="51" t="e">
        <f t="shared" si="25"/>
        <v>#DIV/0!</v>
      </c>
      <c r="I280" s="29"/>
      <c r="J280" s="43" t="str">
        <f t="shared" si="26"/>
        <v/>
      </c>
      <c r="K280" s="52" t="str">
        <f t="shared" si="27"/>
        <v/>
      </c>
      <c r="L280" s="53">
        <f t="shared" si="28"/>
        <v>0</v>
      </c>
      <c r="M280" s="54" t="str">
        <f t="shared" si="29"/>
        <v/>
      </c>
      <c r="N280" s="55"/>
    </row>
    <row r="281" spans="1:14" ht="15" x14ac:dyDescent="0.2">
      <c r="A281" s="29"/>
      <c r="B281" s="43" t="str">
        <f t="shared" si="24"/>
        <v/>
      </c>
      <c r="C281" s="50" t="s">
        <v>191</v>
      </c>
      <c r="D281" s="29" t="s">
        <v>155</v>
      </c>
      <c r="E281" s="29" t="s">
        <v>156</v>
      </c>
      <c r="F281" s="29"/>
      <c r="G281" s="29"/>
      <c r="H281" s="51" t="e">
        <f t="shared" si="25"/>
        <v>#DIV/0!</v>
      </c>
      <c r="I281" s="29"/>
      <c r="J281" s="43" t="str">
        <f t="shared" si="26"/>
        <v/>
      </c>
      <c r="K281" s="52" t="str">
        <f t="shared" si="27"/>
        <v/>
      </c>
      <c r="L281" s="53">
        <f t="shared" si="28"/>
        <v>0</v>
      </c>
      <c r="M281" s="54" t="str">
        <f t="shared" si="29"/>
        <v/>
      </c>
      <c r="N281" s="55"/>
    </row>
    <row r="282" spans="1:14" ht="15" x14ac:dyDescent="0.2">
      <c r="A282" s="29"/>
      <c r="B282" s="43" t="str">
        <f t="shared" si="24"/>
        <v/>
      </c>
      <c r="C282" s="50" t="s">
        <v>192</v>
      </c>
      <c r="D282" s="29" t="s">
        <v>155</v>
      </c>
      <c r="E282" s="29" t="s">
        <v>156</v>
      </c>
      <c r="F282" s="29" t="s">
        <v>27</v>
      </c>
      <c r="G282" s="29"/>
      <c r="H282" s="51" t="e">
        <f t="shared" si="25"/>
        <v>#DIV/0!</v>
      </c>
      <c r="I282" s="29">
        <v>500</v>
      </c>
      <c r="J282" s="43" t="str">
        <f t="shared" si="26"/>
        <v/>
      </c>
      <c r="K282" s="52" t="str">
        <f t="shared" si="27"/>
        <v/>
      </c>
      <c r="L282" s="53">
        <f t="shared" si="28"/>
        <v>500</v>
      </c>
      <c r="M282" s="54" t="str">
        <f t="shared" si="29"/>
        <v/>
      </c>
      <c r="N282" s="55"/>
    </row>
    <row r="283" spans="1:14" ht="15" x14ac:dyDescent="0.2">
      <c r="A283" s="29"/>
      <c r="B283" s="43" t="str">
        <f t="shared" si="24"/>
        <v/>
      </c>
      <c r="C283" s="50" t="s">
        <v>193</v>
      </c>
      <c r="D283" s="29" t="s">
        <v>175</v>
      </c>
      <c r="E283" s="29" t="s">
        <v>156</v>
      </c>
      <c r="F283" s="29" t="s">
        <v>27</v>
      </c>
      <c r="G283" s="29" t="s">
        <v>156</v>
      </c>
      <c r="H283" s="51" t="e">
        <f t="shared" si="25"/>
        <v>#DIV/0!</v>
      </c>
      <c r="I283" s="29">
        <v>100</v>
      </c>
      <c r="J283" s="43" t="str">
        <f t="shared" si="26"/>
        <v/>
      </c>
      <c r="K283" s="52">
        <f t="shared" si="27"/>
        <v>0.1</v>
      </c>
      <c r="L283" s="53">
        <f t="shared" si="28"/>
        <v>100</v>
      </c>
      <c r="M283" s="54">
        <f t="shared" si="29"/>
        <v>0.1</v>
      </c>
      <c r="N283" s="55"/>
    </row>
    <row r="284" spans="1:14" ht="15" x14ac:dyDescent="0.2">
      <c r="A284" s="29"/>
      <c r="B284" s="43" t="str">
        <f t="shared" si="24"/>
        <v/>
      </c>
      <c r="C284" s="50" t="s">
        <v>194</v>
      </c>
      <c r="D284" s="29" t="s">
        <v>175</v>
      </c>
      <c r="E284" s="29" t="s">
        <v>156</v>
      </c>
      <c r="F284" s="29" t="s">
        <v>27</v>
      </c>
      <c r="G284" s="29" t="s">
        <v>156</v>
      </c>
      <c r="H284" s="51" t="e">
        <f t="shared" si="25"/>
        <v>#DIV/0!</v>
      </c>
      <c r="I284" s="29">
        <v>100</v>
      </c>
      <c r="J284" s="43" t="str">
        <f t="shared" si="26"/>
        <v/>
      </c>
      <c r="K284" s="52">
        <f t="shared" si="27"/>
        <v>0.1</v>
      </c>
      <c r="L284" s="53">
        <f t="shared" si="28"/>
        <v>100</v>
      </c>
      <c r="M284" s="54">
        <f t="shared" si="29"/>
        <v>0.1</v>
      </c>
      <c r="N284" s="55"/>
    </row>
    <row r="285" spans="1:14" ht="15" x14ac:dyDescent="0.2">
      <c r="A285" s="29"/>
      <c r="B285" s="43" t="str">
        <f t="shared" si="24"/>
        <v/>
      </c>
      <c r="C285" s="50" t="s">
        <v>195</v>
      </c>
      <c r="D285" s="29" t="s">
        <v>25</v>
      </c>
      <c r="E285" s="29" t="s">
        <v>196</v>
      </c>
      <c r="F285" s="29" t="s">
        <v>27</v>
      </c>
      <c r="G285" s="29" t="s">
        <v>196</v>
      </c>
      <c r="H285" s="51" t="e">
        <f t="shared" si="25"/>
        <v>#DIV/0!</v>
      </c>
      <c r="I285" s="29">
        <v>100</v>
      </c>
      <c r="J285" s="43" t="str">
        <f t="shared" si="26"/>
        <v/>
      </c>
      <c r="K285" s="52">
        <f t="shared" si="27"/>
        <v>0.1</v>
      </c>
      <c r="L285" s="53">
        <f t="shared" si="28"/>
        <v>100</v>
      </c>
      <c r="M285" s="54">
        <f t="shared" si="29"/>
        <v>0.1</v>
      </c>
      <c r="N285" s="55"/>
    </row>
    <row r="286" spans="1:14" ht="15" x14ac:dyDescent="0.2">
      <c r="A286" s="29"/>
      <c r="B286" s="43" t="str">
        <f t="shared" si="24"/>
        <v/>
      </c>
      <c r="C286" s="50" t="s">
        <v>197</v>
      </c>
      <c r="D286" s="29" t="s">
        <v>110</v>
      </c>
      <c r="E286" s="29" t="s">
        <v>196</v>
      </c>
      <c r="F286" s="29" t="s">
        <v>27</v>
      </c>
      <c r="G286" s="29" t="s">
        <v>196</v>
      </c>
      <c r="H286" s="51" t="e">
        <f t="shared" si="25"/>
        <v>#DIV/0!</v>
      </c>
      <c r="I286" s="29">
        <v>100</v>
      </c>
      <c r="J286" s="43" t="str">
        <f t="shared" si="26"/>
        <v/>
      </c>
      <c r="K286" s="52">
        <f t="shared" si="27"/>
        <v>0.1</v>
      </c>
      <c r="L286" s="53">
        <f t="shared" si="28"/>
        <v>100</v>
      </c>
      <c r="M286" s="54">
        <f t="shared" si="29"/>
        <v>0.1</v>
      </c>
      <c r="N286" s="55"/>
    </row>
    <row r="287" spans="1:14" ht="15" x14ac:dyDescent="0.2">
      <c r="A287" s="29"/>
      <c r="B287" s="43" t="str">
        <f t="shared" si="24"/>
        <v/>
      </c>
      <c r="C287" s="50" t="s">
        <v>198</v>
      </c>
      <c r="D287" s="29" t="s">
        <v>151</v>
      </c>
      <c r="E287" s="29" t="s">
        <v>196</v>
      </c>
      <c r="F287" s="29" t="s">
        <v>27</v>
      </c>
      <c r="G287" s="29" t="s">
        <v>196</v>
      </c>
      <c r="H287" s="51" t="e">
        <f t="shared" si="25"/>
        <v>#DIV/0!</v>
      </c>
      <c r="I287" s="29">
        <v>100</v>
      </c>
      <c r="J287" s="43" t="str">
        <f t="shared" si="26"/>
        <v/>
      </c>
      <c r="K287" s="52">
        <f t="shared" si="27"/>
        <v>0.1</v>
      </c>
      <c r="L287" s="53">
        <f t="shared" si="28"/>
        <v>100</v>
      </c>
      <c r="M287" s="54">
        <f t="shared" si="29"/>
        <v>0.1</v>
      </c>
      <c r="N287" s="55"/>
    </row>
    <row r="288" spans="1:14" ht="15" x14ac:dyDescent="0.2">
      <c r="A288" s="29"/>
      <c r="B288" s="43" t="str">
        <f t="shared" si="24"/>
        <v/>
      </c>
      <c r="C288" s="50" t="s">
        <v>199</v>
      </c>
      <c r="D288" s="29" t="s">
        <v>151</v>
      </c>
      <c r="E288" s="29" t="s">
        <v>196</v>
      </c>
      <c r="F288" s="29" t="s">
        <v>27</v>
      </c>
      <c r="G288" s="29" t="s">
        <v>196</v>
      </c>
      <c r="H288" s="51" t="e">
        <f t="shared" si="25"/>
        <v>#DIV/0!</v>
      </c>
      <c r="I288" s="29">
        <v>100</v>
      </c>
      <c r="J288" s="43" t="str">
        <f t="shared" si="26"/>
        <v/>
      </c>
      <c r="K288" s="52">
        <f t="shared" si="27"/>
        <v>0.1</v>
      </c>
      <c r="L288" s="53">
        <f t="shared" si="28"/>
        <v>100</v>
      </c>
      <c r="M288" s="54">
        <f t="shared" si="29"/>
        <v>0.1</v>
      </c>
      <c r="N288" s="55"/>
    </row>
    <row r="289" spans="1:14" ht="15" x14ac:dyDescent="0.2">
      <c r="A289" s="29"/>
      <c r="B289" s="43" t="str">
        <f t="shared" si="24"/>
        <v/>
      </c>
      <c r="C289" s="50" t="s">
        <v>200</v>
      </c>
      <c r="D289" s="29" t="s">
        <v>155</v>
      </c>
      <c r="E289" s="29" t="s">
        <v>196</v>
      </c>
      <c r="F289" s="29" t="s">
        <v>27</v>
      </c>
      <c r="G289" s="29" t="s">
        <v>196</v>
      </c>
      <c r="H289" s="51" t="e">
        <f t="shared" si="25"/>
        <v>#DIV/0!</v>
      </c>
      <c r="I289" s="29">
        <v>100</v>
      </c>
      <c r="J289" s="43" t="str">
        <f t="shared" si="26"/>
        <v/>
      </c>
      <c r="K289" s="52">
        <f t="shared" si="27"/>
        <v>0.1</v>
      </c>
      <c r="L289" s="53">
        <f t="shared" si="28"/>
        <v>100</v>
      </c>
      <c r="M289" s="54">
        <f t="shared" si="29"/>
        <v>0.1</v>
      </c>
      <c r="N289" s="55"/>
    </row>
    <row r="290" spans="1:14" ht="15" x14ac:dyDescent="0.2">
      <c r="A290" s="29"/>
      <c r="B290" s="43" t="str">
        <f t="shared" si="24"/>
        <v/>
      </c>
      <c r="C290" s="50" t="s">
        <v>201</v>
      </c>
      <c r="D290" s="29" t="s">
        <v>155</v>
      </c>
      <c r="E290" s="29" t="s">
        <v>196</v>
      </c>
      <c r="F290" s="29" t="s">
        <v>27</v>
      </c>
      <c r="G290" s="29" t="s">
        <v>196</v>
      </c>
      <c r="H290" s="51" t="e">
        <f t="shared" si="25"/>
        <v>#DIV/0!</v>
      </c>
      <c r="I290" s="29">
        <v>100</v>
      </c>
      <c r="J290" s="43" t="str">
        <f t="shared" si="26"/>
        <v/>
      </c>
      <c r="K290" s="52">
        <f t="shared" si="27"/>
        <v>0.1</v>
      </c>
      <c r="L290" s="53">
        <f t="shared" si="28"/>
        <v>100</v>
      </c>
      <c r="M290" s="54">
        <f t="shared" si="29"/>
        <v>0.1</v>
      </c>
      <c r="N290" s="55"/>
    </row>
    <row r="291" spans="1:14" ht="15" x14ac:dyDescent="0.2">
      <c r="A291" s="29"/>
      <c r="B291" s="43" t="str">
        <f t="shared" si="24"/>
        <v/>
      </c>
      <c r="C291" s="50" t="s">
        <v>202</v>
      </c>
      <c r="D291" s="29" t="s">
        <v>155</v>
      </c>
      <c r="E291" s="29" t="s">
        <v>196</v>
      </c>
      <c r="F291" s="29" t="s">
        <v>27</v>
      </c>
      <c r="G291" s="29" t="s">
        <v>196</v>
      </c>
      <c r="H291" s="51" t="e">
        <f t="shared" si="25"/>
        <v>#DIV/0!</v>
      </c>
      <c r="I291" s="29">
        <v>150</v>
      </c>
      <c r="J291" s="43" t="str">
        <f t="shared" si="26"/>
        <v/>
      </c>
      <c r="K291" s="52">
        <f t="shared" si="27"/>
        <v>0.15</v>
      </c>
      <c r="L291" s="53">
        <f t="shared" si="28"/>
        <v>150</v>
      </c>
      <c r="M291" s="54">
        <f t="shared" si="29"/>
        <v>0.15</v>
      </c>
      <c r="N291" s="55"/>
    </row>
    <row r="292" spans="1:14" ht="15" x14ac:dyDescent="0.2">
      <c r="A292" s="29"/>
      <c r="B292" s="43" t="str">
        <f t="shared" si="24"/>
        <v/>
      </c>
      <c r="C292" s="50" t="s">
        <v>203</v>
      </c>
      <c r="D292" s="29" t="s">
        <v>155</v>
      </c>
      <c r="E292" s="29" t="s">
        <v>196</v>
      </c>
      <c r="F292" s="29" t="s">
        <v>27</v>
      </c>
      <c r="G292" s="29" t="s">
        <v>196</v>
      </c>
      <c r="H292" s="51" t="e">
        <f t="shared" si="25"/>
        <v>#DIV/0!</v>
      </c>
      <c r="I292" s="29">
        <v>100</v>
      </c>
      <c r="J292" s="43" t="str">
        <f t="shared" si="26"/>
        <v/>
      </c>
      <c r="K292" s="52">
        <f t="shared" si="27"/>
        <v>0.1</v>
      </c>
      <c r="L292" s="53">
        <f t="shared" si="28"/>
        <v>100</v>
      </c>
      <c r="M292" s="54">
        <f t="shared" si="29"/>
        <v>0.1</v>
      </c>
      <c r="N292" s="55"/>
    </row>
    <row r="293" spans="1:14" ht="15" x14ac:dyDescent="0.2">
      <c r="A293" s="29"/>
      <c r="B293" s="43" t="str">
        <f t="shared" si="24"/>
        <v/>
      </c>
      <c r="C293" s="50" t="s">
        <v>204</v>
      </c>
      <c r="D293" s="29" t="s">
        <v>155</v>
      </c>
      <c r="E293" s="29" t="s">
        <v>196</v>
      </c>
      <c r="F293" s="29" t="s">
        <v>27</v>
      </c>
      <c r="G293" s="29" t="s">
        <v>196</v>
      </c>
      <c r="H293" s="51" t="e">
        <f t="shared" si="25"/>
        <v>#DIV/0!</v>
      </c>
      <c r="I293" s="29">
        <v>100</v>
      </c>
      <c r="J293" s="43" t="str">
        <f t="shared" si="26"/>
        <v/>
      </c>
      <c r="K293" s="52">
        <f t="shared" si="27"/>
        <v>0.1</v>
      </c>
      <c r="L293" s="53">
        <f t="shared" si="28"/>
        <v>100</v>
      </c>
      <c r="M293" s="54">
        <f t="shared" si="29"/>
        <v>0.1</v>
      </c>
      <c r="N293" s="55"/>
    </row>
    <row r="294" spans="1:14" ht="15" x14ac:dyDescent="0.2">
      <c r="A294" s="29"/>
      <c r="B294" s="43" t="str">
        <f t="shared" si="24"/>
        <v/>
      </c>
      <c r="C294" s="50" t="s">
        <v>205</v>
      </c>
      <c r="D294" s="29" t="s">
        <v>151</v>
      </c>
      <c r="E294" s="29" t="s">
        <v>196</v>
      </c>
      <c r="F294" s="29" t="s">
        <v>27</v>
      </c>
      <c r="G294" s="29" t="s">
        <v>196</v>
      </c>
      <c r="H294" s="51" t="e">
        <f t="shared" si="25"/>
        <v>#DIV/0!</v>
      </c>
      <c r="I294" s="29">
        <v>100</v>
      </c>
      <c r="J294" s="43" t="str">
        <f t="shared" si="26"/>
        <v/>
      </c>
      <c r="K294" s="52">
        <f t="shared" si="27"/>
        <v>0.1</v>
      </c>
      <c r="L294" s="53">
        <f t="shared" si="28"/>
        <v>100</v>
      </c>
      <c r="M294" s="54">
        <f t="shared" si="29"/>
        <v>0.1</v>
      </c>
      <c r="N294" s="55"/>
    </row>
    <row r="295" spans="1:14" ht="15" x14ac:dyDescent="0.2">
      <c r="A295" s="29"/>
      <c r="B295" s="43" t="str">
        <f t="shared" si="24"/>
        <v/>
      </c>
      <c r="C295" s="50" t="s">
        <v>206</v>
      </c>
      <c r="D295" s="29" t="s">
        <v>151</v>
      </c>
      <c r="E295" s="29" t="s">
        <v>196</v>
      </c>
      <c r="F295" s="29" t="s">
        <v>27</v>
      </c>
      <c r="G295" s="29" t="s">
        <v>196</v>
      </c>
      <c r="H295" s="51" t="e">
        <f t="shared" si="25"/>
        <v>#DIV/0!</v>
      </c>
      <c r="I295" s="29">
        <v>100</v>
      </c>
      <c r="J295" s="43" t="str">
        <f t="shared" si="26"/>
        <v/>
      </c>
      <c r="K295" s="52">
        <f t="shared" si="27"/>
        <v>0.1</v>
      </c>
      <c r="L295" s="53">
        <f t="shared" si="28"/>
        <v>100</v>
      </c>
      <c r="M295" s="54">
        <f t="shared" si="29"/>
        <v>0.1</v>
      </c>
      <c r="N295" s="55"/>
    </row>
    <row r="296" spans="1:14" ht="15" x14ac:dyDescent="0.2">
      <c r="A296" s="29"/>
      <c r="B296" s="43" t="str">
        <f t="shared" si="24"/>
        <v/>
      </c>
      <c r="C296" s="50" t="s">
        <v>207</v>
      </c>
      <c r="D296" s="29" t="s">
        <v>155</v>
      </c>
      <c r="E296" s="29" t="s">
        <v>196</v>
      </c>
      <c r="F296" s="29" t="s">
        <v>27</v>
      </c>
      <c r="G296" s="29"/>
      <c r="H296" s="51" t="e">
        <f t="shared" si="25"/>
        <v>#DIV/0!</v>
      </c>
      <c r="I296" s="29">
        <v>100</v>
      </c>
      <c r="J296" s="43" t="str">
        <f t="shared" si="26"/>
        <v/>
      </c>
      <c r="K296" s="52" t="str">
        <f t="shared" si="27"/>
        <v/>
      </c>
      <c r="L296" s="53">
        <f t="shared" si="28"/>
        <v>100</v>
      </c>
      <c r="M296" s="54" t="str">
        <f t="shared" si="29"/>
        <v/>
      </c>
      <c r="N296" s="55"/>
    </row>
    <row r="297" spans="1:14" ht="15" x14ac:dyDescent="0.2">
      <c r="A297" s="29"/>
      <c r="B297" s="43" t="str">
        <f t="shared" si="24"/>
        <v/>
      </c>
      <c r="C297" s="50" t="s">
        <v>208</v>
      </c>
      <c r="D297" s="29" t="s">
        <v>175</v>
      </c>
      <c r="E297" s="29" t="s">
        <v>209</v>
      </c>
      <c r="F297" s="29" t="s">
        <v>27</v>
      </c>
      <c r="G297" s="29"/>
      <c r="H297" s="51" t="e">
        <f t="shared" si="25"/>
        <v>#DIV/0!</v>
      </c>
      <c r="I297" s="29">
        <v>100</v>
      </c>
      <c r="J297" s="43" t="str">
        <f t="shared" si="26"/>
        <v/>
      </c>
      <c r="K297" s="52" t="str">
        <f t="shared" si="27"/>
        <v/>
      </c>
      <c r="L297" s="53">
        <f t="shared" si="28"/>
        <v>100</v>
      </c>
      <c r="M297" s="54" t="str">
        <f t="shared" si="29"/>
        <v/>
      </c>
      <c r="N297" s="55"/>
    </row>
    <row r="298" spans="1:14" ht="15" x14ac:dyDescent="0.2">
      <c r="A298" s="29"/>
      <c r="B298" s="43" t="str">
        <f t="shared" si="24"/>
        <v/>
      </c>
      <c r="C298" s="50" t="s">
        <v>210</v>
      </c>
      <c r="D298" s="29" t="s">
        <v>151</v>
      </c>
      <c r="E298" s="29" t="s">
        <v>209</v>
      </c>
      <c r="F298" s="29" t="s">
        <v>27</v>
      </c>
      <c r="G298" s="29" t="s">
        <v>209</v>
      </c>
      <c r="H298" s="51" t="e">
        <f t="shared" si="25"/>
        <v>#DIV/0!</v>
      </c>
      <c r="I298" s="29">
        <v>100</v>
      </c>
      <c r="J298" s="43" t="str">
        <f t="shared" si="26"/>
        <v/>
      </c>
      <c r="K298" s="52">
        <f t="shared" si="27"/>
        <v>0.1</v>
      </c>
      <c r="L298" s="53">
        <f t="shared" si="28"/>
        <v>100</v>
      </c>
      <c r="M298" s="54">
        <f t="shared" si="29"/>
        <v>0.1</v>
      </c>
      <c r="N298" s="55"/>
    </row>
    <row r="299" spans="1:14" ht="15" x14ac:dyDescent="0.2">
      <c r="A299" s="29"/>
      <c r="B299" s="43" t="str">
        <f t="shared" si="24"/>
        <v/>
      </c>
      <c r="C299" s="50" t="s">
        <v>211</v>
      </c>
      <c r="D299" s="29" t="s">
        <v>155</v>
      </c>
      <c r="E299" s="29" t="s">
        <v>209</v>
      </c>
      <c r="F299" s="29" t="s">
        <v>27</v>
      </c>
      <c r="G299" s="29" t="s">
        <v>209</v>
      </c>
      <c r="H299" s="51" t="e">
        <f t="shared" si="25"/>
        <v>#DIV/0!</v>
      </c>
      <c r="I299" s="29">
        <v>100</v>
      </c>
      <c r="J299" s="43" t="str">
        <f t="shared" si="26"/>
        <v/>
      </c>
      <c r="K299" s="52">
        <f t="shared" si="27"/>
        <v>0.1</v>
      </c>
      <c r="L299" s="53">
        <f t="shared" si="28"/>
        <v>100</v>
      </c>
      <c r="M299" s="54">
        <f t="shared" si="29"/>
        <v>0.1</v>
      </c>
      <c r="N299" s="55"/>
    </row>
    <row r="300" spans="1:14" ht="15" x14ac:dyDescent="0.2">
      <c r="A300" s="29"/>
      <c r="B300" s="43" t="str">
        <f t="shared" si="24"/>
        <v/>
      </c>
      <c r="C300" s="50" t="s">
        <v>212</v>
      </c>
      <c r="D300" s="29" t="s">
        <v>25</v>
      </c>
      <c r="E300" s="29" t="s">
        <v>209</v>
      </c>
      <c r="F300" s="29" t="s">
        <v>27</v>
      </c>
      <c r="G300" s="29" t="s">
        <v>209</v>
      </c>
      <c r="H300" s="51" t="e">
        <f t="shared" si="25"/>
        <v>#DIV/0!</v>
      </c>
      <c r="I300" s="29">
        <v>100</v>
      </c>
      <c r="J300" s="43" t="str">
        <f t="shared" si="26"/>
        <v/>
      </c>
      <c r="K300" s="52">
        <f t="shared" si="27"/>
        <v>0.1</v>
      </c>
      <c r="L300" s="53">
        <f t="shared" si="28"/>
        <v>100</v>
      </c>
      <c r="M300" s="54">
        <f t="shared" si="29"/>
        <v>0.1</v>
      </c>
      <c r="N300" s="55"/>
    </row>
    <row r="301" spans="1:14" ht="15" x14ac:dyDescent="0.2">
      <c r="A301" s="29"/>
      <c r="B301" s="43" t="str">
        <f t="shared" si="24"/>
        <v/>
      </c>
      <c r="C301" s="50" t="s">
        <v>213</v>
      </c>
      <c r="D301" s="29" t="s">
        <v>110</v>
      </c>
      <c r="E301" s="29" t="s">
        <v>209</v>
      </c>
      <c r="F301" s="29" t="s">
        <v>27</v>
      </c>
      <c r="G301" s="29"/>
      <c r="H301" s="51" t="e">
        <f t="shared" si="25"/>
        <v>#DIV/0!</v>
      </c>
      <c r="I301" s="29">
        <v>100</v>
      </c>
      <c r="J301" s="43" t="str">
        <f t="shared" si="26"/>
        <v/>
      </c>
      <c r="K301" s="52" t="str">
        <f t="shared" si="27"/>
        <v/>
      </c>
      <c r="L301" s="53">
        <f t="shared" si="28"/>
        <v>100</v>
      </c>
      <c r="M301" s="54" t="str">
        <f t="shared" si="29"/>
        <v/>
      </c>
      <c r="N301" s="55"/>
    </row>
    <row r="302" spans="1:14" ht="15" x14ac:dyDescent="0.2">
      <c r="A302" s="29"/>
      <c r="B302" s="43" t="str">
        <f t="shared" si="24"/>
        <v/>
      </c>
      <c r="C302" s="50" t="s">
        <v>214</v>
      </c>
      <c r="D302" s="29" t="s">
        <v>155</v>
      </c>
      <c r="E302" s="29" t="s">
        <v>209</v>
      </c>
      <c r="F302" s="29" t="s">
        <v>27</v>
      </c>
      <c r="G302" s="29"/>
      <c r="H302" s="51" t="e">
        <f t="shared" si="25"/>
        <v>#DIV/0!</v>
      </c>
      <c r="I302" s="29">
        <v>100</v>
      </c>
      <c r="J302" s="43" t="str">
        <f t="shared" si="26"/>
        <v/>
      </c>
      <c r="K302" s="52" t="str">
        <f t="shared" si="27"/>
        <v/>
      </c>
      <c r="L302" s="53">
        <f t="shared" si="28"/>
        <v>100</v>
      </c>
      <c r="M302" s="54" t="str">
        <f t="shared" si="29"/>
        <v/>
      </c>
      <c r="N302" s="55"/>
    </row>
    <row r="303" spans="1:14" ht="15" x14ac:dyDescent="0.2">
      <c r="A303" s="29"/>
      <c r="B303" s="43" t="str">
        <f t="shared" si="24"/>
        <v/>
      </c>
      <c r="C303" s="50" t="s">
        <v>215</v>
      </c>
      <c r="D303" s="29" t="s">
        <v>155</v>
      </c>
      <c r="E303" s="29" t="s">
        <v>209</v>
      </c>
      <c r="F303" s="29" t="s">
        <v>27</v>
      </c>
      <c r="G303" s="29"/>
      <c r="H303" s="51" t="e">
        <f t="shared" si="25"/>
        <v>#DIV/0!</v>
      </c>
      <c r="I303" s="29">
        <v>500</v>
      </c>
      <c r="J303" s="43" t="str">
        <f t="shared" si="26"/>
        <v/>
      </c>
      <c r="K303" s="52" t="str">
        <f t="shared" si="27"/>
        <v/>
      </c>
      <c r="L303" s="53">
        <f t="shared" si="28"/>
        <v>500</v>
      </c>
      <c r="M303" s="54" t="str">
        <f t="shared" si="29"/>
        <v/>
      </c>
      <c r="N303" s="55"/>
    </row>
    <row r="304" spans="1:14" ht="15" x14ac:dyDescent="0.2">
      <c r="A304" s="29"/>
      <c r="B304" s="43" t="str">
        <f t="shared" si="24"/>
        <v/>
      </c>
      <c r="C304" s="50" t="s">
        <v>216</v>
      </c>
      <c r="D304" s="29" t="s">
        <v>155</v>
      </c>
      <c r="E304" s="29" t="s">
        <v>209</v>
      </c>
      <c r="F304" s="29" t="s">
        <v>27</v>
      </c>
      <c r="G304" s="29" t="s">
        <v>209</v>
      </c>
      <c r="H304" s="51" t="e">
        <f t="shared" si="25"/>
        <v>#DIV/0!</v>
      </c>
      <c r="I304" s="29">
        <v>100</v>
      </c>
      <c r="J304" s="43" t="str">
        <f t="shared" si="26"/>
        <v/>
      </c>
      <c r="K304" s="52">
        <f t="shared" si="27"/>
        <v>0.1</v>
      </c>
      <c r="L304" s="53">
        <f t="shared" si="28"/>
        <v>100</v>
      </c>
      <c r="M304" s="54">
        <f t="shared" si="29"/>
        <v>0.1</v>
      </c>
      <c r="N304" s="55"/>
    </row>
    <row r="305" spans="1:14" ht="15" x14ac:dyDescent="0.2">
      <c r="A305" s="29"/>
      <c r="B305" s="43" t="str">
        <f t="shared" si="24"/>
        <v/>
      </c>
      <c r="C305" s="50" t="s">
        <v>217</v>
      </c>
      <c r="D305" s="29" t="s">
        <v>151</v>
      </c>
      <c r="E305" s="29" t="s">
        <v>209</v>
      </c>
      <c r="F305" s="29" t="s">
        <v>27</v>
      </c>
      <c r="G305" s="29" t="s">
        <v>209</v>
      </c>
      <c r="H305" s="51" t="e">
        <f t="shared" si="25"/>
        <v>#DIV/0!</v>
      </c>
      <c r="I305" s="29">
        <v>100</v>
      </c>
      <c r="J305" s="43" t="str">
        <f t="shared" si="26"/>
        <v/>
      </c>
      <c r="K305" s="52">
        <f t="shared" si="27"/>
        <v>0.1</v>
      </c>
      <c r="L305" s="53">
        <f t="shared" si="28"/>
        <v>100</v>
      </c>
      <c r="M305" s="54">
        <f t="shared" si="29"/>
        <v>0.1</v>
      </c>
      <c r="N305" s="55"/>
    </row>
    <row r="306" spans="1:14" ht="15" x14ac:dyDescent="0.2">
      <c r="A306" s="29"/>
      <c r="B306" s="43" t="str">
        <f t="shared" si="24"/>
        <v/>
      </c>
      <c r="C306" s="50" t="s">
        <v>218</v>
      </c>
      <c r="D306" s="29" t="s">
        <v>25</v>
      </c>
      <c r="E306" s="29" t="s">
        <v>209</v>
      </c>
      <c r="F306" s="29" t="s">
        <v>27</v>
      </c>
      <c r="G306" s="29" t="s">
        <v>209</v>
      </c>
      <c r="H306" s="51" t="e">
        <f t="shared" si="25"/>
        <v>#DIV/0!</v>
      </c>
      <c r="I306" s="29">
        <v>100</v>
      </c>
      <c r="J306" s="43" t="str">
        <f t="shared" si="26"/>
        <v/>
      </c>
      <c r="K306" s="52">
        <f t="shared" si="27"/>
        <v>0.1</v>
      </c>
      <c r="L306" s="53">
        <f t="shared" si="28"/>
        <v>100</v>
      </c>
      <c r="M306" s="54">
        <f t="shared" si="29"/>
        <v>0.1</v>
      </c>
      <c r="N306" s="55"/>
    </row>
    <row r="307" spans="1:14" ht="15" x14ac:dyDescent="0.2">
      <c r="A307" s="29"/>
      <c r="B307" s="43" t="str">
        <f t="shared" si="24"/>
        <v/>
      </c>
      <c r="C307" s="50" t="s">
        <v>219</v>
      </c>
      <c r="D307" s="29" t="s">
        <v>33</v>
      </c>
      <c r="E307" s="29" t="s">
        <v>209</v>
      </c>
      <c r="F307" s="29" t="s">
        <v>27</v>
      </c>
      <c r="G307" s="29" t="s">
        <v>209</v>
      </c>
      <c r="H307" s="51" t="e">
        <f t="shared" si="25"/>
        <v>#DIV/0!</v>
      </c>
      <c r="I307" s="29">
        <v>100</v>
      </c>
      <c r="J307" s="43" t="str">
        <f t="shared" si="26"/>
        <v/>
      </c>
      <c r="K307" s="52">
        <f t="shared" si="27"/>
        <v>0.1</v>
      </c>
      <c r="L307" s="53">
        <f t="shared" si="28"/>
        <v>100</v>
      </c>
      <c r="M307" s="54">
        <f t="shared" si="29"/>
        <v>0.1</v>
      </c>
      <c r="N307" s="55"/>
    </row>
    <row r="308" spans="1:14" ht="15" x14ac:dyDescent="0.2">
      <c r="A308" s="29"/>
      <c r="B308" s="43" t="str">
        <f t="shared" si="24"/>
        <v/>
      </c>
      <c r="C308" s="50" t="s">
        <v>220</v>
      </c>
      <c r="D308" s="29" t="s">
        <v>110</v>
      </c>
      <c r="E308" s="29" t="s">
        <v>209</v>
      </c>
      <c r="F308" s="29" t="s">
        <v>27</v>
      </c>
      <c r="G308" s="29" t="s">
        <v>209</v>
      </c>
      <c r="H308" s="51" t="e">
        <f t="shared" si="25"/>
        <v>#DIV/0!</v>
      </c>
      <c r="I308" s="29">
        <v>100</v>
      </c>
      <c r="J308" s="43" t="str">
        <f t="shared" si="26"/>
        <v/>
      </c>
      <c r="K308" s="52">
        <f t="shared" si="27"/>
        <v>0.1</v>
      </c>
      <c r="L308" s="53">
        <f t="shared" si="28"/>
        <v>100</v>
      </c>
      <c r="M308" s="54">
        <f t="shared" si="29"/>
        <v>0.1</v>
      </c>
      <c r="N308" s="55"/>
    </row>
    <row r="309" spans="1:14" ht="15" x14ac:dyDescent="0.2">
      <c r="A309" s="29"/>
      <c r="B309" s="43" t="str">
        <f t="shared" si="24"/>
        <v/>
      </c>
      <c r="C309" s="50" t="s">
        <v>221</v>
      </c>
      <c r="D309" s="29" t="s">
        <v>110</v>
      </c>
      <c r="E309" s="29" t="s">
        <v>209</v>
      </c>
      <c r="F309" s="29" t="s">
        <v>27</v>
      </c>
      <c r="G309" s="29" t="s">
        <v>209</v>
      </c>
      <c r="H309" s="51" t="e">
        <f t="shared" si="25"/>
        <v>#DIV/0!</v>
      </c>
      <c r="I309" s="29">
        <v>100</v>
      </c>
      <c r="J309" s="43" t="str">
        <f t="shared" si="26"/>
        <v/>
      </c>
      <c r="K309" s="52">
        <f t="shared" si="27"/>
        <v>0.1</v>
      </c>
      <c r="L309" s="53">
        <f t="shared" si="28"/>
        <v>100</v>
      </c>
      <c r="M309" s="54">
        <f t="shared" si="29"/>
        <v>0.1</v>
      </c>
      <c r="N309" s="55"/>
    </row>
    <row r="310" spans="1:14" ht="15" x14ac:dyDescent="0.2">
      <c r="A310" s="29"/>
      <c r="B310" s="43" t="str">
        <f t="shared" si="24"/>
        <v/>
      </c>
      <c r="C310" s="50" t="s">
        <v>222</v>
      </c>
      <c r="D310" s="29" t="s">
        <v>223</v>
      </c>
      <c r="E310" s="29" t="s">
        <v>209</v>
      </c>
      <c r="F310" s="29" t="s">
        <v>27</v>
      </c>
      <c r="G310" s="29"/>
      <c r="H310" s="51" t="e">
        <f t="shared" si="25"/>
        <v>#DIV/0!</v>
      </c>
      <c r="I310" s="29">
        <v>100</v>
      </c>
      <c r="J310" s="43" t="str">
        <f t="shared" si="26"/>
        <v/>
      </c>
      <c r="K310" s="52" t="str">
        <f t="shared" si="27"/>
        <v/>
      </c>
      <c r="L310" s="53">
        <f t="shared" si="28"/>
        <v>100</v>
      </c>
      <c r="M310" s="54" t="str">
        <f t="shared" si="29"/>
        <v/>
      </c>
      <c r="N310" s="55"/>
    </row>
    <row r="311" spans="1:14" ht="15" x14ac:dyDescent="0.2">
      <c r="A311" s="29"/>
      <c r="B311" s="43" t="str">
        <f t="shared" si="24"/>
        <v/>
      </c>
      <c r="C311" s="50" t="s">
        <v>224</v>
      </c>
      <c r="D311" s="29" t="s">
        <v>223</v>
      </c>
      <c r="E311" s="29" t="s">
        <v>209</v>
      </c>
      <c r="F311" s="29" t="s">
        <v>27</v>
      </c>
      <c r="G311" s="29"/>
      <c r="H311" s="51" t="e">
        <f t="shared" si="25"/>
        <v>#DIV/0!</v>
      </c>
      <c r="I311" s="29">
        <v>100</v>
      </c>
      <c r="J311" s="43" t="str">
        <f t="shared" si="26"/>
        <v/>
      </c>
      <c r="K311" s="52" t="str">
        <f t="shared" si="27"/>
        <v/>
      </c>
      <c r="L311" s="53">
        <f t="shared" si="28"/>
        <v>100</v>
      </c>
      <c r="M311" s="54" t="str">
        <f t="shared" si="29"/>
        <v/>
      </c>
      <c r="N311" s="55"/>
    </row>
    <row r="312" spans="1:14" ht="15" x14ac:dyDescent="0.2">
      <c r="A312" s="29"/>
      <c r="B312" s="43" t="str">
        <f t="shared" si="24"/>
        <v/>
      </c>
      <c r="C312" s="50" t="s">
        <v>225</v>
      </c>
      <c r="D312" s="29" t="s">
        <v>25</v>
      </c>
      <c r="E312" s="29" t="s">
        <v>209</v>
      </c>
      <c r="F312" s="29" t="s">
        <v>27</v>
      </c>
      <c r="G312" s="29" t="s">
        <v>209</v>
      </c>
      <c r="H312" s="51" t="e">
        <f t="shared" si="25"/>
        <v>#DIV/0!</v>
      </c>
      <c r="I312" s="29">
        <v>100</v>
      </c>
      <c r="J312" s="43" t="str">
        <f t="shared" si="26"/>
        <v/>
      </c>
      <c r="K312" s="52">
        <f t="shared" si="27"/>
        <v>0.1</v>
      </c>
      <c r="L312" s="53">
        <f t="shared" si="28"/>
        <v>100</v>
      </c>
      <c r="M312" s="54">
        <f t="shared" si="29"/>
        <v>0.1</v>
      </c>
      <c r="N312" s="55"/>
    </row>
    <row r="313" spans="1:14" ht="15" x14ac:dyDescent="0.2">
      <c r="A313" s="29"/>
      <c r="B313" s="43" t="str">
        <f t="shared" si="24"/>
        <v/>
      </c>
      <c r="C313" s="50" t="s">
        <v>226</v>
      </c>
      <c r="D313" s="29" t="s">
        <v>223</v>
      </c>
      <c r="E313" s="29" t="s">
        <v>209</v>
      </c>
      <c r="F313" s="29" t="s">
        <v>27</v>
      </c>
      <c r="G313" s="29" t="s">
        <v>209</v>
      </c>
      <c r="H313" s="51" t="e">
        <f t="shared" si="25"/>
        <v>#DIV/0!</v>
      </c>
      <c r="I313" s="29">
        <v>100</v>
      </c>
      <c r="J313" s="43" t="str">
        <f t="shared" si="26"/>
        <v/>
      </c>
      <c r="K313" s="52">
        <f t="shared" si="27"/>
        <v>0.1</v>
      </c>
      <c r="L313" s="53">
        <f t="shared" si="28"/>
        <v>100</v>
      </c>
      <c r="M313" s="54">
        <f t="shared" si="29"/>
        <v>0.1</v>
      </c>
      <c r="N313" s="55"/>
    </row>
    <row r="314" spans="1:14" ht="15" x14ac:dyDescent="0.2">
      <c r="A314" s="29"/>
      <c r="B314" s="43" t="str">
        <f t="shared" si="24"/>
        <v/>
      </c>
      <c r="C314" s="50" t="s">
        <v>227</v>
      </c>
      <c r="D314" s="29" t="s">
        <v>33</v>
      </c>
      <c r="E314" s="29" t="s">
        <v>209</v>
      </c>
      <c r="F314" s="29" t="s">
        <v>27</v>
      </c>
      <c r="G314" s="29"/>
      <c r="H314" s="51" t="e">
        <f t="shared" si="25"/>
        <v>#DIV/0!</v>
      </c>
      <c r="I314" s="29">
        <v>100</v>
      </c>
      <c r="J314" s="43" t="str">
        <f t="shared" si="26"/>
        <v/>
      </c>
      <c r="K314" s="52" t="str">
        <f t="shared" si="27"/>
        <v/>
      </c>
      <c r="L314" s="53">
        <f t="shared" si="28"/>
        <v>100</v>
      </c>
      <c r="M314" s="54" t="str">
        <f t="shared" si="29"/>
        <v/>
      </c>
      <c r="N314" s="55"/>
    </row>
    <row r="315" spans="1:14" ht="15" x14ac:dyDescent="0.2">
      <c r="A315" s="29"/>
      <c r="B315" s="43" t="str">
        <f t="shared" ref="B315:B378" si="30">IF($A315&lt;&gt;"",VLOOKUP($A315,$A$3:$B$59,2,FALSE),"")</f>
        <v/>
      </c>
      <c r="C315" s="50" t="s">
        <v>228</v>
      </c>
      <c r="D315" s="29" t="s">
        <v>33</v>
      </c>
      <c r="E315" s="29" t="s">
        <v>209</v>
      </c>
      <c r="F315" s="29" t="s">
        <v>27</v>
      </c>
      <c r="G315" s="29" t="s">
        <v>209</v>
      </c>
      <c r="H315" s="51" t="e">
        <f t="shared" ref="H315:H378" si="31">IF($E315&lt;&gt;"",COUNTIFS($A$122:$A$683,$A315,$G$122:$G$683,"&gt; ")/COUNTIFS($A$122:$A$683,$A315,$F$122:$F$683,"OUI"),"")</f>
        <v>#DIV/0!</v>
      </c>
      <c r="I315" s="29">
        <v>100</v>
      </c>
      <c r="J315" s="43" t="str">
        <f t="shared" ref="J315:J378" si="32">IF($A315&lt;&gt;"",IF(ISERROR(VLOOKUP($A315,$A$62:$M$118,9,FALSE)),"0",VLOOKUP($A315,$A$62:$M$118,9,FALSE)),"")</f>
        <v/>
      </c>
      <c r="K315" s="52">
        <f t="shared" si="27"/>
        <v>0.1</v>
      </c>
      <c r="L315" s="53">
        <f t="shared" ref="L315:L378" si="33">IF(ISERROR(VLOOKUP($A315,$A$62:$M$118,9,FALSE)),$I315,VLOOKUP($A315,$A$62:$M$118,10,FALSE))</f>
        <v>100</v>
      </c>
      <c r="M315" s="54">
        <f t="shared" si="29"/>
        <v>0.1</v>
      </c>
      <c r="N315" s="55"/>
    </row>
    <row r="316" spans="1:14" ht="15" x14ac:dyDescent="0.2">
      <c r="A316" s="29"/>
      <c r="B316" s="43" t="str">
        <f t="shared" si="30"/>
        <v/>
      </c>
      <c r="C316" s="50" t="s">
        <v>229</v>
      </c>
      <c r="D316" s="29" t="s">
        <v>223</v>
      </c>
      <c r="E316" s="29" t="s">
        <v>209</v>
      </c>
      <c r="F316" s="29" t="s">
        <v>27</v>
      </c>
      <c r="G316" s="29" t="s">
        <v>209</v>
      </c>
      <c r="H316" s="51" t="e">
        <f t="shared" si="31"/>
        <v>#DIV/0!</v>
      </c>
      <c r="I316" s="29">
        <v>100</v>
      </c>
      <c r="J316" s="43" t="str">
        <f t="shared" si="32"/>
        <v/>
      </c>
      <c r="K316" s="52">
        <f t="shared" si="27"/>
        <v>0.1</v>
      </c>
      <c r="L316" s="53">
        <f t="shared" si="33"/>
        <v>100</v>
      </c>
      <c r="M316" s="54">
        <f t="shared" si="29"/>
        <v>0.1</v>
      </c>
      <c r="N316" s="55"/>
    </row>
    <row r="317" spans="1:14" ht="15" x14ac:dyDescent="0.2">
      <c r="A317" s="29"/>
      <c r="B317" s="43" t="str">
        <f t="shared" si="30"/>
        <v/>
      </c>
      <c r="C317" s="50" t="s">
        <v>230</v>
      </c>
      <c r="D317" s="29" t="s">
        <v>110</v>
      </c>
      <c r="E317" s="29" t="s">
        <v>209</v>
      </c>
      <c r="F317" s="29" t="s">
        <v>27</v>
      </c>
      <c r="G317" s="29" t="s">
        <v>209</v>
      </c>
      <c r="H317" s="51" t="e">
        <f t="shared" si="31"/>
        <v>#DIV/0!</v>
      </c>
      <c r="I317" s="29">
        <v>100</v>
      </c>
      <c r="J317" s="43" t="str">
        <f t="shared" si="32"/>
        <v/>
      </c>
      <c r="K317" s="52">
        <f t="shared" si="27"/>
        <v>0.1</v>
      </c>
      <c r="L317" s="53">
        <f t="shared" si="33"/>
        <v>100</v>
      </c>
      <c r="M317" s="54">
        <f t="shared" si="29"/>
        <v>0.1</v>
      </c>
      <c r="N317" s="55"/>
    </row>
    <row r="318" spans="1:14" ht="15" x14ac:dyDescent="0.2">
      <c r="A318" s="29"/>
      <c r="B318" s="43" t="str">
        <f t="shared" si="30"/>
        <v/>
      </c>
      <c r="C318" s="50" t="s">
        <v>231</v>
      </c>
      <c r="D318" s="29" t="s">
        <v>110</v>
      </c>
      <c r="E318" s="29" t="s">
        <v>209</v>
      </c>
      <c r="F318" s="29" t="s">
        <v>27</v>
      </c>
      <c r="G318" s="29" t="s">
        <v>209</v>
      </c>
      <c r="H318" s="51" t="e">
        <f t="shared" si="31"/>
        <v>#DIV/0!</v>
      </c>
      <c r="I318" s="29">
        <v>100</v>
      </c>
      <c r="J318" s="43" t="str">
        <f t="shared" si="32"/>
        <v/>
      </c>
      <c r="K318" s="52">
        <f t="shared" si="27"/>
        <v>0.1</v>
      </c>
      <c r="L318" s="53">
        <f t="shared" si="33"/>
        <v>100</v>
      </c>
      <c r="M318" s="54">
        <f t="shared" si="29"/>
        <v>0.1</v>
      </c>
      <c r="N318" s="55"/>
    </row>
    <row r="319" spans="1:14" ht="15" x14ac:dyDescent="0.2">
      <c r="A319" s="29"/>
      <c r="B319" s="43" t="str">
        <f t="shared" si="30"/>
        <v/>
      </c>
      <c r="C319" s="50" t="s">
        <v>232</v>
      </c>
      <c r="D319" s="29" t="s">
        <v>33</v>
      </c>
      <c r="E319" s="29" t="s">
        <v>209</v>
      </c>
      <c r="F319" s="29" t="s">
        <v>27</v>
      </c>
      <c r="G319" s="29" t="s">
        <v>209</v>
      </c>
      <c r="H319" s="51" t="e">
        <f t="shared" si="31"/>
        <v>#DIV/0!</v>
      </c>
      <c r="I319" s="29">
        <v>100</v>
      </c>
      <c r="J319" s="43" t="str">
        <f t="shared" si="32"/>
        <v/>
      </c>
      <c r="K319" s="52">
        <f t="shared" si="27"/>
        <v>0.1</v>
      </c>
      <c r="L319" s="53">
        <f t="shared" si="33"/>
        <v>100</v>
      </c>
      <c r="M319" s="54">
        <f t="shared" si="29"/>
        <v>0.1</v>
      </c>
      <c r="N319" s="55"/>
    </row>
    <row r="320" spans="1:14" ht="15" x14ac:dyDescent="0.2">
      <c r="A320" s="29"/>
      <c r="B320" s="43" t="str">
        <f t="shared" si="30"/>
        <v/>
      </c>
      <c r="C320" s="50" t="s">
        <v>233</v>
      </c>
      <c r="D320" s="29" t="s">
        <v>33</v>
      </c>
      <c r="E320" s="29" t="s">
        <v>209</v>
      </c>
      <c r="F320" s="29" t="s">
        <v>27</v>
      </c>
      <c r="G320" s="29"/>
      <c r="H320" s="51" t="e">
        <f t="shared" si="31"/>
        <v>#DIV/0!</v>
      </c>
      <c r="I320" s="29">
        <v>100</v>
      </c>
      <c r="J320" s="43" t="str">
        <f t="shared" si="32"/>
        <v/>
      </c>
      <c r="K320" s="52" t="str">
        <f t="shared" si="27"/>
        <v/>
      </c>
      <c r="L320" s="53">
        <f t="shared" si="33"/>
        <v>100</v>
      </c>
      <c r="M320" s="54" t="str">
        <f t="shared" si="29"/>
        <v/>
      </c>
      <c r="N320" s="55"/>
    </row>
    <row r="321" spans="1:14" ht="15" x14ac:dyDescent="0.2">
      <c r="A321" s="29"/>
      <c r="B321" s="43" t="str">
        <f t="shared" si="30"/>
        <v/>
      </c>
      <c r="C321" s="50" t="s">
        <v>234</v>
      </c>
      <c r="D321" s="29" t="s">
        <v>33</v>
      </c>
      <c r="E321" s="29" t="s">
        <v>209</v>
      </c>
      <c r="F321" s="29" t="s">
        <v>27</v>
      </c>
      <c r="G321" s="29"/>
      <c r="H321" s="51" t="e">
        <f t="shared" si="31"/>
        <v>#DIV/0!</v>
      </c>
      <c r="I321" s="29">
        <v>100</v>
      </c>
      <c r="J321" s="43" t="str">
        <f t="shared" si="32"/>
        <v/>
      </c>
      <c r="K321" s="52" t="str">
        <f t="shared" si="27"/>
        <v/>
      </c>
      <c r="L321" s="53">
        <f t="shared" si="33"/>
        <v>100</v>
      </c>
      <c r="M321" s="54" t="str">
        <f t="shared" si="29"/>
        <v/>
      </c>
      <c r="N321" s="55"/>
    </row>
    <row r="322" spans="1:14" ht="15" x14ac:dyDescent="0.2">
      <c r="A322" s="29"/>
      <c r="B322" s="43" t="str">
        <f t="shared" si="30"/>
        <v/>
      </c>
      <c r="C322" s="50" t="s">
        <v>235</v>
      </c>
      <c r="D322" s="29" t="s">
        <v>33</v>
      </c>
      <c r="E322" s="29" t="s">
        <v>209</v>
      </c>
      <c r="F322" s="29" t="s">
        <v>27</v>
      </c>
      <c r="G322" s="29" t="s">
        <v>209</v>
      </c>
      <c r="H322" s="51" t="e">
        <f t="shared" si="31"/>
        <v>#DIV/0!</v>
      </c>
      <c r="I322" s="29">
        <v>100</v>
      </c>
      <c r="J322" s="43" t="str">
        <f t="shared" si="32"/>
        <v/>
      </c>
      <c r="K322" s="52">
        <f t="shared" si="27"/>
        <v>0.1</v>
      </c>
      <c r="L322" s="53">
        <f t="shared" si="33"/>
        <v>100</v>
      </c>
      <c r="M322" s="54">
        <f t="shared" si="29"/>
        <v>0.1</v>
      </c>
      <c r="N322" s="55"/>
    </row>
    <row r="323" spans="1:14" ht="15" x14ac:dyDescent="0.2">
      <c r="A323" s="29"/>
      <c r="B323" s="43" t="str">
        <f t="shared" si="30"/>
        <v/>
      </c>
      <c r="C323" s="50" t="s">
        <v>236</v>
      </c>
      <c r="D323" s="29" t="s">
        <v>33</v>
      </c>
      <c r="E323" s="29" t="s">
        <v>209</v>
      </c>
      <c r="F323" s="29" t="s">
        <v>27</v>
      </c>
      <c r="G323" s="29"/>
      <c r="H323" s="51" t="e">
        <f t="shared" si="31"/>
        <v>#DIV/0!</v>
      </c>
      <c r="I323" s="29">
        <v>100</v>
      </c>
      <c r="J323" s="43" t="str">
        <f t="shared" si="32"/>
        <v/>
      </c>
      <c r="K323" s="52" t="str">
        <f t="shared" si="27"/>
        <v/>
      </c>
      <c r="L323" s="53">
        <f t="shared" si="33"/>
        <v>100</v>
      </c>
      <c r="M323" s="54" t="str">
        <f t="shared" si="29"/>
        <v/>
      </c>
      <c r="N323" s="55"/>
    </row>
    <row r="324" spans="1:14" ht="15" x14ac:dyDescent="0.2">
      <c r="A324" s="29"/>
      <c r="B324" s="43" t="str">
        <f t="shared" si="30"/>
        <v/>
      </c>
      <c r="C324" s="50" t="s">
        <v>237</v>
      </c>
      <c r="D324" s="29" t="s">
        <v>33</v>
      </c>
      <c r="E324" s="29" t="s">
        <v>209</v>
      </c>
      <c r="F324" s="29" t="s">
        <v>27</v>
      </c>
      <c r="G324" s="29"/>
      <c r="H324" s="51" t="e">
        <f t="shared" si="31"/>
        <v>#DIV/0!</v>
      </c>
      <c r="I324" s="29">
        <v>100</v>
      </c>
      <c r="J324" s="43" t="str">
        <f t="shared" si="32"/>
        <v/>
      </c>
      <c r="K324" s="52" t="str">
        <f t="shared" ref="K324:K387" si="34">IF($G324&lt;&gt;"",$I324/1000,"")</f>
        <v/>
      </c>
      <c r="L324" s="53">
        <f t="shared" si="33"/>
        <v>100</v>
      </c>
      <c r="M324" s="54" t="str">
        <f t="shared" ref="M324:M387" si="35">IF(AND($K324&lt;&gt;"",$K324&lt;&gt;0),($L324/1000),"")</f>
        <v/>
      </c>
      <c r="N324" s="55"/>
    </row>
    <row r="325" spans="1:14" ht="15" x14ac:dyDescent="0.2">
      <c r="A325" s="29"/>
      <c r="B325" s="43" t="str">
        <f t="shared" si="30"/>
        <v/>
      </c>
      <c r="C325" s="50" t="s">
        <v>238</v>
      </c>
      <c r="D325" s="29" t="s">
        <v>33</v>
      </c>
      <c r="E325" s="29" t="s">
        <v>209</v>
      </c>
      <c r="F325" s="29" t="s">
        <v>27</v>
      </c>
      <c r="G325" s="29" t="s">
        <v>209</v>
      </c>
      <c r="H325" s="51" t="e">
        <f t="shared" si="31"/>
        <v>#DIV/0!</v>
      </c>
      <c r="I325" s="29">
        <v>100</v>
      </c>
      <c r="J325" s="43" t="str">
        <f t="shared" si="32"/>
        <v/>
      </c>
      <c r="K325" s="52">
        <f t="shared" si="34"/>
        <v>0.1</v>
      </c>
      <c r="L325" s="53">
        <f t="shared" si="33"/>
        <v>100</v>
      </c>
      <c r="M325" s="54">
        <f t="shared" si="35"/>
        <v>0.1</v>
      </c>
      <c r="N325" s="55"/>
    </row>
    <row r="326" spans="1:14" ht="15" x14ac:dyDescent="0.2">
      <c r="A326" s="29"/>
      <c r="B326" s="43" t="str">
        <f t="shared" si="30"/>
        <v/>
      </c>
      <c r="C326" s="50" t="s">
        <v>239</v>
      </c>
      <c r="D326" s="29" t="s">
        <v>223</v>
      </c>
      <c r="E326" s="29" t="s">
        <v>209</v>
      </c>
      <c r="F326" s="29" t="s">
        <v>27</v>
      </c>
      <c r="G326" s="29" t="s">
        <v>209</v>
      </c>
      <c r="H326" s="51" t="e">
        <f t="shared" si="31"/>
        <v>#DIV/0!</v>
      </c>
      <c r="I326" s="29">
        <v>100</v>
      </c>
      <c r="J326" s="43" t="str">
        <f t="shared" si="32"/>
        <v/>
      </c>
      <c r="K326" s="52">
        <f t="shared" si="34"/>
        <v>0.1</v>
      </c>
      <c r="L326" s="53">
        <f t="shared" si="33"/>
        <v>100</v>
      </c>
      <c r="M326" s="54">
        <f t="shared" si="35"/>
        <v>0.1</v>
      </c>
      <c r="N326" s="55"/>
    </row>
    <row r="327" spans="1:14" ht="15" x14ac:dyDescent="0.2">
      <c r="A327" s="29"/>
      <c r="B327" s="43" t="str">
        <f t="shared" si="30"/>
        <v/>
      </c>
      <c r="C327" s="50" t="s">
        <v>240</v>
      </c>
      <c r="D327" s="29" t="s">
        <v>33</v>
      </c>
      <c r="E327" s="29" t="s">
        <v>209</v>
      </c>
      <c r="F327" s="29" t="s">
        <v>27</v>
      </c>
      <c r="G327" s="29" t="s">
        <v>209</v>
      </c>
      <c r="H327" s="51" t="e">
        <f t="shared" si="31"/>
        <v>#DIV/0!</v>
      </c>
      <c r="I327" s="29">
        <v>100</v>
      </c>
      <c r="J327" s="43" t="str">
        <f t="shared" si="32"/>
        <v/>
      </c>
      <c r="K327" s="52">
        <f t="shared" si="34"/>
        <v>0.1</v>
      </c>
      <c r="L327" s="53">
        <f t="shared" si="33"/>
        <v>100</v>
      </c>
      <c r="M327" s="54">
        <f t="shared" si="35"/>
        <v>0.1</v>
      </c>
      <c r="N327" s="55"/>
    </row>
    <row r="328" spans="1:14" ht="15" x14ac:dyDescent="0.2">
      <c r="A328" s="29"/>
      <c r="B328" s="43" t="str">
        <f t="shared" si="30"/>
        <v/>
      </c>
      <c r="C328" s="50" t="s">
        <v>241</v>
      </c>
      <c r="D328" s="29" t="s">
        <v>33</v>
      </c>
      <c r="E328" s="29" t="s">
        <v>209</v>
      </c>
      <c r="F328" s="29" t="s">
        <v>27</v>
      </c>
      <c r="G328" s="29"/>
      <c r="H328" s="51" t="e">
        <f t="shared" si="31"/>
        <v>#DIV/0!</v>
      </c>
      <c r="I328" s="29">
        <v>100</v>
      </c>
      <c r="J328" s="43" t="str">
        <f t="shared" si="32"/>
        <v/>
      </c>
      <c r="K328" s="52" t="str">
        <f t="shared" si="34"/>
        <v/>
      </c>
      <c r="L328" s="53">
        <f t="shared" si="33"/>
        <v>100</v>
      </c>
      <c r="M328" s="54" t="str">
        <f t="shared" si="35"/>
        <v/>
      </c>
      <c r="N328" s="55"/>
    </row>
    <row r="329" spans="1:14" ht="15" x14ac:dyDescent="0.2">
      <c r="A329" s="29"/>
      <c r="B329" s="43" t="str">
        <f t="shared" si="30"/>
        <v/>
      </c>
      <c r="C329" s="50" t="s">
        <v>242</v>
      </c>
      <c r="D329" s="29" t="s">
        <v>223</v>
      </c>
      <c r="E329" s="29" t="s">
        <v>209</v>
      </c>
      <c r="F329" s="29" t="s">
        <v>27</v>
      </c>
      <c r="G329" s="29"/>
      <c r="H329" s="51" t="e">
        <f t="shared" si="31"/>
        <v>#DIV/0!</v>
      </c>
      <c r="I329" s="29">
        <v>100</v>
      </c>
      <c r="J329" s="43" t="str">
        <f t="shared" si="32"/>
        <v/>
      </c>
      <c r="K329" s="52" t="str">
        <f t="shared" si="34"/>
        <v/>
      </c>
      <c r="L329" s="53">
        <f t="shared" si="33"/>
        <v>100</v>
      </c>
      <c r="M329" s="54" t="str">
        <f t="shared" si="35"/>
        <v/>
      </c>
      <c r="N329" s="55"/>
    </row>
    <row r="330" spans="1:14" ht="15" x14ac:dyDescent="0.2">
      <c r="A330" s="29"/>
      <c r="B330" s="43" t="str">
        <f t="shared" si="30"/>
        <v/>
      </c>
      <c r="C330" s="50" t="s">
        <v>243</v>
      </c>
      <c r="D330" s="29" t="s">
        <v>33</v>
      </c>
      <c r="E330" s="29" t="s">
        <v>209</v>
      </c>
      <c r="F330" s="29" t="s">
        <v>27</v>
      </c>
      <c r="G330" s="29"/>
      <c r="H330" s="51" t="e">
        <f t="shared" si="31"/>
        <v>#DIV/0!</v>
      </c>
      <c r="I330" s="29">
        <v>100</v>
      </c>
      <c r="J330" s="43" t="str">
        <f t="shared" si="32"/>
        <v/>
      </c>
      <c r="K330" s="52" t="str">
        <f t="shared" si="34"/>
        <v/>
      </c>
      <c r="L330" s="53">
        <f t="shared" si="33"/>
        <v>100</v>
      </c>
      <c r="M330" s="54" t="str">
        <f t="shared" si="35"/>
        <v/>
      </c>
      <c r="N330" s="55"/>
    </row>
    <row r="331" spans="1:14" ht="15" x14ac:dyDescent="0.2">
      <c r="A331" s="29"/>
      <c r="B331" s="43" t="str">
        <f t="shared" si="30"/>
        <v/>
      </c>
      <c r="C331" s="50" t="s">
        <v>244</v>
      </c>
      <c r="D331" s="29" t="s">
        <v>25</v>
      </c>
      <c r="E331" s="29" t="s">
        <v>209</v>
      </c>
      <c r="F331" s="29" t="s">
        <v>27</v>
      </c>
      <c r="G331" s="29"/>
      <c r="H331" s="51" t="e">
        <f t="shared" si="31"/>
        <v>#DIV/0!</v>
      </c>
      <c r="I331" s="29">
        <v>100</v>
      </c>
      <c r="J331" s="43" t="str">
        <f t="shared" si="32"/>
        <v/>
      </c>
      <c r="K331" s="52" t="str">
        <f t="shared" si="34"/>
        <v/>
      </c>
      <c r="L331" s="53">
        <f t="shared" si="33"/>
        <v>100</v>
      </c>
      <c r="M331" s="54" t="str">
        <f t="shared" si="35"/>
        <v/>
      </c>
      <c r="N331" s="55"/>
    </row>
    <row r="332" spans="1:14" ht="15" x14ac:dyDescent="0.2">
      <c r="A332" s="29"/>
      <c r="B332" s="43" t="str">
        <f t="shared" si="30"/>
        <v/>
      </c>
      <c r="C332" s="50" t="s">
        <v>245</v>
      </c>
      <c r="D332" s="29" t="s">
        <v>33</v>
      </c>
      <c r="E332" s="29" t="s">
        <v>209</v>
      </c>
      <c r="F332" s="29" t="s">
        <v>27</v>
      </c>
      <c r="G332" s="29" t="s">
        <v>209</v>
      </c>
      <c r="H332" s="51" t="e">
        <f t="shared" si="31"/>
        <v>#DIV/0!</v>
      </c>
      <c r="I332" s="29">
        <v>100</v>
      </c>
      <c r="J332" s="43" t="str">
        <f t="shared" si="32"/>
        <v/>
      </c>
      <c r="K332" s="52">
        <f t="shared" si="34"/>
        <v>0.1</v>
      </c>
      <c r="L332" s="53">
        <f t="shared" si="33"/>
        <v>100</v>
      </c>
      <c r="M332" s="54">
        <f t="shared" si="35"/>
        <v>0.1</v>
      </c>
      <c r="N332" s="55"/>
    </row>
    <row r="333" spans="1:14" ht="15" x14ac:dyDescent="0.2">
      <c r="A333" s="29"/>
      <c r="B333" s="43" t="str">
        <f t="shared" si="30"/>
        <v/>
      </c>
      <c r="C333" s="50" t="s">
        <v>246</v>
      </c>
      <c r="D333" s="29" t="s">
        <v>33</v>
      </c>
      <c r="E333" s="29" t="s">
        <v>209</v>
      </c>
      <c r="F333" s="29" t="s">
        <v>27</v>
      </c>
      <c r="G333" s="29"/>
      <c r="H333" s="51" t="e">
        <f t="shared" si="31"/>
        <v>#DIV/0!</v>
      </c>
      <c r="I333" s="29">
        <v>100</v>
      </c>
      <c r="J333" s="43" t="str">
        <f t="shared" si="32"/>
        <v/>
      </c>
      <c r="K333" s="52" t="str">
        <f t="shared" si="34"/>
        <v/>
      </c>
      <c r="L333" s="53">
        <f t="shared" si="33"/>
        <v>100</v>
      </c>
      <c r="M333" s="54" t="str">
        <f t="shared" si="35"/>
        <v/>
      </c>
      <c r="N333" s="55"/>
    </row>
    <row r="334" spans="1:14" ht="15" x14ac:dyDescent="0.2">
      <c r="A334" s="29"/>
      <c r="B334" s="43" t="str">
        <f t="shared" si="30"/>
        <v/>
      </c>
      <c r="C334" s="50" t="s">
        <v>247</v>
      </c>
      <c r="D334" s="29" t="s">
        <v>110</v>
      </c>
      <c r="E334" s="29" t="s">
        <v>209</v>
      </c>
      <c r="F334" s="29" t="s">
        <v>27</v>
      </c>
      <c r="G334" s="29"/>
      <c r="H334" s="51" t="e">
        <f t="shared" si="31"/>
        <v>#DIV/0!</v>
      </c>
      <c r="I334" s="29">
        <v>100</v>
      </c>
      <c r="J334" s="43" t="str">
        <f t="shared" si="32"/>
        <v/>
      </c>
      <c r="K334" s="52" t="str">
        <f t="shared" si="34"/>
        <v/>
      </c>
      <c r="L334" s="53">
        <f t="shared" si="33"/>
        <v>100</v>
      </c>
      <c r="M334" s="54" t="str">
        <f t="shared" si="35"/>
        <v/>
      </c>
      <c r="N334" s="55"/>
    </row>
    <row r="335" spans="1:14" ht="15" x14ac:dyDescent="0.2">
      <c r="A335" s="29"/>
      <c r="B335" s="43" t="str">
        <f t="shared" si="30"/>
        <v/>
      </c>
      <c r="C335" s="56" t="s">
        <v>248</v>
      </c>
      <c r="D335" s="29" t="s">
        <v>33</v>
      </c>
      <c r="E335" s="29" t="s">
        <v>209</v>
      </c>
      <c r="F335" s="29" t="s">
        <v>27</v>
      </c>
      <c r="G335" s="29"/>
      <c r="H335" s="51" t="e">
        <f t="shared" si="31"/>
        <v>#DIV/0!</v>
      </c>
      <c r="I335" s="29">
        <v>100</v>
      </c>
      <c r="J335" s="43" t="str">
        <f t="shared" si="32"/>
        <v/>
      </c>
      <c r="K335" s="52" t="str">
        <f t="shared" si="34"/>
        <v/>
      </c>
      <c r="L335" s="53">
        <f t="shared" si="33"/>
        <v>100</v>
      </c>
      <c r="M335" s="54" t="str">
        <f t="shared" si="35"/>
        <v/>
      </c>
      <c r="N335" s="55"/>
    </row>
    <row r="336" spans="1:14" ht="15" x14ac:dyDescent="0.2">
      <c r="A336" s="29"/>
      <c r="B336" s="43" t="str">
        <f t="shared" si="30"/>
        <v/>
      </c>
      <c r="C336" s="50" t="s">
        <v>249</v>
      </c>
      <c r="D336" s="29" t="s">
        <v>33</v>
      </c>
      <c r="E336" s="29" t="s">
        <v>209</v>
      </c>
      <c r="F336" s="29" t="s">
        <v>27</v>
      </c>
      <c r="G336" s="29"/>
      <c r="H336" s="51" t="e">
        <f t="shared" si="31"/>
        <v>#DIV/0!</v>
      </c>
      <c r="I336" s="29">
        <v>100</v>
      </c>
      <c r="J336" s="43" t="str">
        <f t="shared" si="32"/>
        <v/>
      </c>
      <c r="K336" s="52" t="str">
        <f t="shared" si="34"/>
        <v/>
      </c>
      <c r="L336" s="53">
        <f t="shared" si="33"/>
        <v>100</v>
      </c>
      <c r="M336" s="54" t="str">
        <f t="shared" si="35"/>
        <v/>
      </c>
      <c r="N336" s="55"/>
    </row>
    <row r="337" spans="1:14" ht="15" x14ac:dyDescent="0.2">
      <c r="A337" s="29"/>
      <c r="B337" s="43" t="str">
        <f t="shared" si="30"/>
        <v/>
      </c>
      <c r="C337" s="50" t="s">
        <v>250</v>
      </c>
      <c r="D337" s="29" t="s">
        <v>110</v>
      </c>
      <c r="E337" s="29" t="s">
        <v>209</v>
      </c>
      <c r="F337" s="29" t="s">
        <v>27</v>
      </c>
      <c r="G337" s="29" t="s">
        <v>209</v>
      </c>
      <c r="H337" s="51" t="e">
        <f t="shared" si="31"/>
        <v>#DIV/0!</v>
      </c>
      <c r="I337" s="29">
        <v>100</v>
      </c>
      <c r="J337" s="43" t="str">
        <f t="shared" si="32"/>
        <v/>
      </c>
      <c r="K337" s="52">
        <f t="shared" si="34"/>
        <v>0.1</v>
      </c>
      <c r="L337" s="53">
        <f t="shared" si="33"/>
        <v>100</v>
      </c>
      <c r="M337" s="54">
        <f t="shared" si="35"/>
        <v>0.1</v>
      </c>
      <c r="N337" s="55"/>
    </row>
    <row r="338" spans="1:14" ht="15" x14ac:dyDescent="0.2">
      <c r="A338" s="29"/>
      <c r="B338" s="43" t="str">
        <f t="shared" si="30"/>
        <v/>
      </c>
      <c r="C338" s="50" t="s">
        <v>251</v>
      </c>
      <c r="D338" s="29" t="s">
        <v>25</v>
      </c>
      <c r="E338" s="29" t="s">
        <v>209</v>
      </c>
      <c r="F338" s="29" t="s">
        <v>27</v>
      </c>
      <c r="G338" s="29"/>
      <c r="H338" s="51" t="e">
        <f t="shared" si="31"/>
        <v>#DIV/0!</v>
      </c>
      <c r="I338" s="29">
        <v>100</v>
      </c>
      <c r="J338" s="43" t="str">
        <f t="shared" si="32"/>
        <v/>
      </c>
      <c r="K338" s="52" t="str">
        <f t="shared" si="34"/>
        <v/>
      </c>
      <c r="L338" s="53">
        <f t="shared" si="33"/>
        <v>100</v>
      </c>
      <c r="M338" s="54" t="str">
        <f t="shared" si="35"/>
        <v/>
      </c>
      <c r="N338" s="55"/>
    </row>
    <row r="339" spans="1:14" ht="15" x14ac:dyDescent="0.2">
      <c r="A339" s="29"/>
      <c r="B339" s="43" t="str">
        <f t="shared" si="30"/>
        <v/>
      </c>
      <c r="C339" s="50" t="s">
        <v>252</v>
      </c>
      <c r="D339" s="29" t="s">
        <v>223</v>
      </c>
      <c r="E339" s="29" t="s">
        <v>209</v>
      </c>
      <c r="F339" s="29" t="s">
        <v>27</v>
      </c>
      <c r="G339" s="29"/>
      <c r="H339" s="51" t="e">
        <f t="shared" si="31"/>
        <v>#DIV/0!</v>
      </c>
      <c r="I339" s="29">
        <v>100</v>
      </c>
      <c r="J339" s="43" t="str">
        <f t="shared" si="32"/>
        <v/>
      </c>
      <c r="K339" s="52" t="str">
        <f t="shared" si="34"/>
        <v/>
      </c>
      <c r="L339" s="53">
        <f t="shared" si="33"/>
        <v>100</v>
      </c>
      <c r="M339" s="54" t="str">
        <f t="shared" si="35"/>
        <v/>
      </c>
      <c r="N339" s="55"/>
    </row>
    <row r="340" spans="1:14" ht="15" x14ac:dyDescent="0.2">
      <c r="A340" s="29"/>
      <c r="B340" s="43" t="str">
        <f t="shared" si="30"/>
        <v/>
      </c>
      <c r="C340" s="50" t="s">
        <v>253</v>
      </c>
      <c r="D340" s="29" t="s">
        <v>33</v>
      </c>
      <c r="E340" s="29" t="s">
        <v>209</v>
      </c>
      <c r="F340" s="29" t="s">
        <v>27</v>
      </c>
      <c r="G340" s="29" t="s">
        <v>209</v>
      </c>
      <c r="H340" s="51" t="e">
        <f t="shared" si="31"/>
        <v>#DIV/0!</v>
      </c>
      <c r="I340" s="29">
        <v>100</v>
      </c>
      <c r="J340" s="43" t="str">
        <f t="shared" si="32"/>
        <v/>
      </c>
      <c r="K340" s="52">
        <f t="shared" si="34"/>
        <v>0.1</v>
      </c>
      <c r="L340" s="53">
        <f t="shared" si="33"/>
        <v>100</v>
      </c>
      <c r="M340" s="54">
        <f t="shared" si="35"/>
        <v>0.1</v>
      </c>
      <c r="N340" s="55"/>
    </row>
    <row r="341" spans="1:14" ht="15" x14ac:dyDescent="0.2">
      <c r="A341" s="29"/>
      <c r="B341" s="43" t="str">
        <f t="shared" si="30"/>
        <v/>
      </c>
      <c r="C341" s="50" t="s">
        <v>254</v>
      </c>
      <c r="D341" s="29" t="s">
        <v>223</v>
      </c>
      <c r="E341" s="29" t="s">
        <v>209</v>
      </c>
      <c r="F341" s="29" t="s">
        <v>27</v>
      </c>
      <c r="G341" s="29" t="s">
        <v>209</v>
      </c>
      <c r="H341" s="51" t="e">
        <f t="shared" si="31"/>
        <v>#DIV/0!</v>
      </c>
      <c r="I341" s="29">
        <v>100</v>
      </c>
      <c r="J341" s="43" t="str">
        <f t="shared" si="32"/>
        <v/>
      </c>
      <c r="K341" s="52">
        <f t="shared" si="34"/>
        <v>0.1</v>
      </c>
      <c r="L341" s="53">
        <f t="shared" si="33"/>
        <v>100</v>
      </c>
      <c r="M341" s="54">
        <f t="shared" si="35"/>
        <v>0.1</v>
      </c>
      <c r="N341" s="55"/>
    </row>
    <row r="342" spans="1:14" ht="15" x14ac:dyDescent="0.2">
      <c r="A342" s="29"/>
      <c r="B342" s="43" t="str">
        <f t="shared" si="30"/>
        <v/>
      </c>
      <c r="C342" s="50" t="s">
        <v>255</v>
      </c>
      <c r="D342" s="29" t="s">
        <v>223</v>
      </c>
      <c r="E342" s="29" t="s">
        <v>209</v>
      </c>
      <c r="F342" s="29" t="s">
        <v>27</v>
      </c>
      <c r="G342" s="29" t="s">
        <v>209</v>
      </c>
      <c r="H342" s="51" t="e">
        <f t="shared" si="31"/>
        <v>#DIV/0!</v>
      </c>
      <c r="I342" s="29">
        <v>100</v>
      </c>
      <c r="J342" s="43" t="str">
        <f t="shared" si="32"/>
        <v/>
      </c>
      <c r="K342" s="52">
        <f t="shared" si="34"/>
        <v>0.1</v>
      </c>
      <c r="L342" s="53">
        <f t="shared" si="33"/>
        <v>100</v>
      </c>
      <c r="M342" s="54">
        <f t="shared" si="35"/>
        <v>0.1</v>
      </c>
      <c r="N342" s="55"/>
    </row>
    <row r="343" spans="1:14" ht="15" x14ac:dyDescent="0.2">
      <c r="A343" s="29"/>
      <c r="B343" s="43" t="str">
        <f t="shared" si="30"/>
        <v/>
      </c>
      <c r="C343" s="50" t="s">
        <v>256</v>
      </c>
      <c r="D343" s="29" t="s">
        <v>110</v>
      </c>
      <c r="E343" s="29" t="s">
        <v>209</v>
      </c>
      <c r="F343" s="29" t="s">
        <v>27</v>
      </c>
      <c r="G343" s="29" t="s">
        <v>209</v>
      </c>
      <c r="H343" s="51" t="e">
        <f t="shared" si="31"/>
        <v>#DIV/0!</v>
      </c>
      <c r="I343" s="29">
        <v>100</v>
      </c>
      <c r="J343" s="43" t="str">
        <f t="shared" si="32"/>
        <v/>
      </c>
      <c r="K343" s="52">
        <f t="shared" si="34"/>
        <v>0.1</v>
      </c>
      <c r="L343" s="53">
        <f t="shared" si="33"/>
        <v>100</v>
      </c>
      <c r="M343" s="54">
        <f t="shared" si="35"/>
        <v>0.1</v>
      </c>
      <c r="N343" s="55"/>
    </row>
    <row r="344" spans="1:14" ht="15" x14ac:dyDescent="0.2">
      <c r="A344" s="29"/>
      <c r="B344" s="43" t="str">
        <f t="shared" si="30"/>
        <v/>
      </c>
      <c r="C344" s="50" t="s">
        <v>257</v>
      </c>
      <c r="D344" s="29" t="s">
        <v>143</v>
      </c>
      <c r="E344" s="29" t="s">
        <v>209</v>
      </c>
      <c r="F344" s="29" t="s">
        <v>27</v>
      </c>
      <c r="G344" s="29" t="s">
        <v>209</v>
      </c>
      <c r="H344" s="51" t="e">
        <f t="shared" si="31"/>
        <v>#DIV/0!</v>
      </c>
      <c r="I344" s="29">
        <v>250</v>
      </c>
      <c r="J344" s="43" t="str">
        <f t="shared" si="32"/>
        <v/>
      </c>
      <c r="K344" s="52">
        <f t="shared" si="34"/>
        <v>0.25</v>
      </c>
      <c r="L344" s="53">
        <f t="shared" si="33"/>
        <v>250</v>
      </c>
      <c r="M344" s="54">
        <f t="shared" si="35"/>
        <v>0.25</v>
      </c>
      <c r="N344" s="55"/>
    </row>
    <row r="345" spans="1:14" ht="15" x14ac:dyDescent="0.2">
      <c r="A345" s="29"/>
      <c r="B345" s="43" t="str">
        <f t="shared" si="30"/>
        <v/>
      </c>
      <c r="C345" s="50" t="s">
        <v>258</v>
      </c>
      <c r="D345" s="29" t="s">
        <v>223</v>
      </c>
      <c r="E345" s="29" t="s">
        <v>209</v>
      </c>
      <c r="F345" s="29" t="s">
        <v>27</v>
      </c>
      <c r="G345" s="29" t="s">
        <v>209</v>
      </c>
      <c r="H345" s="51" t="e">
        <f t="shared" si="31"/>
        <v>#DIV/0!</v>
      </c>
      <c r="I345" s="29">
        <v>100</v>
      </c>
      <c r="J345" s="43" t="str">
        <f t="shared" si="32"/>
        <v/>
      </c>
      <c r="K345" s="52">
        <f t="shared" si="34"/>
        <v>0.1</v>
      </c>
      <c r="L345" s="53">
        <f t="shared" si="33"/>
        <v>100</v>
      </c>
      <c r="M345" s="54">
        <f t="shared" si="35"/>
        <v>0.1</v>
      </c>
      <c r="N345" s="55"/>
    </row>
    <row r="346" spans="1:14" ht="15" x14ac:dyDescent="0.2">
      <c r="A346" s="29"/>
      <c r="B346" s="43" t="str">
        <f t="shared" si="30"/>
        <v/>
      </c>
      <c r="C346" s="50" t="s">
        <v>259</v>
      </c>
      <c r="D346" s="29" t="s">
        <v>223</v>
      </c>
      <c r="E346" s="29" t="s">
        <v>209</v>
      </c>
      <c r="F346" s="29" t="s">
        <v>27</v>
      </c>
      <c r="G346" s="29" t="s">
        <v>209</v>
      </c>
      <c r="H346" s="51" t="e">
        <f t="shared" si="31"/>
        <v>#DIV/0!</v>
      </c>
      <c r="I346" s="29">
        <v>250</v>
      </c>
      <c r="J346" s="43" t="str">
        <f t="shared" si="32"/>
        <v/>
      </c>
      <c r="K346" s="52">
        <f t="shared" si="34"/>
        <v>0.25</v>
      </c>
      <c r="L346" s="53">
        <f t="shared" si="33"/>
        <v>250</v>
      </c>
      <c r="M346" s="54">
        <f t="shared" si="35"/>
        <v>0.25</v>
      </c>
      <c r="N346" s="55"/>
    </row>
    <row r="347" spans="1:14" ht="15" x14ac:dyDescent="0.2">
      <c r="A347" s="29"/>
      <c r="B347" s="43" t="str">
        <f t="shared" si="30"/>
        <v/>
      </c>
      <c r="C347" s="50" t="s">
        <v>260</v>
      </c>
      <c r="D347" s="29" t="s">
        <v>33</v>
      </c>
      <c r="E347" s="29" t="s">
        <v>209</v>
      </c>
      <c r="F347" s="29" t="s">
        <v>27</v>
      </c>
      <c r="G347" s="29" t="s">
        <v>209</v>
      </c>
      <c r="H347" s="51" t="e">
        <f t="shared" si="31"/>
        <v>#DIV/0!</v>
      </c>
      <c r="I347" s="29">
        <v>100</v>
      </c>
      <c r="J347" s="43" t="str">
        <f t="shared" si="32"/>
        <v/>
      </c>
      <c r="K347" s="52">
        <f t="shared" si="34"/>
        <v>0.1</v>
      </c>
      <c r="L347" s="53">
        <f t="shared" si="33"/>
        <v>100</v>
      </c>
      <c r="M347" s="54">
        <f t="shared" si="35"/>
        <v>0.1</v>
      </c>
      <c r="N347" s="55"/>
    </row>
    <row r="348" spans="1:14" ht="15" x14ac:dyDescent="0.2">
      <c r="A348" s="29"/>
      <c r="B348" s="43" t="str">
        <f t="shared" si="30"/>
        <v/>
      </c>
      <c r="C348" s="50" t="s">
        <v>261</v>
      </c>
      <c r="D348" s="29" t="s">
        <v>223</v>
      </c>
      <c r="E348" s="29" t="s">
        <v>262</v>
      </c>
      <c r="F348" s="29" t="s">
        <v>27</v>
      </c>
      <c r="G348" s="29" t="s">
        <v>262</v>
      </c>
      <c r="H348" s="51" t="e">
        <f t="shared" si="31"/>
        <v>#DIV/0!</v>
      </c>
      <c r="I348" s="29">
        <v>250</v>
      </c>
      <c r="J348" s="43" t="str">
        <f t="shared" si="32"/>
        <v/>
      </c>
      <c r="K348" s="52">
        <f t="shared" si="34"/>
        <v>0.25</v>
      </c>
      <c r="L348" s="53">
        <f t="shared" si="33"/>
        <v>250</v>
      </c>
      <c r="M348" s="54">
        <f t="shared" si="35"/>
        <v>0.25</v>
      </c>
      <c r="N348" s="55"/>
    </row>
    <row r="349" spans="1:14" ht="15" x14ac:dyDescent="0.2">
      <c r="A349" s="29"/>
      <c r="B349" s="43" t="str">
        <f t="shared" si="30"/>
        <v/>
      </c>
      <c r="C349" s="50" t="s">
        <v>263</v>
      </c>
      <c r="D349" s="29" t="s">
        <v>25</v>
      </c>
      <c r="E349" s="29" t="s">
        <v>262</v>
      </c>
      <c r="F349" s="29" t="s">
        <v>27</v>
      </c>
      <c r="G349" s="29" t="s">
        <v>262</v>
      </c>
      <c r="H349" s="51" t="e">
        <f t="shared" si="31"/>
        <v>#DIV/0!</v>
      </c>
      <c r="I349" s="29">
        <v>100</v>
      </c>
      <c r="J349" s="43" t="str">
        <f t="shared" si="32"/>
        <v/>
      </c>
      <c r="K349" s="52">
        <f t="shared" si="34"/>
        <v>0.1</v>
      </c>
      <c r="L349" s="53">
        <f t="shared" si="33"/>
        <v>100</v>
      </c>
      <c r="M349" s="54">
        <f t="shared" si="35"/>
        <v>0.1</v>
      </c>
      <c r="N349" s="55"/>
    </row>
    <row r="350" spans="1:14" ht="15" x14ac:dyDescent="0.2">
      <c r="A350" s="29"/>
      <c r="B350" s="43" t="str">
        <f t="shared" si="30"/>
        <v/>
      </c>
      <c r="C350" s="50" t="s">
        <v>264</v>
      </c>
      <c r="D350" s="29" t="s">
        <v>33</v>
      </c>
      <c r="E350" s="29" t="s">
        <v>262</v>
      </c>
      <c r="F350" s="29" t="s">
        <v>27</v>
      </c>
      <c r="G350" s="29" t="s">
        <v>262</v>
      </c>
      <c r="H350" s="51" t="e">
        <f t="shared" si="31"/>
        <v>#DIV/0!</v>
      </c>
      <c r="I350" s="29">
        <v>100</v>
      </c>
      <c r="J350" s="43" t="str">
        <f t="shared" si="32"/>
        <v/>
      </c>
      <c r="K350" s="52">
        <f t="shared" si="34"/>
        <v>0.1</v>
      </c>
      <c r="L350" s="53">
        <f t="shared" si="33"/>
        <v>100</v>
      </c>
      <c r="M350" s="54">
        <f t="shared" si="35"/>
        <v>0.1</v>
      </c>
      <c r="N350" s="55"/>
    </row>
    <row r="351" spans="1:14" ht="15" x14ac:dyDescent="0.2">
      <c r="A351" s="29"/>
      <c r="B351" s="43" t="str">
        <f t="shared" si="30"/>
        <v/>
      </c>
      <c r="C351" s="50" t="s">
        <v>265</v>
      </c>
      <c r="D351" s="29" t="s">
        <v>33</v>
      </c>
      <c r="E351" s="29" t="s">
        <v>262</v>
      </c>
      <c r="F351" s="29" t="s">
        <v>27</v>
      </c>
      <c r="G351" s="29" t="s">
        <v>262</v>
      </c>
      <c r="H351" s="51" t="e">
        <f t="shared" si="31"/>
        <v>#DIV/0!</v>
      </c>
      <c r="I351" s="29">
        <v>100</v>
      </c>
      <c r="J351" s="43" t="str">
        <f t="shared" si="32"/>
        <v/>
      </c>
      <c r="K351" s="52">
        <f t="shared" si="34"/>
        <v>0.1</v>
      </c>
      <c r="L351" s="53">
        <f t="shared" si="33"/>
        <v>100</v>
      </c>
      <c r="M351" s="54">
        <f t="shared" si="35"/>
        <v>0.1</v>
      </c>
      <c r="N351" s="55"/>
    </row>
    <row r="352" spans="1:14" ht="15" x14ac:dyDescent="0.2">
      <c r="A352" s="29"/>
      <c r="B352" s="43" t="str">
        <f t="shared" si="30"/>
        <v/>
      </c>
      <c r="C352" s="50" t="s">
        <v>266</v>
      </c>
      <c r="D352" s="29" t="s">
        <v>33</v>
      </c>
      <c r="E352" s="29" t="s">
        <v>262</v>
      </c>
      <c r="F352" s="29" t="s">
        <v>27</v>
      </c>
      <c r="G352" s="29" t="s">
        <v>262</v>
      </c>
      <c r="H352" s="51" t="e">
        <f t="shared" si="31"/>
        <v>#DIV/0!</v>
      </c>
      <c r="I352" s="29">
        <v>100</v>
      </c>
      <c r="J352" s="43" t="str">
        <f t="shared" si="32"/>
        <v/>
      </c>
      <c r="K352" s="52">
        <f t="shared" si="34"/>
        <v>0.1</v>
      </c>
      <c r="L352" s="53">
        <f t="shared" si="33"/>
        <v>100</v>
      </c>
      <c r="M352" s="54">
        <f t="shared" si="35"/>
        <v>0.1</v>
      </c>
      <c r="N352" s="55"/>
    </row>
    <row r="353" spans="1:14" ht="15" x14ac:dyDescent="0.2">
      <c r="A353" s="29"/>
      <c r="B353" s="43" t="str">
        <f t="shared" si="30"/>
        <v/>
      </c>
      <c r="C353" s="50" t="s">
        <v>267</v>
      </c>
      <c r="D353" s="29" t="s">
        <v>33</v>
      </c>
      <c r="E353" s="29" t="s">
        <v>262</v>
      </c>
      <c r="F353" s="29" t="s">
        <v>27</v>
      </c>
      <c r="G353" s="29" t="s">
        <v>262</v>
      </c>
      <c r="H353" s="51" t="e">
        <f t="shared" si="31"/>
        <v>#DIV/0!</v>
      </c>
      <c r="I353" s="29">
        <v>100</v>
      </c>
      <c r="J353" s="43" t="str">
        <f t="shared" si="32"/>
        <v/>
      </c>
      <c r="K353" s="52">
        <f t="shared" si="34"/>
        <v>0.1</v>
      </c>
      <c r="L353" s="53">
        <f t="shared" si="33"/>
        <v>100</v>
      </c>
      <c r="M353" s="54">
        <f t="shared" si="35"/>
        <v>0.1</v>
      </c>
      <c r="N353" s="55"/>
    </row>
    <row r="354" spans="1:14" ht="15" x14ac:dyDescent="0.2">
      <c r="A354" s="29"/>
      <c r="B354" s="43" t="str">
        <f t="shared" si="30"/>
        <v/>
      </c>
      <c r="C354" s="50" t="s">
        <v>268</v>
      </c>
      <c r="D354" s="29" t="s">
        <v>33</v>
      </c>
      <c r="E354" s="29" t="s">
        <v>262</v>
      </c>
      <c r="F354" s="29" t="s">
        <v>27</v>
      </c>
      <c r="G354" s="29" t="s">
        <v>262</v>
      </c>
      <c r="H354" s="51" t="e">
        <f t="shared" si="31"/>
        <v>#DIV/0!</v>
      </c>
      <c r="I354" s="29">
        <v>100</v>
      </c>
      <c r="J354" s="43" t="str">
        <f t="shared" si="32"/>
        <v/>
      </c>
      <c r="K354" s="52">
        <f t="shared" si="34"/>
        <v>0.1</v>
      </c>
      <c r="L354" s="53">
        <f t="shared" si="33"/>
        <v>100</v>
      </c>
      <c r="M354" s="54">
        <f t="shared" si="35"/>
        <v>0.1</v>
      </c>
      <c r="N354" s="55"/>
    </row>
    <row r="355" spans="1:14" ht="15" x14ac:dyDescent="0.2">
      <c r="A355" s="29"/>
      <c r="B355" s="43" t="str">
        <f t="shared" si="30"/>
        <v/>
      </c>
      <c r="C355" s="50" t="s">
        <v>269</v>
      </c>
      <c r="D355" s="29" t="s">
        <v>33</v>
      </c>
      <c r="E355" s="29" t="s">
        <v>262</v>
      </c>
      <c r="F355" s="29" t="s">
        <v>27</v>
      </c>
      <c r="G355" s="29" t="s">
        <v>262</v>
      </c>
      <c r="H355" s="51" t="e">
        <f t="shared" si="31"/>
        <v>#DIV/0!</v>
      </c>
      <c r="I355" s="29">
        <v>100</v>
      </c>
      <c r="J355" s="43" t="str">
        <f t="shared" si="32"/>
        <v/>
      </c>
      <c r="K355" s="52">
        <f t="shared" si="34"/>
        <v>0.1</v>
      </c>
      <c r="L355" s="53">
        <f t="shared" si="33"/>
        <v>100</v>
      </c>
      <c r="M355" s="54">
        <f t="shared" si="35"/>
        <v>0.1</v>
      </c>
      <c r="N355" s="55"/>
    </row>
    <row r="356" spans="1:14" ht="15" x14ac:dyDescent="0.2">
      <c r="A356" s="29"/>
      <c r="B356" s="43" t="str">
        <f t="shared" si="30"/>
        <v/>
      </c>
      <c r="C356" s="50" t="s">
        <v>270</v>
      </c>
      <c r="D356" s="29" t="s">
        <v>33</v>
      </c>
      <c r="E356" s="29" t="s">
        <v>262</v>
      </c>
      <c r="F356" s="29" t="s">
        <v>27</v>
      </c>
      <c r="G356" s="29" t="s">
        <v>262</v>
      </c>
      <c r="H356" s="51" t="e">
        <f t="shared" si="31"/>
        <v>#DIV/0!</v>
      </c>
      <c r="I356" s="29">
        <v>100</v>
      </c>
      <c r="J356" s="43" t="str">
        <f t="shared" si="32"/>
        <v/>
      </c>
      <c r="K356" s="52">
        <f t="shared" si="34"/>
        <v>0.1</v>
      </c>
      <c r="L356" s="53">
        <f t="shared" si="33"/>
        <v>100</v>
      </c>
      <c r="M356" s="54">
        <f t="shared" si="35"/>
        <v>0.1</v>
      </c>
      <c r="N356" s="55"/>
    </row>
    <row r="357" spans="1:14" ht="15" x14ac:dyDescent="0.2">
      <c r="A357" s="29"/>
      <c r="B357" s="43" t="str">
        <f t="shared" si="30"/>
        <v/>
      </c>
      <c r="C357" s="50" t="s">
        <v>271</v>
      </c>
      <c r="D357" s="29" t="s">
        <v>33</v>
      </c>
      <c r="E357" s="29" t="s">
        <v>262</v>
      </c>
      <c r="F357" s="29" t="s">
        <v>27</v>
      </c>
      <c r="G357" s="29" t="s">
        <v>262</v>
      </c>
      <c r="H357" s="51" t="e">
        <f t="shared" si="31"/>
        <v>#DIV/0!</v>
      </c>
      <c r="I357" s="29">
        <v>100</v>
      </c>
      <c r="J357" s="43" t="str">
        <f t="shared" si="32"/>
        <v/>
      </c>
      <c r="K357" s="52">
        <f t="shared" si="34"/>
        <v>0.1</v>
      </c>
      <c r="L357" s="53">
        <f t="shared" si="33"/>
        <v>100</v>
      </c>
      <c r="M357" s="54">
        <f t="shared" si="35"/>
        <v>0.1</v>
      </c>
      <c r="N357" s="55"/>
    </row>
    <row r="358" spans="1:14" ht="15" x14ac:dyDescent="0.2">
      <c r="A358" s="29"/>
      <c r="B358" s="43" t="str">
        <f t="shared" si="30"/>
        <v/>
      </c>
      <c r="C358" s="50" t="s">
        <v>272</v>
      </c>
      <c r="D358" s="29" t="s">
        <v>33</v>
      </c>
      <c r="E358" s="29" t="s">
        <v>262</v>
      </c>
      <c r="F358" s="29" t="s">
        <v>27</v>
      </c>
      <c r="G358" s="29" t="s">
        <v>262</v>
      </c>
      <c r="H358" s="51" t="e">
        <f t="shared" si="31"/>
        <v>#DIV/0!</v>
      </c>
      <c r="I358" s="29">
        <v>100</v>
      </c>
      <c r="J358" s="43" t="str">
        <f t="shared" si="32"/>
        <v/>
      </c>
      <c r="K358" s="52">
        <f t="shared" si="34"/>
        <v>0.1</v>
      </c>
      <c r="L358" s="53">
        <f t="shared" si="33"/>
        <v>100</v>
      </c>
      <c r="M358" s="54">
        <f t="shared" si="35"/>
        <v>0.1</v>
      </c>
      <c r="N358" s="55"/>
    </row>
    <row r="359" spans="1:14" ht="15" x14ac:dyDescent="0.2">
      <c r="A359" s="29"/>
      <c r="B359" s="43" t="str">
        <f t="shared" si="30"/>
        <v/>
      </c>
      <c r="C359" s="50" t="s">
        <v>273</v>
      </c>
      <c r="D359" s="29" t="s">
        <v>33</v>
      </c>
      <c r="E359" s="29" t="s">
        <v>262</v>
      </c>
      <c r="F359" s="29" t="s">
        <v>27</v>
      </c>
      <c r="G359" s="29" t="s">
        <v>262</v>
      </c>
      <c r="H359" s="51" t="e">
        <f t="shared" si="31"/>
        <v>#DIV/0!</v>
      </c>
      <c r="I359" s="29">
        <v>100</v>
      </c>
      <c r="J359" s="43" t="str">
        <f t="shared" si="32"/>
        <v/>
      </c>
      <c r="K359" s="52">
        <f t="shared" si="34"/>
        <v>0.1</v>
      </c>
      <c r="L359" s="53">
        <f t="shared" si="33"/>
        <v>100</v>
      </c>
      <c r="M359" s="54">
        <f t="shared" si="35"/>
        <v>0.1</v>
      </c>
      <c r="N359" s="55"/>
    </row>
    <row r="360" spans="1:14" ht="15" x14ac:dyDescent="0.2">
      <c r="A360" s="29"/>
      <c r="B360" s="43" t="str">
        <f t="shared" si="30"/>
        <v/>
      </c>
      <c r="C360" s="50" t="s">
        <v>274</v>
      </c>
      <c r="D360" s="29" t="s">
        <v>223</v>
      </c>
      <c r="E360" s="29" t="s">
        <v>262</v>
      </c>
      <c r="F360" s="29" t="s">
        <v>27</v>
      </c>
      <c r="G360" s="29" t="s">
        <v>275</v>
      </c>
      <c r="H360" s="51" t="e">
        <f t="shared" si="31"/>
        <v>#DIV/0!</v>
      </c>
      <c r="I360" s="29">
        <v>100</v>
      </c>
      <c r="J360" s="43" t="str">
        <f t="shared" si="32"/>
        <v/>
      </c>
      <c r="K360" s="52">
        <f t="shared" si="34"/>
        <v>0.1</v>
      </c>
      <c r="L360" s="53">
        <f t="shared" si="33"/>
        <v>100</v>
      </c>
      <c r="M360" s="54">
        <f t="shared" si="35"/>
        <v>0.1</v>
      </c>
      <c r="N360" s="55"/>
    </row>
    <row r="361" spans="1:14" ht="15" x14ac:dyDescent="0.2">
      <c r="A361" s="29"/>
      <c r="B361" s="43" t="str">
        <f t="shared" si="30"/>
        <v/>
      </c>
      <c r="C361" s="50" t="s">
        <v>276</v>
      </c>
      <c r="D361" s="29" t="s">
        <v>25</v>
      </c>
      <c r="E361" s="29" t="s">
        <v>262</v>
      </c>
      <c r="F361" s="29" t="s">
        <v>27</v>
      </c>
      <c r="G361" s="29" t="s">
        <v>275</v>
      </c>
      <c r="H361" s="51" t="e">
        <f t="shared" si="31"/>
        <v>#DIV/0!</v>
      </c>
      <c r="I361" s="29">
        <v>100</v>
      </c>
      <c r="J361" s="43" t="str">
        <f t="shared" si="32"/>
        <v/>
      </c>
      <c r="K361" s="52">
        <f t="shared" si="34"/>
        <v>0.1</v>
      </c>
      <c r="L361" s="53">
        <f t="shared" si="33"/>
        <v>100</v>
      </c>
      <c r="M361" s="54">
        <f t="shared" si="35"/>
        <v>0.1</v>
      </c>
      <c r="N361" s="55"/>
    </row>
    <row r="362" spans="1:14" ht="15" x14ac:dyDescent="0.2">
      <c r="A362" s="29"/>
      <c r="B362" s="43" t="str">
        <f t="shared" si="30"/>
        <v/>
      </c>
      <c r="C362" s="50" t="s">
        <v>277</v>
      </c>
      <c r="D362" s="29" t="s">
        <v>25</v>
      </c>
      <c r="E362" s="29" t="s">
        <v>262</v>
      </c>
      <c r="F362" s="29" t="s">
        <v>27</v>
      </c>
      <c r="G362" s="29" t="s">
        <v>275</v>
      </c>
      <c r="H362" s="51" t="e">
        <f t="shared" si="31"/>
        <v>#DIV/0!</v>
      </c>
      <c r="I362" s="29">
        <v>100</v>
      </c>
      <c r="J362" s="43" t="str">
        <f t="shared" si="32"/>
        <v/>
      </c>
      <c r="K362" s="52">
        <f t="shared" si="34"/>
        <v>0.1</v>
      </c>
      <c r="L362" s="53">
        <f t="shared" si="33"/>
        <v>100</v>
      </c>
      <c r="M362" s="54">
        <f t="shared" si="35"/>
        <v>0.1</v>
      </c>
      <c r="N362" s="55"/>
    </row>
    <row r="363" spans="1:14" ht="15" x14ac:dyDescent="0.2">
      <c r="A363" s="29"/>
      <c r="B363" s="43" t="str">
        <f t="shared" si="30"/>
        <v/>
      </c>
      <c r="C363" s="50" t="s">
        <v>278</v>
      </c>
      <c r="D363" s="29" t="s">
        <v>151</v>
      </c>
      <c r="E363" s="29" t="s">
        <v>262</v>
      </c>
      <c r="F363" s="29" t="s">
        <v>27</v>
      </c>
      <c r="G363" s="29" t="s">
        <v>275</v>
      </c>
      <c r="H363" s="51" t="e">
        <f t="shared" si="31"/>
        <v>#DIV/0!</v>
      </c>
      <c r="I363" s="29">
        <v>100</v>
      </c>
      <c r="J363" s="43" t="str">
        <f t="shared" si="32"/>
        <v/>
      </c>
      <c r="K363" s="52">
        <f t="shared" si="34"/>
        <v>0.1</v>
      </c>
      <c r="L363" s="53">
        <f t="shared" si="33"/>
        <v>100</v>
      </c>
      <c r="M363" s="54">
        <f t="shared" si="35"/>
        <v>0.1</v>
      </c>
      <c r="N363" s="55"/>
    </row>
    <row r="364" spans="1:14" ht="15" x14ac:dyDescent="0.2">
      <c r="A364" s="29"/>
      <c r="B364" s="43" t="str">
        <f t="shared" si="30"/>
        <v/>
      </c>
      <c r="C364" s="50" t="s">
        <v>279</v>
      </c>
      <c r="D364" s="29" t="s">
        <v>25</v>
      </c>
      <c r="E364" s="29" t="s">
        <v>262</v>
      </c>
      <c r="F364" s="29" t="s">
        <v>27</v>
      </c>
      <c r="G364" s="29" t="s">
        <v>275</v>
      </c>
      <c r="H364" s="51" t="e">
        <f t="shared" si="31"/>
        <v>#DIV/0!</v>
      </c>
      <c r="I364" s="29">
        <v>100</v>
      </c>
      <c r="J364" s="43" t="str">
        <f t="shared" si="32"/>
        <v/>
      </c>
      <c r="K364" s="52">
        <f t="shared" si="34"/>
        <v>0.1</v>
      </c>
      <c r="L364" s="53">
        <f t="shared" si="33"/>
        <v>100</v>
      </c>
      <c r="M364" s="54">
        <f t="shared" si="35"/>
        <v>0.1</v>
      </c>
      <c r="N364" s="55"/>
    </row>
    <row r="365" spans="1:14" ht="15" x14ac:dyDescent="0.2">
      <c r="A365" s="29"/>
      <c r="B365" s="43" t="str">
        <f t="shared" si="30"/>
        <v/>
      </c>
      <c r="C365" s="50" t="s">
        <v>280</v>
      </c>
      <c r="D365" s="29" t="s">
        <v>151</v>
      </c>
      <c r="E365" s="29" t="s">
        <v>262</v>
      </c>
      <c r="F365" s="29" t="s">
        <v>27</v>
      </c>
      <c r="G365" s="29" t="s">
        <v>275</v>
      </c>
      <c r="H365" s="51" t="e">
        <f t="shared" si="31"/>
        <v>#DIV/0!</v>
      </c>
      <c r="I365" s="29">
        <v>100</v>
      </c>
      <c r="J365" s="43" t="str">
        <f t="shared" si="32"/>
        <v/>
      </c>
      <c r="K365" s="52">
        <f t="shared" si="34"/>
        <v>0.1</v>
      </c>
      <c r="L365" s="53">
        <f t="shared" si="33"/>
        <v>100</v>
      </c>
      <c r="M365" s="54">
        <f t="shared" si="35"/>
        <v>0.1</v>
      </c>
      <c r="N365" s="55"/>
    </row>
    <row r="366" spans="1:14" ht="15" x14ac:dyDescent="0.2">
      <c r="A366" s="29"/>
      <c r="B366" s="43" t="str">
        <f t="shared" si="30"/>
        <v/>
      </c>
      <c r="C366" s="50" t="s">
        <v>281</v>
      </c>
      <c r="D366" s="29" t="s">
        <v>110</v>
      </c>
      <c r="E366" s="29" t="s">
        <v>262</v>
      </c>
      <c r="F366" s="29" t="s">
        <v>27</v>
      </c>
      <c r="G366" s="29" t="s">
        <v>275</v>
      </c>
      <c r="H366" s="51" t="e">
        <f t="shared" si="31"/>
        <v>#DIV/0!</v>
      </c>
      <c r="I366" s="29">
        <v>100</v>
      </c>
      <c r="J366" s="43" t="str">
        <f t="shared" si="32"/>
        <v/>
      </c>
      <c r="K366" s="52">
        <f t="shared" si="34"/>
        <v>0.1</v>
      </c>
      <c r="L366" s="53">
        <f t="shared" si="33"/>
        <v>100</v>
      </c>
      <c r="M366" s="54">
        <f t="shared" si="35"/>
        <v>0.1</v>
      </c>
      <c r="N366" s="55"/>
    </row>
    <row r="367" spans="1:14" ht="15" x14ac:dyDescent="0.2">
      <c r="A367" s="29"/>
      <c r="B367" s="43" t="str">
        <f t="shared" si="30"/>
        <v/>
      </c>
      <c r="C367" s="50" t="s">
        <v>282</v>
      </c>
      <c r="D367" s="57" t="s">
        <v>151</v>
      </c>
      <c r="E367" s="29" t="s">
        <v>262</v>
      </c>
      <c r="F367" s="29" t="s">
        <v>27</v>
      </c>
      <c r="G367" s="29" t="s">
        <v>275</v>
      </c>
      <c r="H367" s="51" t="e">
        <f t="shared" si="31"/>
        <v>#DIV/0!</v>
      </c>
      <c r="I367" s="29">
        <v>100</v>
      </c>
      <c r="J367" s="43" t="str">
        <f t="shared" si="32"/>
        <v/>
      </c>
      <c r="K367" s="52">
        <f t="shared" si="34"/>
        <v>0.1</v>
      </c>
      <c r="L367" s="53">
        <f t="shared" si="33"/>
        <v>100</v>
      </c>
      <c r="M367" s="54">
        <f t="shared" si="35"/>
        <v>0.1</v>
      </c>
      <c r="N367" s="55"/>
    </row>
    <row r="368" spans="1:14" ht="15" x14ac:dyDescent="0.2">
      <c r="A368" s="29"/>
      <c r="B368" s="43" t="str">
        <f t="shared" si="30"/>
        <v/>
      </c>
      <c r="C368" s="50" t="s">
        <v>283</v>
      </c>
      <c r="D368" s="57" t="s">
        <v>151</v>
      </c>
      <c r="E368" s="29" t="s">
        <v>262</v>
      </c>
      <c r="F368" s="29" t="s">
        <v>27</v>
      </c>
      <c r="G368" s="29" t="s">
        <v>275</v>
      </c>
      <c r="H368" s="51" t="e">
        <f t="shared" si="31"/>
        <v>#DIV/0!</v>
      </c>
      <c r="I368" s="29">
        <v>100</v>
      </c>
      <c r="J368" s="43" t="str">
        <f t="shared" si="32"/>
        <v/>
      </c>
      <c r="K368" s="52">
        <f t="shared" si="34"/>
        <v>0.1</v>
      </c>
      <c r="L368" s="53">
        <f t="shared" si="33"/>
        <v>100</v>
      </c>
      <c r="M368" s="54">
        <f t="shared" si="35"/>
        <v>0.1</v>
      </c>
      <c r="N368" s="55"/>
    </row>
    <row r="369" spans="1:14" ht="15" x14ac:dyDescent="0.2">
      <c r="A369" s="29"/>
      <c r="B369" s="43" t="str">
        <f t="shared" si="30"/>
        <v/>
      </c>
      <c r="C369" s="50" t="s">
        <v>284</v>
      </c>
      <c r="D369" s="57" t="s">
        <v>143</v>
      </c>
      <c r="E369" s="29" t="s">
        <v>262</v>
      </c>
      <c r="F369" s="29" t="s">
        <v>27</v>
      </c>
      <c r="G369" s="29" t="s">
        <v>275</v>
      </c>
      <c r="H369" s="51" t="e">
        <f t="shared" si="31"/>
        <v>#DIV/0!</v>
      </c>
      <c r="I369" s="29">
        <v>100</v>
      </c>
      <c r="J369" s="43" t="str">
        <f t="shared" si="32"/>
        <v/>
      </c>
      <c r="K369" s="52">
        <f t="shared" si="34"/>
        <v>0.1</v>
      </c>
      <c r="L369" s="53">
        <f t="shared" si="33"/>
        <v>100</v>
      </c>
      <c r="M369" s="54">
        <f t="shared" si="35"/>
        <v>0.1</v>
      </c>
      <c r="N369" s="55"/>
    </row>
    <row r="370" spans="1:14" ht="15" x14ac:dyDescent="0.2">
      <c r="A370" s="29"/>
      <c r="B370" s="43" t="str">
        <f t="shared" si="30"/>
        <v/>
      </c>
      <c r="C370" s="50" t="s">
        <v>285</v>
      </c>
      <c r="D370" s="57"/>
      <c r="E370" s="29" t="s">
        <v>262</v>
      </c>
      <c r="F370" s="29" t="s">
        <v>27</v>
      </c>
      <c r="G370" s="29" t="s">
        <v>275</v>
      </c>
      <c r="H370" s="51" t="e">
        <f t="shared" si="31"/>
        <v>#DIV/0!</v>
      </c>
      <c r="I370" s="29">
        <v>100</v>
      </c>
      <c r="J370" s="43" t="str">
        <f t="shared" si="32"/>
        <v/>
      </c>
      <c r="K370" s="52">
        <f t="shared" si="34"/>
        <v>0.1</v>
      </c>
      <c r="L370" s="53">
        <f t="shared" si="33"/>
        <v>100</v>
      </c>
      <c r="M370" s="54">
        <f t="shared" si="35"/>
        <v>0.1</v>
      </c>
      <c r="N370" s="55"/>
    </row>
    <row r="371" spans="1:14" ht="15" x14ac:dyDescent="0.2">
      <c r="A371" s="29"/>
      <c r="B371" s="43" t="str">
        <f t="shared" si="30"/>
        <v/>
      </c>
      <c r="C371" s="50" t="s">
        <v>286</v>
      </c>
      <c r="D371" s="57"/>
      <c r="E371" s="29" t="s">
        <v>262</v>
      </c>
      <c r="F371" s="29" t="s">
        <v>27</v>
      </c>
      <c r="G371" s="29"/>
      <c r="H371" s="51" t="e">
        <f t="shared" si="31"/>
        <v>#DIV/0!</v>
      </c>
      <c r="I371" s="29">
        <v>100</v>
      </c>
      <c r="J371" s="43" t="str">
        <f t="shared" si="32"/>
        <v/>
      </c>
      <c r="K371" s="52" t="str">
        <f t="shared" si="34"/>
        <v/>
      </c>
      <c r="L371" s="53">
        <f t="shared" si="33"/>
        <v>100</v>
      </c>
      <c r="M371" s="54" t="str">
        <f t="shared" si="35"/>
        <v/>
      </c>
      <c r="N371" s="55"/>
    </row>
    <row r="372" spans="1:14" ht="15" x14ac:dyDescent="0.2">
      <c r="A372" s="29"/>
      <c r="B372" s="43" t="str">
        <f t="shared" si="30"/>
        <v/>
      </c>
      <c r="C372" s="50" t="s">
        <v>287</v>
      </c>
      <c r="D372" s="29"/>
      <c r="E372" s="29" t="s">
        <v>262</v>
      </c>
      <c r="F372" s="29" t="s">
        <v>27</v>
      </c>
      <c r="G372" s="29"/>
      <c r="H372" s="51" t="e">
        <f t="shared" si="31"/>
        <v>#DIV/0!</v>
      </c>
      <c r="I372" s="29">
        <v>100</v>
      </c>
      <c r="J372" s="43" t="str">
        <f t="shared" si="32"/>
        <v/>
      </c>
      <c r="K372" s="52" t="str">
        <f t="shared" si="34"/>
        <v/>
      </c>
      <c r="L372" s="53">
        <f t="shared" si="33"/>
        <v>100</v>
      </c>
      <c r="M372" s="54" t="str">
        <f t="shared" si="35"/>
        <v/>
      </c>
      <c r="N372" s="55"/>
    </row>
    <row r="373" spans="1:14" ht="15" x14ac:dyDescent="0.2">
      <c r="A373" s="29"/>
      <c r="B373" s="43" t="str">
        <f t="shared" si="30"/>
        <v/>
      </c>
      <c r="C373" s="50" t="s">
        <v>288</v>
      </c>
      <c r="D373" s="29" t="s">
        <v>289</v>
      </c>
      <c r="E373" s="29" t="s">
        <v>262</v>
      </c>
      <c r="F373" s="29" t="s">
        <v>27</v>
      </c>
      <c r="G373" s="29" t="s">
        <v>275</v>
      </c>
      <c r="H373" s="51" t="e">
        <f t="shared" si="31"/>
        <v>#DIV/0!</v>
      </c>
      <c r="I373" s="29">
        <v>100</v>
      </c>
      <c r="J373" s="43" t="str">
        <f t="shared" si="32"/>
        <v/>
      </c>
      <c r="K373" s="52">
        <f t="shared" si="34"/>
        <v>0.1</v>
      </c>
      <c r="L373" s="53">
        <f t="shared" si="33"/>
        <v>100</v>
      </c>
      <c r="M373" s="54">
        <f t="shared" si="35"/>
        <v>0.1</v>
      </c>
      <c r="N373" s="55"/>
    </row>
    <row r="374" spans="1:14" ht="15" x14ac:dyDescent="0.2">
      <c r="A374" s="29"/>
      <c r="B374" s="43" t="str">
        <f t="shared" si="30"/>
        <v/>
      </c>
      <c r="C374" s="50" t="s">
        <v>290</v>
      </c>
      <c r="D374" s="29" t="s">
        <v>289</v>
      </c>
      <c r="E374" s="29" t="s">
        <v>262</v>
      </c>
      <c r="F374" s="29" t="s">
        <v>27</v>
      </c>
      <c r="G374" s="29" t="s">
        <v>275</v>
      </c>
      <c r="H374" s="51" t="e">
        <f t="shared" si="31"/>
        <v>#DIV/0!</v>
      </c>
      <c r="I374" s="29">
        <v>100</v>
      </c>
      <c r="J374" s="43" t="str">
        <f t="shared" si="32"/>
        <v/>
      </c>
      <c r="K374" s="52">
        <f t="shared" si="34"/>
        <v>0.1</v>
      </c>
      <c r="L374" s="53">
        <f t="shared" si="33"/>
        <v>100</v>
      </c>
      <c r="M374" s="54">
        <f t="shared" si="35"/>
        <v>0.1</v>
      </c>
      <c r="N374" s="55"/>
    </row>
    <row r="375" spans="1:14" ht="15" x14ac:dyDescent="0.2">
      <c r="A375" s="29"/>
      <c r="B375" s="43" t="str">
        <f t="shared" si="30"/>
        <v/>
      </c>
      <c r="C375" s="50" t="s">
        <v>291</v>
      </c>
      <c r="D375" s="29"/>
      <c r="E375" s="29" t="s">
        <v>262</v>
      </c>
      <c r="F375" s="29" t="s">
        <v>27</v>
      </c>
      <c r="G375" s="29" t="s">
        <v>275</v>
      </c>
      <c r="H375" s="51" t="e">
        <f t="shared" si="31"/>
        <v>#DIV/0!</v>
      </c>
      <c r="I375" s="29">
        <v>100</v>
      </c>
      <c r="J375" s="43" t="str">
        <f t="shared" si="32"/>
        <v/>
      </c>
      <c r="K375" s="52">
        <f t="shared" si="34"/>
        <v>0.1</v>
      </c>
      <c r="L375" s="53">
        <f t="shared" si="33"/>
        <v>100</v>
      </c>
      <c r="M375" s="54">
        <f t="shared" si="35"/>
        <v>0.1</v>
      </c>
      <c r="N375" s="55"/>
    </row>
    <row r="376" spans="1:14" ht="15" x14ac:dyDescent="0.2">
      <c r="A376" s="29"/>
      <c r="B376" s="43" t="str">
        <f t="shared" si="30"/>
        <v/>
      </c>
      <c r="C376" s="50" t="s">
        <v>292</v>
      </c>
      <c r="D376" s="29" t="s">
        <v>289</v>
      </c>
      <c r="E376" s="29" t="s">
        <v>262</v>
      </c>
      <c r="F376" s="29" t="s">
        <v>27</v>
      </c>
      <c r="G376" s="29" t="s">
        <v>275</v>
      </c>
      <c r="H376" s="51" t="e">
        <f t="shared" si="31"/>
        <v>#DIV/0!</v>
      </c>
      <c r="I376" s="29">
        <v>100</v>
      </c>
      <c r="J376" s="43" t="str">
        <f t="shared" si="32"/>
        <v/>
      </c>
      <c r="K376" s="52">
        <f t="shared" si="34"/>
        <v>0.1</v>
      </c>
      <c r="L376" s="53">
        <f t="shared" si="33"/>
        <v>100</v>
      </c>
      <c r="M376" s="54">
        <f t="shared" si="35"/>
        <v>0.1</v>
      </c>
      <c r="N376" s="55"/>
    </row>
    <row r="377" spans="1:14" ht="15" x14ac:dyDescent="0.2">
      <c r="A377" s="29"/>
      <c r="B377" s="43" t="str">
        <f t="shared" si="30"/>
        <v/>
      </c>
      <c r="C377" s="50" t="s">
        <v>293</v>
      </c>
      <c r="D377" s="29"/>
      <c r="E377" s="29" t="s">
        <v>262</v>
      </c>
      <c r="F377" s="29" t="s">
        <v>27</v>
      </c>
      <c r="G377" s="29"/>
      <c r="H377" s="51" t="e">
        <f t="shared" si="31"/>
        <v>#DIV/0!</v>
      </c>
      <c r="I377" s="29"/>
      <c r="J377" s="43" t="str">
        <f t="shared" si="32"/>
        <v/>
      </c>
      <c r="K377" s="52" t="str">
        <f t="shared" si="34"/>
        <v/>
      </c>
      <c r="L377" s="53">
        <f t="shared" si="33"/>
        <v>0</v>
      </c>
      <c r="M377" s="54" t="str">
        <f t="shared" si="35"/>
        <v/>
      </c>
      <c r="N377" s="55"/>
    </row>
    <row r="378" spans="1:14" ht="15" x14ac:dyDescent="0.2">
      <c r="A378" s="29"/>
      <c r="B378" s="43" t="str">
        <f t="shared" si="30"/>
        <v/>
      </c>
      <c r="C378" s="50" t="s">
        <v>294</v>
      </c>
      <c r="D378" s="29" t="s">
        <v>110</v>
      </c>
      <c r="E378" s="29" t="s">
        <v>262</v>
      </c>
      <c r="F378" s="29" t="s">
        <v>27</v>
      </c>
      <c r="G378" s="29" t="s">
        <v>275</v>
      </c>
      <c r="H378" s="51" t="e">
        <f t="shared" si="31"/>
        <v>#DIV/0!</v>
      </c>
      <c r="I378" s="29">
        <v>100</v>
      </c>
      <c r="J378" s="43" t="str">
        <f t="shared" si="32"/>
        <v/>
      </c>
      <c r="K378" s="52">
        <f t="shared" si="34"/>
        <v>0.1</v>
      </c>
      <c r="L378" s="53">
        <f t="shared" si="33"/>
        <v>100</v>
      </c>
      <c r="M378" s="54">
        <f t="shared" si="35"/>
        <v>0.1</v>
      </c>
      <c r="N378" s="55"/>
    </row>
    <row r="379" spans="1:14" ht="15" x14ac:dyDescent="0.2">
      <c r="A379" s="29"/>
      <c r="B379" s="43" t="str">
        <f t="shared" ref="B379:B442" si="36">IF($A379&lt;&gt;"",VLOOKUP($A379,$A$3:$B$59,2,FALSE),"")</f>
        <v/>
      </c>
      <c r="C379" s="50" t="s">
        <v>295</v>
      </c>
      <c r="D379" s="29" t="s">
        <v>110</v>
      </c>
      <c r="E379" s="29" t="s">
        <v>262</v>
      </c>
      <c r="F379" s="29" t="s">
        <v>27</v>
      </c>
      <c r="G379" s="29" t="s">
        <v>275</v>
      </c>
      <c r="H379" s="51" t="e">
        <f t="shared" ref="H379:H442" si="37">IF($E379&lt;&gt;"",COUNTIFS($A$122:$A$683,$A379,$G$122:$G$683,"&gt; ")/COUNTIFS($A$122:$A$683,$A379,$F$122:$F$683,"OUI"),"")</f>
        <v>#DIV/0!</v>
      </c>
      <c r="I379" s="29">
        <v>100</v>
      </c>
      <c r="J379" s="43" t="str">
        <f t="shared" ref="J379:J442" si="38">IF($A379&lt;&gt;"",IF(ISERROR(VLOOKUP($A379,$A$62:$M$118,9,FALSE)),"0",VLOOKUP($A379,$A$62:$M$118,9,FALSE)),"")</f>
        <v/>
      </c>
      <c r="K379" s="52">
        <f t="shared" si="34"/>
        <v>0.1</v>
      </c>
      <c r="L379" s="53">
        <f t="shared" ref="L379:L442" si="39">IF(ISERROR(VLOOKUP($A379,$A$62:$M$118,9,FALSE)),$I379,VLOOKUP($A379,$A$62:$M$118,10,FALSE))</f>
        <v>100</v>
      </c>
      <c r="M379" s="54">
        <f t="shared" si="35"/>
        <v>0.1</v>
      </c>
      <c r="N379" s="55"/>
    </row>
    <row r="380" spans="1:14" ht="15" x14ac:dyDescent="0.2">
      <c r="A380" s="29"/>
      <c r="B380" s="43" t="str">
        <f t="shared" si="36"/>
        <v/>
      </c>
      <c r="C380" s="50" t="s">
        <v>296</v>
      </c>
      <c r="D380" s="29" t="s">
        <v>151</v>
      </c>
      <c r="E380" s="29" t="s">
        <v>262</v>
      </c>
      <c r="F380" s="29" t="s">
        <v>27</v>
      </c>
      <c r="G380" s="29" t="s">
        <v>275</v>
      </c>
      <c r="H380" s="51" t="e">
        <f t="shared" si="37"/>
        <v>#DIV/0!</v>
      </c>
      <c r="I380" s="29">
        <v>100</v>
      </c>
      <c r="J380" s="43" t="str">
        <f t="shared" si="38"/>
        <v/>
      </c>
      <c r="K380" s="52">
        <f t="shared" si="34"/>
        <v>0.1</v>
      </c>
      <c r="L380" s="53">
        <f t="shared" si="39"/>
        <v>100</v>
      </c>
      <c r="M380" s="54">
        <f t="shared" si="35"/>
        <v>0.1</v>
      </c>
      <c r="N380" s="55"/>
    </row>
    <row r="381" spans="1:14" ht="15" x14ac:dyDescent="0.2">
      <c r="A381" s="29"/>
      <c r="B381" s="43" t="str">
        <f t="shared" si="36"/>
        <v/>
      </c>
      <c r="C381" s="50" t="s">
        <v>297</v>
      </c>
      <c r="D381" s="29" t="s">
        <v>151</v>
      </c>
      <c r="E381" s="29" t="s">
        <v>262</v>
      </c>
      <c r="F381" s="29" t="s">
        <v>27</v>
      </c>
      <c r="G381" s="29" t="s">
        <v>275</v>
      </c>
      <c r="H381" s="51" t="e">
        <f t="shared" si="37"/>
        <v>#DIV/0!</v>
      </c>
      <c r="I381" s="29">
        <v>100</v>
      </c>
      <c r="J381" s="43" t="str">
        <f t="shared" si="38"/>
        <v/>
      </c>
      <c r="K381" s="52">
        <f t="shared" si="34"/>
        <v>0.1</v>
      </c>
      <c r="L381" s="53">
        <f t="shared" si="39"/>
        <v>100</v>
      </c>
      <c r="M381" s="54">
        <f t="shared" si="35"/>
        <v>0.1</v>
      </c>
      <c r="N381" s="55"/>
    </row>
    <row r="382" spans="1:14" ht="15" x14ac:dyDescent="0.2">
      <c r="A382" s="29"/>
      <c r="B382" s="43" t="str">
        <f t="shared" si="36"/>
        <v/>
      </c>
      <c r="C382" s="50" t="s">
        <v>298</v>
      </c>
      <c r="D382" s="29" t="s">
        <v>25</v>
      </c>
      <c r="E382" s="29" t="s">
        <v>262</v>
      </c>
      <c r="F382" s="29" t="s">
        <v>27</v>
      </c>
      <c r="G382" s="29" t="s">
        <v>275</v>
      </c>
      <c r="H382" s="51" t="e">
        <f t="shared" si="37"/>
        <v>#DIV/0!</v>
      </c>
      <c r="I382" s="29">
        <v>100</v>
      </c>
      <c r="J382" s="43" t="str">
        <f t="shared" si="38"/>
        <v/>
      </c>
      <c r="K382" s="52">
        <f t="shared" si="34"/>
        <v>0.1</v>
      </c>
      <c r="L382" s="53">
        <f t="shared" si="39"/>
        <v>100</v>
      </c>
      <c r="M382" s="54">
        <f t="shared" si="35"/>
        <v>0.1</v>
      </c>
      <c r="N382" s="55"/>
    </row>
    <row r="383" spans="1:14" ht="15" x14ac:dyDescent="0.2">
      <c r="A383" s="29"/>
      <c r="B383" s="43" t="str">
        <f t="shared" si="36"/>
        <v/>
      </c>
      <c r="C383" s="50" t="s">
        <v>299</v>
      </c>
      <c r="D383" s="29" t="s">
        <v>289</v>
      </c>
      <c r="E383" s="29" t="s">
        <v>300</v>
      </c>
      <c r="F383" s="29" t="s">
        <v>27</v>
      </c>
      <c r="G383" s="29" t="s">
        <v>301</v>
      </c>
      <c r="H383" s="51" t="e">
        <f t="shared" si="37"/>
        <v>#DIV/0!</v>
      </c>
      <c r="I383" s="29">
        <v>250</v>
      </c>
      <c r="J383" s="43" t="str">
        <f t="shared" si="38"/>
        <v/>
      </c>
      <c r="K383" s="52">
        <f t="shared" si="34"/>
        <v>0.25</v>
      </c>
      <c r="L383" s="53">
        <f t="shared" si="39"/>
        <v>250</v>
      </c>
      <c r="M383" s="54">
        <f t="shared" si="35"/>
        <v>0.25</v>
      </c>
      <c r="N383" s="55"/>
    </row>
    <row r="384" spans="1:14" ht="15" x14ac:dyDescent="0.2">
      <c r="A384" s="29"/>
      <c r="B384" s="43" t="str">
        <f t="shared" si="36"/>
        <v/>
      </c>
      <c r="C384" s="50" t="s">
        <v>302</v>
      </c>
      <c r="D384" s="29" t="s">
        <v>289</v>
      </c>
      <c r="E384" s="29" t="s">
        <v>300</v>
      </c>
      <c r="F384" s="29" t="s">
        <v>27</v>
      </c>
      <c r="G384" s="29" t="s">
        <v>301</v>
      </c>
      <c r="H384" s="51" t="e">
        <f t="shared" si="37"/>
        <v>#DIV/0!</v>
      </c>
      <c r="I384" s="29">
        <v>100</v>
      </c>
      <c r="J384" s="43" t="str">
        <f t="shared" si="38"/>
        <v/>
      </c>
      <c r="K384" s="52">
        <f t="shared" si="34"/>
        <v>0.1</v>
      </c>
      <c r="L384" s="53">
        <f t="shared" si="39"/>
        <v>100</v>
      </c>
      <c r="M384" s="54">
        <f t="shared" si="35"/>
        <v>0.1</v>
      </c>
      <c r="N384" s="55"/>
    </row>
    <row r="385" spans="1:14" ht="15" x14ac:dyDescent="0.2">
      <c r="A385" s="29"/>
      <c r="B385" s="43" t="str">
        <f t="shared" si="36"/>
        <v/>
      </c>
      <c r="C385" s="50" t="s">
        <v>303</v>
      </c>
      <c r="D385" s="29" t="s">
        <v>289</v>
      </c>
      <c r="E385" s="29" t="s">
        <v>300</v>
      </c>
      <c r="F385" s="29" t="s">
        <v>27</v>
      </c>
      <c r="G385" s="29" t="s">
        <v>304</v>
      </c>
      <c r="H385" s="51" t="e">
        <f t="shared" si="37"/>
        <v>#DIV/0!</v>
      </c>
      <c r="I385" s="29">
        <v>100</v>
      </c>
      <c r="J385" s="43" t="str">
        <f t="shared" si="38"/>
        <v/>
      </c>
      <c r="K385" s="52">
        <f t="shared" si="34"/>
        <v>0.1</v>
      </c>
      <c r="L385" s="53">
        <f t="shared" si="39"/>
        <v>100</v>
      </c>
      <c r="M385" s="54">
        <f t="shared" si="35"/>
        <v>0.1</v>
      </c>
      <c r="N385" s="55"/>
    </row>
    <row r="386" spans="1:14" ht="15" x14ac:dyDescent="0.2">
      <c r="A386" s="29"/>
      <c r="B386" s="43" t="str">
        <f t="shared" si="36"/>
        <v/>
      </c>
      <c r="C386" s="50" t="s">
        <v>305</v>
      </c>
      <c r="D386" s="29"/>
      <c r="E386" s="29" t="s">
        <v>300</v>
      </c>
      <c r="F386" s="29" t="s">
        <v>27</v>
      </c>
      <c r="G386" s="29" t="s">
        <v>301</v>
      </c>
      <c r="H386" s="51" t="e">
        <f t="shared" si="37"/>
        <v>#DIV/0!</v>
      </c>
      <c r="I386" s="29">
        <v>100</v>
      </c>
      <c r="J386" s="43" t="str">
        <f t="shared" si="38"/>
        <v/>
      </c>
      <c r="K386" s="52">
        <f t="shared" si="34"/>
        <v>0.1</v>
      </c>
      <c r="L386" s="53">
        <f t="shared" si="39"/>
        <v>100</v>
      </c>
      <c r="M386" s="54">
        <f t="shared" si="35"/>
        <v>0.1</v>
      </c>
      <c r="N386" s="55"/>
    </row>
    <row r="387" spans="1:14" ht="15" x14ac:dyDescent="0.2">
      <c r="A387" s="29"/>
      <c r="B387" s="43" t="str">
        <f t="shared" si="36"/>
        <v/>
      </c>
      <c r="C387" s="50" t="s">
        <v>306</v>
      </c>
      <c r="D387" s="29"/>
      <c r="E387" s="29" t="s">
        <v>300</v>
      </c>
      <c r="F387" s="29" t="s">
        <v>27</v>
      </c>
      <c r="G387" s="29" t="s">
        <v>301</v>
      </c>
      <c r="H387" s="51" t="e">
        <f t="shared" si="37"/>
        <v>#DIV/0!</v>
      </c>
      <c r="I387" s="29">
        <v>100</v>
      </c>
      <c r="J387" s="43" t="str">
        <f t="shared" si="38"/>
        <v/>
      </c>
      <c r="K387" s="52">
        <f t="shared" si="34"/>
        <v>0.1</v>
      </c>
      <c r="L387" s="53">
        <f t="shared" si="39"/>
        <v>100</v>
      </c>
      <c r="M387" s="54">
        <f t="shared" si="35"/>
        <v>0.1</v>
      </c>
      <c r="N387" s="55"/>
    </row>
    <row r="388" spans="1:14" ht="15" x14ac:dyDescent="0.2">
      <c r="A388" s="29"/>
      <c r="B388" s="43" t="str">
        <f t="shared" si="36"/>
        <v/>
      </c>
      <c r="C388" s="50" t="s">
        <v>307</v>
      </c>
      <c r="D388" s="29" t="s">
        <v>289</v>
      </c>
      <c r="E388" s="29" t="s">
        <v>300</v>
      </c>
      <c r="F388" s="29" t="s">
        <v>27</v>
      </c>
      <c r="G388" s="29"/>
      <c r="H388" s="51" t="e">
        <f t="shared" si="37"/>
        <v>#DIV/0!</v>
      </c>
      <c r="I388" s="29"/>
      <c r="J388" s="43" t="str">
        <f t="shared" si="38"/>
        <v/>
      </c>
      <c r="K388" s="52" t="str">
        <f t="shared" ref="K388:K451" si="40">IF($G388&lt;&gt;"",$I388/1000,"")</f>
        <v/>
      </c>
      <c r="L388" s="53">
        <f t="shared" si="39"/>
        <v>0</v>
      </c>
      <c r="M388" s="54" t="str">
        <f t="shared" ref="M388:M451" si="41">IF(AND($K388&lt;&gt;"",$K388&lt;&gt;0),($L388/1000),"")</f>
        <v/>
      </c>
      <c r="N388" s="55"/>
    </row>
    <row r="389" spans="1:14" ht="15" x14ac:dyDescent="0.2">
      <c r="A389" s="29"/>
      <c r="B389" s="43" t="str">
        <f t="shared" si="36"/>
        <v/>
      </c>
      <c r="C389" s="50" t="s">
        <v>308</v>
      </c>
      <c r="D389" s="29" t="s">
        <v>110</v>
      </c>
      <c r="E389" s="29" t="s">
        <v>300</v>
      </c>
      <c r="F389" s="29" t="s">
        <v>27</v>
      </c>
      <c r="G389" s="29"/>
      <c r="H389" s="51" t="e">
        <f t="shared" si="37"/>
        <v>#DIV/0!</v>
      </c>
      <c r="I389" s="29"/>
      <c r="J389" s="43" t="str">
        <f t="shared" si="38"/>
        <v/>
      </c>
      <c r="K389" s="52" t="str">
        <f t="shared" si="40"/>
        <v/>
      </c>
      <c r="L389" s="53">
        <f t="shared" si="39"/>
        <v>0</v>
      </c>
      <c r="M389" s="54" t="str">
        <f t="shared" si="41"/>
        <v/>
      </c>
      <c r="N389" s="55"/>
    </row>
    <row r="390" spans="1:14" ht="15" x14ac:dyDescent="0.2">
      <c r="A390" s="29"/>
      <c r="B390" s="43" t="str">
        <f t="shared" si="36"/>
        <v/>
      </c>
      <c r="C390" s="50" t="s">
        <v>309</v>
      </c>
      <c r="D390" s="29" t="s">
        <v>289</v>
      </c>
      <c r="E390" s="29" t="s">
        <v>300</v>
      </c>
      <c r="F390" s="29" t="s">
        <v>27</v>
      </c>
      <c r="G390" s="29"/>
      <c r="H390" s="51" t="e">
        <f t="shared" si="37"/>
        <v>#DIV/0!</v>
      </c>
      <c r="I390" s="29"/>
      <c r="J390" s="43" t="str">
        <f t="shared" si="38"/>
        <v/>
      </c>
      <c r="K390" s="52" t="str">
        <f t="shared" si="40"/>
        <v/>
      </c>
      <c r="L390" s="53">
        <f t="shared" si="39"/>
        <v>0</v>
      </c>
      <c r="M390" s="54" t="str">
        <f t="shared" si="41"/>
        <v/>
      </c>
      <c r="N390" s="55"/>
    </row>
    <row r="391" spans="1:14" ht="15" x14ac:dyDescent="0.2">
      <c r="A391" s="29"/>
      <c r="B391" s="43" t="str">
        <f t="shared" si="36"/>
        <v/>
      </c>
      <c r="C391" s="50" t="s">
        <v>310</v>
      </c>
      <c r="D391" s="29" t="s">
        <v>110</v>
      </c>
      <c r="E391" s="29" t="s">
        <v>300</v>
      </c>
      <c r="F391" s="29" t="s">
        <v>27</v>
      </c>
      <c r="G391" s="29" t="s">
        <v>301</v>
      </c>
      <c r="H391" s="51" t="e">
        <f t="shared" si="37"/>
        <v>#DIV/0!</v>
      </c>
      <c r="I391" s="29">
        <v>100</v>
      </c>
      <c r="J391" s="43" t="str">
        <f t="shared" si="38"/>
        <v/>
      </c>
      <c r="K391" s="52">
        <f t="shared" si="40"/>
        <v>0.1</v>
      </c>
      <c r="L391" s="53">
        <f t="shared" si="39"/>
        <v>100</v>
      </c>
      <c r="M391" s="54">
        <f t="shared" si="41"/>
        <v>0.1</v>
      </c>
      <c r="N391" s="55"/>
    </row>
    <row r="392" spans="1:14" ht="15" x14ac:dyDescent="0.2">
      <c r="A392" s="29"/>
      <c r="B392" s="43" t="str">
        <f t="shared" si="36"/>
        <v/>
      </c>
      <c r="C392" s="50" t="s">
        <v>311</v>
      </c>
      <c r="D392" s="29" t="s">
        <v>151</v>
      </c>
      <c r="E392" s="29" t="s">
        <v>300</v>
      </c>
      <c r="F392" s="29" t="s">
        <v>27</v>
      </c>
      <c r="G392" s="29" t="s">
        <v>301</v>
      </c>
      <c r="H392" s="51" t="e">
        <f t="shared" si="37"/>
        <v>#DIV/0!</v>
      </c>
      <c r="I392" s="29">
        <v>100</v>
      </c>
      <c r="J392" s="43" t="str">
        <f t="shared" si="38"/>
        <v/>
      </c>
      <c r="K392" s="52">
        <f t="shared" si="40"/>
        <v>0.1</v>
      </c>
      <c r="L392" s="53">
        <f t="shared" si="39"/>
        <v>100</v>
      </c>
      <c r="M392" s="54">
        <f t="shared" si="41"/>
        <v>0.1</v>
      </c>
      <c r="N392" s="55"/>
    </row>
    <row r="393" spans="1:14" ht="15" x14ac:dyDescent="0.2">
      <c r="A393" s="29"/>
      <c r="B393" s="43" t="str">
        <f t="shared" si="36"/>
        <v/>
      </c>
      <c r="C393" s="50" t="s">
        <v>312</v>
      </c>
      <c r="D393" s="29" t="s">
        <v>143</v>
      </c>
      <c r="E393" s="29" t="s">
        <v>300</v>
      </c>
      <c r="F393" s="29" t="s">
        <v>27</v>
      </c>
      <c r="G393" s="29"/>
      <c r="H393" s="51" t="e">
        <f t="shared" si="37"/>
        <v>#DIV/0!</v>
      </c>
      <c r="I393" s="29">
        <v>100</v>
      </c>
      <c r="J393" s="43" t="str">
        <f t="shared" si="38"/>
        <v/>
      </c>
      <c r="K393" s="52" t="str">
        <f t="shared" si="40"/>
        <v/>
      </c>
      <c r="L393" s="53">
        <f t="shared" si="39"/>
        <v>100</v>
      </c>
      <c r="M393" s="54" t="str">
        <f t="shared" si="41"/>
        <v/>
      </c>
      <c r="N393" s="55"/>
    </row>
    <row r="394" spans="1:14" ht="15" x14ac:dyDescent="0.2">
      <c r="A394" s="29"/>
      <c r="B394" s="43" t="str">
        <f t="shared" si="36"/>
        <v/>
      </c>
      <c r="C394" s="50" t="s">
        <v>313</v>
      </c>
      <c r="D394" s="29" t="s">
        <v>151</v>
      </c>
      <c r="E394" s="29" t="s">
        <v>300</v>
      </c>
      <c r="F394" s="29" t="s">
        <v>27</v>
      </c>
      <c r="G394" s="29" t="s">
        <v>301</v>
      </c>
      <c r="H394" s="51" t="e">
        <f t="shared" si="37"/>
        <v>#DIV/0!</v>
      </c>
      <c r="I394" s="29">
        <v>100</v>
      </c>
      <c r="J394" s="43" t="str">
        <f t="shared" si="38"/>
        <v/>
      </c>
      <c r="K394" s="52">
        <f t="shared" si="40"/>
        <v>0.1</v>
      </c>
      <c r="L394" s="53">
        <f t="shared" si="39"/>
        <v>100</v>
      </c>
      <c r="M394" s="54">
        <f t="shared" si="41"/>
        <v>0.1</v>
      </c>
      <c r="N394" s="55"/>
    </row>
    <row r="395" spans="1:14" ht="15" x14ac:dyDescent="0.2">
      <c r="A395" s="29"/>
      <c r="B395" s="43" t="str">
        <f t="shared" si="36"/>
        <v/>
      </c>
      <c r="C395" s="50" t="s">
        <v>314</v>
      </c>
      <c r="D395" s="29" t="s">
        <v>143</v>
      </c>
      <c r="E395" s="29" t="s">
        <v>300</v>
      </c>
      <c r="F395" s="29" t="s">
        <v>27</v>
      </c>
      <c r="G395" s="29" t="s">
        <v>301</v>
      </c>
      <c r="H395" s="51" t="e">
        <f t="shared" si="37"/>
        <v>#DIV/0!</v>
      </c>
      <c r="I395" s="29">
        <v>100</v>
      </c>
      <c r="J395" s="43" t="str">
        <f t="shared" si="38"/>
        <v/>
      </c>
      <c r="K395" s="52">
        <f t="shared" si="40"/>
        <v>0.1</v>
      </c>
      <c r="L395" s="53">
        <f t="shared" si="39"/>
        <v>100</v>
      </c>
      <c r="M395" s="54">
        <f t="shared" si="41"/>
        <v>0.1</v>
      </c>
      <c r="N395" s="55"/>
    </row>
    <row r="396" spans="1:14" ht="15" x14ac:dyDescent="0.2">
      <c r="A396" s="29"/>
      <c r="B396" s="43" t="str">
        <f t="shared" si="36"/>
        <v/>
      </c>
      <c r="C396" s="50" t="s">
        <v>315</v>
      </c>
      <c r="D396" s="29" t="s">
        <v>289</v>
      </c>
      <c r="E396" s="29" t="s">
        <v>300</v>
      </c>
      <c r="F396" s="29" t="s">
        <v>27</v>
      </c>
      <c r="G396" s="29" t="s">
        <v>301</v>
      </c>
      <c r="H396" s="51" t="e">
        <f t="shared" si="37"/>
        <v>#DIV/0!</v>
      </c>
      <c r="I396" s="29">
        <v>100</v>
      </c>
      <c r="J396" s="43" t="str">
        <f t="shared" si="38"/>
        <v/>
      </c>
      <c r="K396" s="52">
        <f t="shared" si="40"/>
        <v>0.1</v>
      </c>
      <c r="L396" s="53">
        <f t="shared" si="39"/>
        <v>100</v>
      </c>
      <c r="M396" s="54">
        <f t="shared" si="41"/>
        <v>0.1</v>
      </c>
      <c r="N396" s="55"/>
    </row>
    <row r="397" spans="1:14" ht="15" x14ac:dyDescent="0.2">
      <c r="A397" s="29"/>
      <c r="B397" s="43" t="str">
        <f t="shared" si="36"/>
        <v/>
      </c>
      <c r="C397" s="50" t="s">
        <v>316</v>
      </c>
      <c r="D397" s="29" t="s">
        <v>25</v>
      </c>
      <c r="E397" s="29" t="s">
        <v>300</v>
      </c>
      <c r="F397" s="29" t="s">
        <v>27</v>
      </c>
      <c r="G397" s="29"/>
      <c r="H397" s="51" t="e">
        <f t="shared" si="37"/>
        <v>#DIV/0!</v>
      </c>
      <c r="I397" s="29"/>
      <c r="J397" s="43" t="str">
        <f t="shared" si="38"/>
        <v/>
      </c>
      <c r="K397" s="52" t="str">
        <f t="shared" si="40"/>
        <v/>
      </c>
      <c r="L397" s="53">
        <f t="shared" si="39"/>
        <v>0</v>
      </c>
      <c r="M397" s="54" t="str">
        <f t="shared" si="41"/>
        <v/>
      </c>
      <c r="N397" s="55"/>
    </row>
    <row r="398" spans="1:14" ht="15" x14ac:dyDescent="0.2">
      <c r="A398" s="29"/>
      <c r="B398" s="43" t="str">
        <f t="shared" si="36"/>
        <v/>
      </c>
      <c r="C398" s="50" t="s">
        <v>317</v>
      </c>
      <c r="D398" s="29" t="s">
        <v>151</v>
      </c>
      <c r="E398" s="29" t="s">
        <v>300</v>
      </c>
      <c r="F398" s="29" t="s">
        <v>27</v>
      </c>
      <c r="G398" s="29"/>
      <c r="H398" s="51" t="e">
        <f t="shared" si="37"/>
        <v>#DIV/0!</v>
      </c>
      <c r="I398" s="29"/>
      <c r="J398" s="43" t="str">
        <f t="shared" si="38"/>
        <v/>
      </c>
      <c r="K398" s="52" t="str">
        <f t="shared" si="40"/>
        <v/>
      </c>
      <c r="L398" s="53">
        <f t="shared" si="39"/>
        <v>0</v>
      </c>
      <c r="M398" s="54" t="str">
        <f t="shared" si="41"/>
        <v/>
      </c>
      <c r="N398" s="55"/>
    </row>
    <row r="399" spans="1:14" ht="15" x14ac:dyDescent="0.2">
      <c r="A399" s="29"/>
      <c r="B399" s="43" t="str">
        <f t="shared" si="36"/>
        <v/>
      </c>
      <c r="C399" s="50" t="s">
        <v>318</v>
      </c>
      <c r="D399" s="29" t="s">
        <v>289</v>
      </c>
      <c r="E399" s="29" t="s">
        <v>300</v>
      </c>
      <c r="F399" s="29" t="s">
        <v>27</v>
      </c>
      <c r="G399" s="29" t="s">
        <v>301</v>
      </c>
      <c r="H399" s="51" t="e">
        <f t="shared" si="37"/>
        <v>#DIV/0!</v>
      </c>
      <c r="I399" s="29">
        <v>100</v>
      </c>
      <c r="J399" s="43" t="str">
        <f t="shared" si="38"/>
        <v/>
      </c>
      <c r="K399" s="52">
        <f t="shared" si="40"/>
        <v>0.1</v>
      </c>
      <c r="L399" s="53">
        <f t="shared" si="39"/>
        <v>100</v>
      </c>
      <c r="M399" s="54">
        <f t="shared" si="41"/>
        <v>0.1</v>
      </c>
      <c r="N399" s="55"/>
    </row>
    <row r="400" spans="1:14" ht="15" x14ac:dyDescent="0.2">
      <c r="A400" s="29"/>
      <c r="B400" s="43" t="str">
        <f t="shared" si="36"/>
        <v/>
      </c>
      <c r="C400" s="50" t="s">
        <v>319</v>
      </c>
      <c r="D400" s="29" t="s">
        <v>223</v>
      </c>
      <c r="E400" s="29" t="s">
        <v>301</v>
      </c>
      <c r="F400" s="29" t="s">
        <v>27</v>
      </c>
      <c r="G400" s="29" t="s">
        <v>301</v>
      </c>
      <c r="H400" s="51" t="e">
        <f t="shared" si="37"/>
        <v>#DIV/0!</v>
      </c>
      <c r="I400" s="29">
        <v>100</v>
      </c>
      <c r="J400" s="43" t="str">
        <f t="shared" si="38"/>
        <v/>
      </c>
      <c r="K400" s="52">
        <f t="shared" si="40"/>
        <v>0.1</v>
      </c>
      <c r="L400" s="53">
        <f t="shared" si="39"/>
        <v>100</v>
      </c>
      <c r="M400" s="54">
        <f t="shared" si="41"/>
        <v>0.1</v>
      </c>
      <c r="N400" s="55"/>
    </row>
    <row r="401" spans="1:14" ht="15" x14ac:dyDescent="0.2">
      <c r="A401" s="29"/>
      <c r="B401" s="43" t="str">
        <f t="shared" si="36"/>
        <v/>
      </c>
      <c r="C401" s="50" t="s">
        <v>320</v>
      </c>
      <c r="D401" s="29" t="s">
        <v>33</v>
      </c>
      <c r="E401" s="29" t="s">
        <v>301</v>
      </c>
      <c r="F401" s="29" t="s">
        <v>27</v>
      </c>
      <c r="G401" s="29" t="s">
        <v>300</v>
      </c>
      <c r="H401" s="51" t="e">
        <f t="shared" si="37"/>
        <v>#DIV/0!</v>
      </c>
      <c r="I401" s="29">
        <v>100</v>
      </c>
      <c r="J401" s="43" t="str">
        <f t="shared" si="38"/>
        <v/>
      </c>
      <c r="K401" s="52">
        <f t="shared" si="40"/>
        <v>0.1</v>
      </c>
      <c r="L401" s="53">
        <f t="shared" si="39"/>
        <v>100</v>
      </c>
      <c r="M401" s="54">
        <f t="shared" si="41"/>
        <v>0.1</v>
      </c>
      <c r="N401" s="55"/>
    </row>
    <row r="402" spans="1:14" ht="15" x14ac:dyDescent="0.2">
      <c r="A402" s="29"/>
      <c r="B402" s="43" t="str">
        <f t="shared" si="36"/>
        <v/>
      </c>
      <c r="C402" s="50" t="s">
        <v>321</v>
      </c>
      <c r="D402" s="29" t="s">
        <v>223</v>
      </c>
      <c r="E402" s="29" t="s">
        <v>301</v>
      </c>
      <c r="F402" s="29" t="s">
        <v>27</v>
      </c>
      <c r="G402" s="29" t="s">
        <v>301</v>
      </c>
      <c r="H402" s="51" t="e">
        <f t="shared" si="37"/>
        <v>#DIV/0!</v>
      </c>
      <c r="I402" s="29">
        <v>100</v>
      </c>
      <c r="J402" s="43" t="str">
        <f t="shared" si="38"/>
        <v/>
      </c>
      <c r="K402" s="52">
        <f t="shared" si="40"/>
        <v>0.1</v>
      </c>
      <c r="L402" s="53">
        <f t="shared" si="39"/>
        <v>100</v>
      </c>
      <c r="M402" s="54">
        <f t="shared" si="41"/>
        <v>0.1</v>
      </c>
      <c r="N402" s="55"/>
    </row>
    <row r="403" spans="1:14" ht="15" x14ac:dyDescent="0.2">
      <c r="A403" s="29"/>
      <c r="B403" s="43" t="str">
        <f t="shared" si="36"/>
        <v/>
      </c>
      <c r="C403" s="50" t="s">
        <v>322</v>
      </c>
      <c r="D403" s="29" t="s">
        <v>33</v>
      </c>
      <c r="E403" s="29" t="s">
        <v>301</v>
      </c>
      <c r="F403" s="29" t="s">
        <v>27</v>
      </c>
      <c r="G403" s="29" t="s">
        <v>301</v>
      </c>
      <c r="H403" s="51" t="e">
        <f t="shared" si="37"/>
        <v>#DIV/0!</v>
      </c>
      <c r="I403" s="29">
        <v>100</v>
      </c>
      <c r="J403" s="43" t="str">
        <f t="shared" si="38"/>
        <v/>
      </c>
      <c r="K403" s="52">
        <f t="shared" si="40"/>
        <v>0.1</v>
      </c>
      <c r="L403" s="53">
        <f t="shared" si="39"/>
        <v>100</v>
      </c>
      <c r="M403" s="54">
        <f t="shared" si="41"/>
        <v>0.1</v>
      </c>
      <c r="N403" s="55"/>
    </row>
    <row r="404" spans="1:14" ht="15" x14ac:dyDescent="0.2">
      <c r="A404" s="29"/>
      <c r="B404" s="43" t="str">
        <f t="shared" si="36"/>
        <v/>
      </c>
      <c r="C404" s="50" t="s">
        <v>323</v>
      </c>
      <c r="D404" s="29" t="s">
        <v>25</v>
      </c>
      <c r="E404" s="29" t="s">
        <v>301</v>
      </c>
      <c r="F404" s="29" t="s">
        <v>27</v>
      </c>
      <c r="G404" s="29"/>
      <c r="H404" s="51" t="e">
        <f t="shared" si="37"/>
        <v>#DIV/0!</v>
      </c>
      <c r="I404" s="29">
        <v>100</v>
      </c>
      <c r="J404" s="43" t="str">
        <f t="shared" si="38"/>
        <v/>
      </c>
      <c r="K404" s="52" t="str">
        <f t="shared" si="40"/>
        <v/>
      </c>
      <c r="L404" s="53">
        <f t="shared" si="39"/>
        <v>100</v>
      </c>
      <c r="M404" s="54" t="str">
        <f t="shared" si="41"/>
        <v/>
      </c>
      <c r="N404" s="55"/>
    </row>
    <row r="405" spans="1:14" ht="15" x14ac:dyDescent="0.2">
      <c r="A405" s="29"/>
      <c r="B405" s="43" t="str">
        <f t="shared" si="36"/>
        <v/>
      </c>
      <c r="C405" s="50" t="s">
        <v>324</v>
      </c>
      <c r="D405" s="29" t="s">
        <v>289</v>
      </c>
      <c r="E405" s="29" t="s">
        <v>301</v>
      </c>
      <c r="F405" s="29" t="s">
        <v>27</v>
      </c>
      <c r="G405" s="29"/>
      <c r="H405" s="51" t="e">
        <f t="shared" si="37"/>
        <v>#DIV/0!</v>
      </c>
      <c r="I405" s="29"/>
      <c r="J405" s="43" t="str">
        <f t="shared" si="38"/>
        <v/>
      </c>
      <c r="K405" s="52" t="str">
        <f t="shared" si="40"/>
        <v/>
      </c>
      <c r="L405" s="53">
        <f t="shared" si="39"/>
        <v>0</v>
      </c>
      <c r="M405" s="54" t="str">
        <f t="shared" si="41"/>
        <v/>
      </c>
      <c r="N405" s="55"/>
    </row>
    <row r="406" spans="1:14" ht="15" x14ac:dyDescent="0.2">
      <c r="A406" s="29"/>
      <c r="B406" s="43" t="str">
        <f t="shared" si="36"/>
        <v/>
      </c>
      <c r="C406" s="50" t="s">
        <v>325</v>
      </c>
      <c r="D406" s="29" t="s">
        <v>110</v>
      </c>
      <c r="E406" s="29" t="s">
        <v>301</v>
      </c>
      <c r="F406" s="58" t="s">
        <v>326</v>
      </c>
      <c r="G406" s="29"/>
      <c r="H406" s="51" t="e">
        <f t="shared" si="37"/>
        <v>#DIV/0!</v>
      </c>
      <c r="I406" s="29"/>
      <c r="J406" s="43" t="str">
        <f t="shared" si="38"/>
        <v/>
      </c>
      <c r="K406" s="52" t="str">
        <f t="shared" si="40"/>
        <v/>
      </c>
      <c r="L406" s="53">
        <f t="shared" si="39"/>
        <v>0</v>
      </c>
      <c r="M406" s="54" t="str">
        <f t="shared" si="41"/>
        <v/>
      </c>
      <c r="N406" s="55"/>
    </row>
    <row r="407" spans="1:14" ht="15" x14ac:dyDescent="0.2">
      <c r="A407" s="29"/>
      <c r="B407" s="43" t="str">
        <f t="shared" si="36"/>
        <v/>
      </c>
      <c r="C407" s="50" t="s">
        <v>327</v>
      </c>
      <c r="D407" s="29" t="s">
        <v>289</v>
      </c>
      <c r="E407" s="29" t="s">
        <v>301</v>
      </c>
      <c r="F407" s="29" t="s">
        <v>27</v>
      </c>
      <c r="G407" s="29" t="s">
        <v>301</v>
      </c>
      <c r="H407" s="51" t="e">
        <f t="shared" si="37"/>
        <v>#DIV/0!</v>
      </c>
      <c r="I407" s="29">
        <v>100</v>
      </c>
      <c r="J407" s="43" t="str">
        <f t="shared" si="38"/>
        <v/>
      </c>
      <c r="K407" s="52">
        <f t="shared" si="40"/>
        <v>0.1</v>
      </c>
      <c r="L407" s="53">
        <f t="shared" si="39"/>
        <v>100</v>
      </c>
      <c r="M407" s="54">
        <f t="shared" si="41"/>
        <v>0.1</v>
      </c>
      <c r="N407" s="55"/>
    </row>
    <row r="408" spans="1:14" ht="15" x14ac:dyDescent="0.2">
      <c r="A408" s="29"/>
      <c r="B408" s="43" t="str">
        <f t="shared" si="36"/>
        <v/>
      </c>
      <c r="C408" s="50" t="s">
        <v>328</v>
      </c>
      <c r="D408" s="29" t="s">
        <v>289</v>
      </c>
      <c r="E408" s="29" t="s">
        <v>301</v>
      </c>
      <c r="F408" s="29" t="s">
        <v>27</v>
      </c>
      <c r="G408" s="29"/>
      <c r="H408" s="51" t="e">
        <f t="shared" si="37"/>
        <v>#DIV/0!</v>
      </c>
      <c r="I408" s="29"/>
      <c r="J408" s="43" t="str">
        <f t="shared" si="38"/>
        <v/>
      </c>
      <c r="K408" s="52" t="str">
        <f t="shared" si="40"/>
        <v/>
      </c>
      <c r="L408" s="53">
        <f t="shared" si="39"/>
        <v>0</v>
      </c>
      <c r="M408" s="54" t="str">
        <f t="shared" si="41"/>
        <v/>
      </c>
      <c r="N408" s="55"/>
    </row>
    <row r="409" spans="1:14" ht="15" x14ac:dyDescent="0.2">
      <c r="A409" s="29"/>
      <c r="B409" s="43" t="str">
        <f t="shared" si="36"/>
        <v/>
      </c>
      <c r="C409" s="50" t="s">
        <v>329</v>
      </c>
      <c r="D409" s="29" t="s">
        <v>25</v>
      </c>
      <c r="E409" s="29" t="s">
        <v>300</v>
      </c>
      <c r="F409" s="29" t="s">
        <v>27</v>
      </c>
      <c r="G409" s="29" t="s">
        <v>300</v>
      </c>
      <c r="H409" s="51" t="e">
        <f t="shared" si="37"/>
        <v>#DIV/0!</v>
      </c>
      <c r="I409" s="29">
        <v>100</v>
      </c>
      <c r="J409" s="43" t="str">
        <f t="shared" si="38"/>
        <v/>
      </c>
      <c r="K409" s="52">
        <f t="shared" si="40"/>
        <v>0.1</v>
      </c>
      <c r="L409" s="53">
        <f t="shared" si="39"/>
        <v>100</v>
      </c>
      <c r="M409" s="54">
        <f t="shared" si="41"/>
        <v>0.1</v>
      </c>
      <c r="N409" s="55"/>
    </row>
    <row r="410" spans="1:14" ht="15" x14ac:dyDescent="0.2">
      <c r="A410" s="29"/>
      <c r="B410" s="43" t="str">
        <f t="shared" si="36"/>
        <v/>
      </c>
      <c r="C410" s="50" t="s">
        <v>330</v>
      </c>
      <c r="D410" s="29" t="s">
        <v>33</v>
      </c>
      <c r="E410" s="29" t="s">
        <v>300</v>
      </c>
      <c r="F410" s="29" t="s">
        <v>27</v>
      </c>
      <c r="G410" s="29" t="s">
        <v>300</v>
      </c>
      <c r="H410" s="51" t="e">
        <f t="shared" si="37"/>
        <v>#DIV/0!</v>
      </c>
      <c r="I410" s="29">
        <v>100</v>
      </c>
      <c r="J410" s="43" t="str">
        <f t="shared" si="38"/>
        <v/>
      </c>
      <c r="K410" s="52">
        <f t="shared" si="40"/>
        <v>0.1</v>
      </c>
      <c r="L410" s="53">
        <f t="shared" si="39"/>
        <v>100</v>
      </c>
      <c r="M410" s="54">
        <f t="shared" si="41"/>
        <v>0.1</v>
      </c>
      <c r="N410" s="55"/>
    </row>
    <row r="411" spans="1:14" ht="15" x14ac:dyDescent="0.2">
      <c r="A411" s="29"/>
      <c r="B411" s="43" t="str">
        <f t="shared" si="36"/>
        <v/>
      </c>
      <c r="C411" s="50" t="s">
        <v>331</v>
      </c>
      <c r="D411" s="29" t="s">
        <v>175</v>
      </c>
      <c r="E411" s="29" t="s">
        <v>300</v>
      </c>
      <c r="F411" s="29" t="s">
        <v>27</v>
      </c>
      <c r="G411" s="29" t="s">
        <v>300</v>
      </c>
      <c r="H411" s="51" t="e">
        <f t="shared" si="37"/>
        <v>#DIV/0!</v>
      </c>
      <c r="I411" s="29">
        <v>100</v>
      </c>
      <c r="J411" s="43" t="str">
        <f t="shared" si="38"/>
        <v/>
      </c>
      <c r="K411" s="52">
        <f t="shared" si="40"/>
        <v>0.1</v>
      </c>
      <c r="L411" s="53">
        <f t="shared" si="39"/>
        <v>100</v>
      </c>
      <c r="M411" s="54">
        <f t="shared" si="41"/>
        <v>0.1</v>
      </c>
      <c r="N411" s="55"/>
    </row>
    <row r="412" spans="1:14" ht="15" x14ac:dyDescent="0.2">
      <c r="A412" s="29"/>
      <c r="B412" s="43" t="str">
        <f t="shared" si="36"/>
        <v/>
      </c>
      <c r="C412" s="50" t="s">
        <v>332</v>
      </c>
      <c r="D412" s="29" t="s">
        <v>223</v>
      </c>
      <c r="E412" s="29" t="s">
        <v>300</v>
      </c>
      <c r="F412" s="58"/>
      <c r="G412" s="29"/>
      <c r="H412" s="51" t="e">
        <f t="shared" si="37"/>
        <v>#DIV/0!</v>
      </c>
      <c r="I412" s="29"/>
      <c r="J412" s="43" t="str">
        <f t="shared" si="38"/>
        <v/>
      </c>
      <c r="K412" s="52" t="str">
        <f t="shared" si="40"/>
        <v/>
      </c>
      <c r="L412" s="53">
        <f t="shared" si="39"/>
        <v>0</v>
      </c>
      <c r="M412" s="54" t="str">
        <f t="shared" si="41"/>
        <v/>
      </c>
      <c r="N412" s="55"/>
    </row>
    <row r="413" spans="1:14" ht="15" x14ac:dyDescent="0.2">
      <c r="A413" s="29"/>
      <c r="B413" s="43" t="str">
        <f t="shared" si="36"/>
        <v/>
      </c>
      <c r="C413" s="50" t="s">
        <v>333</v>
      </c>
      <c r="D413" s="29" t="s">
        <v>223</v>
      </c>
      <c r="E413" s="29" t="s">
        <v>300</v>
      </c>
      <c r="F413" s="29" t="s">
        <v>326</v>
      </c>
      <c r="G413" s="29"/>
      <c r="H413" s="51" t="e">
        <f t="shared" si="37"/>
        <v>#DIV/0!</v>
      </c>
      <c r="I413" s="29"/>
      <c r="J413" s="43" t="str">
        <f t="shared" si="38"/>
        <v/>
      </c>
      <c r="K413" s="52" t="str">
        <f t="shared" si="40"/>
        <v/>
      </c>
      <c r="L413" s="53">
        <f t="shared" si="39"/>
        <v>0</v>
      </c>
      <c r="M413" s="54" t="str">
        <f t="shared" si="41"/>
        <v/>
      </c>
      <c r="N413" s="55"/>
    </row>
    <row r="414" spans="1:14" ht="15" x14ac:dyDescent="0.2">
      <c r="A414" s="29"/>
      <c r="B414" s="43" t="str">
        <f t="shared" si="36"/>
        <v/>
      </c>
      <c r="C414" s="50" t="s">
        <v>334</v>
      </c>
      <c r="D414" s="29" t="s">
        <v>223</v>
      </c>
      <c r="E414" s="29" t="s">
        <v>300</v>
      </c>
      <c r="F414" s="58" t="s">
        <v>27</v>
      </c>
      <c r="G414" s="29" t="s">
        <v>304</v>
      </c>
      <c r="H414" s="51" t="e">
        <f t="shared" si="37"/>
        <v>#DIV/0!</v>
      </c>
      <c r="I414" s="29">
        <v>100</v>
      </c>
      <c r="J414" s="43" t="str">
        <f t="shared" si="38"/>
        <v/>
      </c>
      <c r="K414" s="52">
        <f t="shared" si="40"/>
        <v>0.1</v>
      </c>
      <c r="L414" s="53">
        <f t="shared" si="39"/>
        <v>100</v>
      </c>
      <c r="M414" s="54">
        <f t="shared" si="41"/>
        <v>0.1</v>
      </c>
      <c r="N414" s="55"/>
    </row>
    <row r="415" spans="1:14" ht="15" x14ac:dyDescent="0.2">
      <c r="A415" s="29"/>
      <c r="B415" s="43" t="str">
        <f t="shared" si="36"/>
        <v/>
      </c>
      <c r="C415" s="50" t="s">
        <v>335</v>
      </c>
      <c r="D415" s="29" t="s">
        <v>110</v>
      </c>
      <c r="E415" s="29" t="s">
        <v>300</v>
      </c>
      <c r="F415" s="29" t="s">
        <v>326</v>
      </c>
      <c r="G415" s="29"/>
      <c r="H415" s="51" t="e">
        <f t="shared" si="37"/>
        <v>#DIV/0!</v>
      </c>
      <c r="I415" s="29"/>
      <c r="J415" s="43" t="str">
        <f t="shared" si="38"/>
        <v/>
      </c>
      <c r="K415" s="52" t="str">
        <f t="shared" si="40"/>
        <v/>
      </c>
      <c r="L415" s="53">
        <f t="shared" si="39"/>
        <v>0</v>
      </c>
      <c r="M415" s="54" t="str">
        <f t="shared" si="41"/>
        <v/>
      </c>
      <c r="N415" s="55"/>
    </row>
    <row r="416" spans="1:14" ht="15" x14ac:dyDescent="0.2">
      <c r="A416" s="29"/>
      <c r="B416" s="43" t="str">
        <f t="shared" si="36"/>
        <v/>
      </c>
      <c r="C416" s="50" t="s">
        <v>336</v>
      </c>
      <c r="D416" s="29" t="s">
        <v>25</v>
      </c>
      <c r="E416" s="29" t="s">
        <v>300</v>
      </c>
      <c r="F416" s="58" t="s">
        <v>27</v>
      </c>
      <c r="G416" s="29"/>
      <c r="H416" s="51" t="e">
        <f t="shared" si="37"/>
        <v>#DIV/0!</v>
      </c>
      <c r="I416" s="29">
        <v>100</v>
      </c>
      <c r="J416" s="43" t="str">
        <f t="shared" si="38"/>
        <v/>
      </c>
      <c r="K416" s="52" t="str">
        <f t="shared" si="40"/>
        <v/>
      </c>
      <c r="L416" s="53">
        <f t="shared" si="39"/>
        <v>100</v>
      </c>
      <c r="M416" s="54" t="str">
        <f t="shared" si="41"/>
        <v/>
      </c>
      <c r="N416" s="55"/>
    </row>
    <row r="417" spans="1:14" ht="15" x14ac:dyDescent="0.2">
      <c r="A417" s="29"/>
      <c r="B417" s="43" t="str">
        <f t="shared" si="36"/>
        <v/>
      </c>
      <c r="C417" s="50" t="s">
        <v>337</v>
      </c>
      <c r="D417" s="29" t="s">
        <v>33</v>
      </c>
      <c r="E417" s="29" t="s">
        <v>338</v>
      </c>
      <c r="F417" s="58" t="s">
        <v>27</v>
      </c>
      <c r="G417" s="29"/>
      <c r="H417" s="51" t="e">
        <f t="shared" si="37"/>
        <v>#DIV/0!</v>
      </c>
      <c r="I417" s="29"/>
      <c r="J417" s="43" t="str">
        <f t="shared" si="38"/>
        <v/>
      </c>
      <c r="K417" s="52" t="str">
        <f t="shared" si="40"/>
        <v/>
      </c>
      <c r="L417" s="53">
        <f t="shared" si="39"/>
        <v>0</v>
      </c>
      <c r="M417" s="54" t="str">
        <f t="shared" si="41"/>
        <v/>
      </c>
      <c r="N417" s="55"/>
    </row>
    <row r="418" spans="1:14" ht="15" x14ac:dyDescent="0.2">
      <c r="A418" s="29"/>
      <c r="B418" s="43" t="str">
        <f t="shared" si="36"/>
        <v/>
      </c>
      <c r="C418" s="50" t="s">
        <v>339</v>
      </c>
      <c r="D418" s="29" t="s">
        <v>110</v>
      </c>
      <c r="E418" s="29" t="s">
        <v>338</v>
      </c>
      <c r="F418" s="58" t="s">
        <v>27</v>
      </c>
      <c r="G418" s="29"/>
      <c r="H418" s="51" t="e">
        <f t="shared" si="37"/>
        <v>#DIV/0!</v>
      </c>
      <c r="I418" s="29"/>
      <c r="J418" s="43" t="str">
        <f t="shared" si="38"/>
        <v/>
      </c>
      <c r="K418" s="52" t="str">
        <f t="shared" si="40"/>
        <v/>
      </c>
      <c r="L418" s="53">
        <f t="shared" si="39"/>
        <v>0</v>
      </c>
      <c r="M418" s="54" t="str">
        <f t="shared" si="41"/>
        <v/>
      </c>
      <c r="N418" s="55"/>
    </row>
    <row r="419" spans="1:14" ht="15" x14ac:dyDescent="0.2">
      <c r="A419" s="29"/>
      <c r="B419" s="43" t="str">
        <f t="shared" si="36"/>
        <v/>
      </c>
      <c r="C419" s="50" t="s">
        <v>340</v>
      </c>
      <c r="D419" s="29" t="s">
        <v>223</v>
      </c>
      <c r="E419" s="29" t="s">
        <v>338</v>
      </c>
      <c r="F419" s="58" t="s">
        <v>27</v>
      </c>
      <c r="G419" s="29" t="s">
        <v>338</v>
      </c>
      <c r="H419" s="51" t="e">
        <f t="shared" si="37"/>
        <v>#DIV/0!</v>
      </c>
      <c r="I419" s="29"/>
      <c r="J419" s="43" t="str">
        <f t="shared" si="38"/>
        <v/>
      </c>
      <c r="K419" s="52">
        <f t="shared" si="40"/>
        <v>0</v>
      </c>
      <c r="L419" s="53">
        <f t="shared" si="39"/>
        <v>0</v>
      </c>
      <c r="M419" s="54" t="str">
        <f t="shared" si="41"/>
        <v/>
      </c>
      <c r="N419" s="55"/>
    </row>
    <row r="420" spans="1:14" ht="15" x14ac:dyDescent="0.2">
      <c r="A420" s="29"/>
      <c r="B420" s="43" t="str">
        <f t="shared" si="36"/>
        <v/>
      </c>
      <c r="C420" s="50" t="s">
        <v>341</v>
      </c>
      <c r="D420" s="29" t="s">
        <v>223</v>
      </c>
      <c r="E420" s="29" t="s">
        <v>338</v>
      </c>
      <c r="F420" s="58" t="s">
        <v>27</v>
      </c>
      <c r="G420" s="29" t="s">
        <v>338</v>
      </c>
      <c r="H420" s="51" t="e">
        <f t="shared" si="37"/>
        <v>#DIV/0!</v>
      </c>
      <c r="I420" s="29"/>
      <c r="J420" s="43" t="str">
        <f t="shared" si="38"/>
        <v/>
      </c>
      <c r="K420" s="52">
        <f t="shared" si="40"/>
        <v>0</v>
      </c>
      <c r="L420" s="53">
        <f t="shared" si="39"/>
        <v>0</v>
      </c>
      <c r="M420" s="54" t="str">
        <f t="shared" si="41"/>
        <v/>
      </c>
      <c r="N420" s="55"/>
    </row>
    <row r="421" spans="1:14" ht="15" x14ac:dyDescent="0.2">
      <c r="A421" s="29"/>
      <c r="B421" s="43" t="str">
        <f t="shared" si="36"/>
        <v/>
      </c>
      <c r="C421" s="50" t="s">
        <v>342</v>
      </c>
      <c r="D421" s="29" t="s">
        <v>223</v>
      </c>
      <c r="E421" s="29" t="s">
        <v>338</v>
      </c>
      <c r="F421" s="58" t="s">
        <v>27</v>
      </c>
      <c r="G421" s="29" t="s">
        <v>338</v>
      </c>
      <c r="H421" s="51" t="e">
        <f t="shared" si="37"/>
        <v>#DIV/0!</v>
      </c>
      <c r="I421" s="29"/>
      <c r="J421" s="43" t="str">
        <f t="shared" si="38"/>
        <v/>
      </c>
      <c r="K421" s="52">
        <f t="shared" si="40"/>
        <v>0</v>
      </c>
      <c r="L421" s="53">
        <f t="shared" si="39"/>
        <v>0</v>
      </c>
      <c r="M421" s="54" t="str">
        <f t="shared" si="41"/>
        <v/>
      </c>
      <c r="N421" s="55"/>
    </row>
    <row r="422" spans="1:14" ht="15" x14ac:dyDescent="0.2">
      <c r="A422" s="29"/>
      <c r="B422" s="43" t="str">
        <f t="shared" si="36"/>
        <v/>
      </c>
      <c r="C422" s="50" t="s">
        <v>343</v>
      </c>
      <c r="D422" s="29" t="s">
        <v>223</v>
      </c>
      <c r="E422" s="29" t="s">
        <v>338</v>
      </c>
      <c r="F422" s="58" t="s">
        <v>27</v>
      </c>
      <c r="G422" s="29" t="s">
        <v>338</v>
      </c>
      <c r="H422" s="51" t="e">
        <f t="shared" si="37"/>
        <v>#DIV/0!</v>
      </c>
      <c r="I422" s="29"/>
      <c r="J422" s="43" t="str">
        <f t="shared" si="38"/>
        <v/>
      </c>
      <c r="K422" s="52">
        <f t="shared" si="40"/>
        <v>0</v>
      </c>
      <c r="L422" s="53">
        <f t="shared" si="39"/>
        <v>0</v>
      </c>
      <c r="M422" s="54" t="str">
        <f t="shared" si="41"/>
        <v/>
      </c>
      <c r="N422" s="55"/>
    </row>
    <row r="423" spans="1:14" ht="15" x14ac:dyDescent="0.2">
      <c r="A423" s="29"/>
      <c r="B423" s="43" t="str">
        <f t="shared" si="36"/>
        <v/>
      </c>
      <c r="C423" s="50"/>
      <c r="D423" s="29"/>
      <c r="E423" s="29"/>
      <c r="F423" s="29"/>
      <c r="G423" s="29"/>
      <c r="H423" s="51" t="str">
        <f t="shared" si="37"/>
        <v/>
      </c>
      <c r="I423" s="29"/>
      <c r="J423" s="43" t="str">
        <f t="shared" si="38"/>
        <v/>
      </c>
      <c r="K423" s="52" t="str">
        <f t="shared" si="40"/>
        <v/>
      </c>
      <c r="L423" s="53">
        <f t="shared" si="39"/>
        <v>0</v>
      </c>
      <c r="M423" s="54" t="str">
        <f t="shared" si="41"/>
        <v/>
      </c>
      <c r="N423" s="55"/>
    </row>
    <row r="424" spans="1:14" ht="15" x14ac:dyDescent="0.2">
      <c r="A424" s="29"/>
      <c r="B424" s="43" t="str">
        <f t="shared" si="36"/>
        <v/>
      </c>
      <c r="C424" s="50"/>
      <c r="D424" s="29"/>
      <c r="E424" s="29"/>
      <c r="F424" s="29"/>
      <c r="G424" s="29"/>
      <c r="H424" s="51" t="str">
        <f t="shared" si="37"/>
        <v/>
      </c>
      <c r="I424" s="29"/>
      <c r="J424" s="43" t="str">
        <f t="shared" si="38"/>
        <v/>
      </c>
      <c r="K424" s="52" t="str">
        <f t="shared" si="40"/>
        <v/>
      </c>
      <c r="L424" s="53">
        <f t="shared" si="39"/>
        <v>0</v>
      </c>
      <c r="M424" s="54" t="str">
        <f t="shared" si="41"/>
        <v/>
      </c>
      <c r="N424" s="55"/>
    </row>
    <row r="425" spans="1:14" ht="15" x14ac:dyDescent="0.2">
      <c r="A425" s="29"/>
      <c r="B425" s="43" t="str">
        <f t="shared" si="36"/>
        <v/>
      </c>
      <c r="C425" s="50"/>
      <c r="D425" s="29"/>
      <c r="E425" s="29"/>
      <c r="F425" s="29"/>
      <c r="G425" s="29"/>
      <c r="H425" s="51" t="str">
        <f t="shared" si="37"/>
        <v/>
      </c>
      <c r="I425" s="29"/>
      <c r="J425" s="43" t="str">
        <f t="shared" si="38"/>
        <v/>
      </c>
      <c r="K425" s="52" t="str">
        <f t="shared" si="40"/>
        <v/>
      </c>
      <c r="L425" s="53">
        <f t="shared" si="39"/>
        <v>0</v>
      </c>
      <c r="M425" s="54" t="str">
        <f t="shared" si="41"/>
        <v/>
      </c>
      <c r="N425" s="55"/>
    </row>
    <row r="426" spans="1:14" ht="15" x14ac:dyDescent="0.2">
      <c r="A426" s="29"/>
      <c r="B426" s="43" t="str">
        <f t="shared" si="36"/>
        <v/>
      </c>
      <c r="C426" s="50"/>
      <c r="D426" s="29"/>
      <c r="E426" s="29"/>
      <c r="F426" s="29"/>
      <c r="G426" s="29"/>
      <c r="H426" s="51" t="str">
        <f t="shared" si="37"/>
        <v/>
      </c>
      <c r="I426" s="29"/>
      <c r="J426" s="43" t="str">
        <f t="shared" si="38"/>
        <v/>
      </c>
      <c r="K426" s="52" t="str">
        <f t="shared" si="40"/>
        <v/>
      </c>
      <c r="L426" s="53">
        <f t="shared" si="39"/>
        <v>0</v>
      </c>
      <c r="M426" s="54" t="str">
        <f t="shared" si="41"/>
        <v/>
      </c>
      <c r="N426" s="55"/>
    </row>
    <row r="427" spans="1:14" ht="15" x14ac:dyDescent="0.2">
      <c r="A427" s="29"/>
      <c r="B427" s="43" t="str">
        <f t="shared" si="36"/>
        <v/>
      </c>
      <c r="C427" s="50"/>
      <c r="D427" s="29"/>
      <c r="E427" s="29"/>
      <c r="F427" s="29"/>
      <c r="G427" s="29"/>
      <c r="H427" s="51" t="str">
        <f t="shared" si="37"/>
        <v/>
      </c>
      <c r="I427" s="29"/>
      <c r="J427" s="43" t="str">
        <f t="shared" si="38"/>
        <v/>
      </c>
      <c r="K427" s="52" t="str">
        <f t="shared" si="40"/>
        <v/>
      </c>
      <c r="L427" s="53">
        <f t="shared" si="39"/>
        <v>0</v>
      </c>
      <c r="M427" s="54" t="str">
        <f t="shared" si="41"/>
        <v/>
      </c>
      <c r="N427" s="55"/>
    </row>
    <row r="428" spans="1:14" ht="15" x14ac:dyDescent="0.2">
      <c r="A428" s="29"/>
      <c r="B428" s="43" t="str">
        <f t="shared" si="36"/>
        <v/>
      </c>
      <c r="C428" s="50"/>
      <c r="D428" s="29"/>
      <c r="E428" s="29"/>
      <c r="F428" s="29"/>
      <c r="G428" s="29"/>
      <c r="H428" s="51" t="str">
        <f t="shared" si="37"/>
        <v/>
      </c>
      <c r="I428" s="29"/>
      <c r="J428" s="43" t="str">
        <f t="shared" si="38"/>
        <v/>
      </c>
      <c r="K428" s="52" t="str">
        <f t="shared" si="40"/>
        <v/>
      </c>
      <c r="L428" s="53">
        <f t="shared" si="39"/>
        <v>0</v>
      </c>
      <c r="M428" s="54" t="str">
        <f t="shared" si="41"/>
        <v/>
      </c>
      <c r="N428" s="55"/>
    </row>
    <row r="429" spans="1:14" ht="15" x14ac:dyDescent="0.2">
      <c r="A429" s="29"/>
      <c r="B429" s="43" t="str">
        <f t="shared" si="36"/>
        <v/>
      </c>
      <c r="C429" s="50"/>
      <c r="D429" s="29"/>
      <c r="E429" s="29"/>
      <c r="F429" s="29"/>
      <c r="G429" s="29"/>
      <c r="H429" s="51" t="str">
        <f t="shared" si="37"/>
        <v/>
      </c>
      <c r="I429" s="29"/>
      <c r="J429" s="43" t="str">
        <f t="shared" si="38"/>
        <v/>
      </c>
      <c r="K429" s="52" t="str">
        <f t="shared" si="40"/>
        <v/>
      </c>
      <c r="L429" s="53">
        <f t="shared" si="39"/>
        <v>0</v>
      </c>
      <c r="M429" s="54" t="str">
        <f t="shared" si="41"/>
        <v/>
      </c>
      <c r="N429" s="55"/>
    </row>
    <row r="430" spans="1:14" ht="15" x14ac:dyDescent="0.2">
      <c r="A430" s="29"/>
      <c r="B430" s="43" t="str">
        <f t="shared" si="36"/>
        <v/>
      </c>
      <c r="C430" s="50"/>
      <c r="D430" s="29"/>
      <c r="E430" s="29"/>
      <c r="F430" s="29"/>
      <c r="G430" s="29"/>
      <c r="H430" s="51" t="str">
        <f t="shared" si="37"/>
        <v/>
      </c>
      <c r="I430" s="29"/>
      <c r="J430" s="43" t="str">
        <f t="shared" si="38"/>
        <v/>
      </c>
      <c r="K430" s="52" t="str">
        <f t="shared" si="40"/>
        <v/>
      </c>
      <c r="L430" s="53">
        <f t="shared" si="39"/>
        <v>0</v>
      </c>
      <c r="M430" s="54" t="str">
        <f t="shared" si="41"/>
        <v/>
      </c>
      <c r="N430" s="55"/>
    </row>
    <row r="431" spans="1:14" ht="15" x14ac:dyDescent="0.2">
      <c r="A431" s="29"/>
      <c r="B431" s="43" t="str">
        <f t="shared" si="36"/>
        <v/>
      </c>
      <c r="C431" s="50"/>
      <c r="D431" s="29"/>
      <c r="E431" s="29"/>
      <c r="F431" s="29"/>
      <c r="G431" s="29"/>
      <c r="H431" s="51" t="str">
        <f t="shared" si="37"/>
        <v/>
      </c>
      <c r="I431" s="29"/>
      <c r="J431" s="43" t="str">
        <f t="shared" si="38"/>
        <v/>
      </c>
      <c r="K431" s="52" t="str">
        <f t="shared" si="40"/>
        <v/>
      </c>
      <c r="L431" s="53">
        <f t="shared" si="39"/>
        <v>0</v>
      </c>
      <c r="M431" s="54" t="str">
        <f t="shared" si="41"/>
        <v/>
      </c>
      <c r="N431" s="55"/>
    </row>
    <row r="432" spans="1:14" ht="15" x14ac:dyDescent="0.2">
      <c r="A432" s="29"/>
      <c r="B432" s="43" t="str">
        <f t="shared" si="36"/>
        <v/>
      </c>
      <c r="C432" s="50"/>
      <c r="D432" s="29"/>
      <c r="E432" s="29"/>
      <c r="F432" s="29"/>
      <c r="G432" s="29"/>
      <c r="H432" s="51" t="str">
        <f t="shared" si="37"/>
        <v/>
      </c>
      <c r="I432" s="29"/>
      <c r="J432" s="43" t="str">
        <f t="shared" si="38"/>
        <v/>
      </c>
      <c r="K432" s="52" t="str">
        <f t="shared" si="40"/>
        <v/>
      </c>
      <c r="L432" s="53">
        <f t="shared" si="39"/>
        <v>0</v>
      </c>
      <c r="M432" s="54" t="str">
        <f t="shared" si="41"/>
        <v/>
      </c>
      <c r="N432" s="55"/>
    </row>
    <row r="433" spans="1:14" ht="15" x14ac:dyDescent="0.2">
      <c r="A433" s="29"/>
      <c r="B433" s="43" t="str">
        <f t="shared" si="36"/>
        <v/>
      </c>
      <c r="C433" s="50"/>
      <c r="D433" s="29"/>
      <c r="E433" s="29"/>
      <c r="F433" s="29"/>
      <c r="G433" s="29"/>
      <c r="H433" s="51" t="str">
        <f t="shared" si="37"/>
        <v/>
      </c>
      <c r="I433" s="29"/>
      <c r="J433" s="43" t="str">
        <f t="shared" si="38"/>
        <v/>
      </c>
      <c r="K433" s="52" t="str">
        <f t="shared" si="40"/>
        <v/>
      </c>
      <c r="L433" s="53">
        <f t="shared" si="39"/>
        <v>0</v>
      </c>
      <c r="M433" s="54" t="str">
        <f t="shared" si="41"/>
        <v/>
      </c>
      <c r="N433" s="55"/>
    </row>
    <row r="434" spans="1:14" ht="15" x14ac:dyDescent="0.2">
      <c r="A434" s="29"/>
      <c r="B434" s="43" t="str">
        <f t="shared" si="36"/>
        <v/>
      </c>
      <c r="C434" s="50"/>
      <c r="D434" s="29"/>
      <c r="E434" s="29"/>
      <c r="F434" s="29"/>
      <c r="G434" s="29"/>
      <c r="H434" s="51" t="str">
        <f t="shared" si="37"/>
        <v/>
      </c>
      <c r="I434" s="29"/>
      <c r="J434" s="43" t="str">
        <f t="shared" si="38"/>
        <v/>
      </c>
      <c r="K434" s="52" t="str">
        <f t="shared" si="40"/>
        <v/>
      </c>
      <c r="L434" s="53">
        <f t="shared" si="39"/>
        <v>0</v>
      </c>
      <c r="M434" s="54" t="str">
        <f t="shared" si="41"/>
        <v/>
      </c>
      <c r="N434" s="55"/>
    </row>
    <row r="435" spans="1:14" ht="15" x14ac:dyDescent="0.2">
      <c r="A435" s="29"/>
      <c r="B435" s="43" t="str">
        <f t="shared" si="36"/>
        <v/>
      </c>
      <c r="C435" s="50"/>
      <c r="D435" s="29"/>
      <c r="E435" s="29"/>
      <c r="F435" s="29"/>
      <c r="G435" s="29"/>
      <c r="H435" s="51" t="str">
        <f t="shared" si="37"/>
        <v/>
      </c>
      <c r="I435" s="29"/>
      <c r="J435" s="43" t="str">
        <f t="shared" si="38"/>
        <v/>
      </c>
      <c r="K435" s="52" t="str">
        <f t="shared" si="40"/>
        <v/>
      </c>
      <c r="L435" s="53">
        <f t="shared" si="39"/>
        <v>0</v>
      </c>
      <c r="M435" s="54" t="str">
        <f t="shared" si="41"/>
        <v/>
      </c>
      <c r="N435" s="55"/>
    </row>
    <row r="436" spans="1:14" ht="15" x14ac:dyDescent="0.2">
      <c r="A436" s="29"/>
      <c r="B436" s="43" t="str">
        <f t="shared" si="36"/>
        <v/>
      </c>
      <c r="C436" s="50"/>
      <c r="D436" s="29"/>
      <c r="E436" s="29"/>
      <c r="F436" s="29"/>
      <c r="G436" s="29"/>
      <c r="H436" s="51" t="str">
        <f t="shared" si="37"/>
        <v/>
      </c>
      <c r="I436" s="29"/>
      <c r="J436" s="43" t="str">
        <f t="shared" si="38"/>
        <v/>
      </c>
      <c r="K436" s="52" t="str">
        <f t="shared" si="40"/>
        <v/>
      </c>
      <c r="L436" s="53">
        <f t="shared" si="39"/>
        <v>0</v>
      </c>
      <c r="M436" s="54" t="str">
        <f t="shared" si="41"/>
        <v/>
      </c>
      <c r="N436" s="55"/>
    </row>
    <row r="437" spans="1:14" ht="15" x14ac:dyDescent="0.2">
      <c r="A437" s="29"/>
      <c r="B437" s="43" t="str">
        <f t="shared" si="36"/>
        <v/>
      </c>
      <c r="C437" s="50"/>
      <c r="D437" s="29"/>
      <c r="E437" s="29"/>
      <c r="F437" s="29"/>
      <c r="G437" s="29"/>
      <c r="H437" s="51" t="str">
        <f t="shared" si="37"/>
        <v/>
      </c>
      <c r="I437" s="29"/>
      <c r="J437" s="43" t="str">
        <f t="shared" si="38"/>
        <v/>
      </c>
      <c r="K437" s="52" t="str">
        <f t="shared" si="40"/>
        <v/>
      </c>
      <c r="L437" s="53">
        <f t="shared" si="39"/>
        <v>0</v>
      </c>
      <c r="M437" s="54" t="str">
        <f t="shared" si="41"/>
        <v/>
      </c>
      <c r="N437" s="55"/>
    </row>
    <row r="438" spans="1:14" ht="15" x14ac:dyDescent="0.2">
      <c r="A438" s="29"/>
      <c r="B438" s="43" t="str">
        <f t="shared" si="36"/>
        <v/>
      </c>
      <c r="C438" s="50"/>
      <c r="D438" s="29"/>
      <c r="E438" s="29"/>
      <c r="F438" s="29"/>
      <c r="G438" s="29"/>
      <c r="H438" s="51" t="str">
        <f t="shared" si="37"/>
        <v/>
      </c>
      <c r="I438" s="29"/>
      <c r="J438" s="43" t="str">
        <f t="shared" si="38"/>
        <v/>
      </c>
      <c r="K438" s="52" t="str">
        <f t="shared" si="40"/>
        <v/>
      </c>
      <c r="L438" s="53">
        <f t="shared" si="39"/>
        <v>0</v>
      </c>
      <c r="M438" s="54" t="str">
        <f t="shared" si="41"/>
        <v/>
      </c>
      <c r="N438" s="55"/>
    </row>
    <row r="439" spans="1:14" ht="15" x14ac:dyDescent="0.2">
      <c r="A439" s="29"/>
      <c r="B439" s="43" t="str">
        <f t="shared" si="36"/>
        <v/>
      </c>
      <c r="C439" s="50"/>
      <c r="D439" s="29"/>
      <c r="E439" s="29"/>
      <c r="F439" s="29"/>
      <c r="G439" s="29"/>
      <c r="H439" s="51" t="str">
        <f t="shared" si="37"/>
        <v/>
      </c>
      <c r="I439" s="29"/>
      <c r="J439" s="43" t="str">
        <f t="shared" si="38"/>
        <v/>
      </c>
      <c r="K439" s="52" t="str">
        <f t="shared" si="40"/>
        <v/>
      </c>
      <c r="L439" s="53">
        <f t="shared" si="39"/>
        <v>0</v>
      </c>
      <c r="M439" s="54" t="str">
        <f t="shared" si="41"/>
        <v/>
      </c>
      <c r="N439" s="55"/>
    </row>
    <row r="440" spans="1:14" ht="15" x14ac:dyDescent="0.2">
      <c r="A440" s="29"/>
      <c r="B440" s="43" t="str">
        <f t="shared" si="36"/>
        <v/>
      </c>
      <c r="C440" s="50"/>
      <c r="D440" s="29"/>
      <c r="E440" s="29"/>
      <c r="F440" s="29"/>
      <c r="G440" s="29"/>
      <c r="H440" s="51" t="str">
        <f t="shared" si="37"/>
        <v/>
      </c>
      <c r="I440" s="29"/>
      <c r="J440" s="43" t="str">
        <f t="shared" si="38"/>
        <v/>
      </c>
      <c r="K440" s="52" t="str">
        <f t="shared" si="40"/>
        <v/>
      </c>
      <c r="L440" s="53">
        <f t="shared" si="39"/>
        <v>0</v>
      </c>
      <c r="M440" s="54" t="str">
        <f t="shared" si="41"/>
        <v/>
      </c>
      <c r="N440" s="55"/>
    </row>
    <row r="441" spans="1:14" ht="15" x14ac:dyDescent="0.2">
      <c r="A441" s="29"/>
      <c r="B441" s="43" t="str">
        <f t="shared" si="36"/>
        <v/>
      </c>
      <c r="C441" s="50"/>
      <c r="D441" s="29"/>
      <c r="E441" s="29"/>
      <c r="F441" s="29"/>
      <c r="G441" s="29"/>
      <c r="H441" s="51" t="str">
        <f t="shared" si="37"/>
        <v/>
      </c>
      <c r="I441" s="29"/>
      <c r="J441" s="43" t="str">
        <f t="shared" si="38"/>
        <v/>
      </c>
      <c r="K441" s="52" t="str">
        <f t="shared" si="40"/>
        <v/>
      </c>
      <c r="L441" s="53">
        <f t="shared" si="39"/>
        <v>0</v>
      </c>
      <c r="M441" s="54" t="str">
        <f t="shared" si="41"/>
        <v/>
      </c>
      <c r="N441" s="55"/>
    </row>
    <row r="442" spans="1:14" ht="15" x14ac:dyDescent="0.2">
      <c r="A442" s="29"/>
      <c r="B442" s="43" t="str">
        <f t="shared" si="36"/>
        <v/>
      </c>
      <c r="C442" s="50"/>
      <c r="D442" s="29"/>
      <c r="E442" s="29"/>
      <c r="F442" s="29"/>
      <c r="G442" s="29"/>
      <c r="H442" s="51" t="str">
        <f t="shared" si="37"/>
        <v/>
      </c>
      <c r="I442" s="29"/>
      <c r="J442" s="43" t="str">
        <f t="shared" si="38"/>
        <v/>
      </c>
      <c r="K442" s="52" t="str">
        <f t="shared" si="40"/>
        <v/>
      </c>
      <c r="L442" s="53">
        <f t="shared" si="39"/>
        <v>0</v>
      </c>
      <c r="M442" s="54" t="str">
        <f t="shared" si="41"/>
        <v/>
      </c>
      <c r="N442" s="55"/>
    </row>
    <row r="443" spans="1:14" ht="15" x14ac:dyDescent="0.2">
      <c r="A443" s="29"/>
      <c r="B443" s="43" t="str">
        <f t="shared" ref="B443:B506" si="42">IF($A443&lt;&gt;"",VLOOKUP($A443,$A$3:$B$59,2,FALSE),"")</f>
        <v/>
      </c>
      <c r="C443" s="50"/>
      <c r="D443" s="29"/>
      <c r="E443" s="29"/>
      <c r="F443" s="29"/>
      <c r="G443" s="29"/>
      <c r="H443" s="51" t="str">
        <f t="shared" ref="H443:H506" si="43">IF($E443&lt;&gt;"",COUNTIFS($A$122:$A$683,$A443,$G$122:$G$683,"&gt; ")/COUNTIFS($A$122:$A$683,$A443,$F$122:$F$683,"OUI"),"")</f>
        <v/>
      </c>
      <c r="I443" s="29"/>
      <c r="J443" s="43" t="str">
        <f t="shared" ref="J443:J506" si="44">IF($A443&lt;&gt;"",IF(ISERROR(VLOOKUP($A443,$A$62:$M$118,9,FALSE)),"0",VLOOKUP($A443,$A$62:$M$118,9,FALSE)),"")</f>
        <v/>
      </c>
      <c r="K443" s="52" t="str">
        <f t="shared" si="40"/>
        <v/>
      </c>
      <c r="L443" s="53">
        <f t="shared" ref="L443:L506" si="45">IF(ISERROR(VLOOKUP($A443,$A$62:$M$118,9,FALSE)),$I443,VLOOKUP($A443,$A$62:$M$118,10,FALSE))</f>
        <v>0</v>
      </c>
      <c r="M443" s="54" t="str">
        <f t="shared" si="41"/>
        <v/>
      </c>
      <c r="N443" s="55"/>
    </row>
    <row r="444" spans="1:14" ht="15" x14ac:dyDescent="0.2">
      <c r="A444" s="29"/>
      <c r="B444" s="43" t="str">
        <f t="shared" si="42"/>
        <v/>
      </c>
      <c r="C444" s="50"/>
      <c r="D444" s="29"/>
      <c r="E444" s="29"/>
      <c r="F444" s="29"/>
      <c r="G444" s="29"/>
      <c r="H444" s="51" t="str">
        <f t="shared" si="43"/>
        <v/>
      </c>
      <c r="I444" s="29"/>
      <c r="J444" s="43" t="str">
        <f t="shared" si="44"/>
        <v/>
      </c>
      <c r="K444" s="52" t="str">
        <f t="shared" si="40"/>
        <v/>
      </c>
      <c r="L444" s="53">
        <f t="shared" si="45"/>
        <v>0</v>
      </c>
      <c r="M444" s="54" t="str">
        <f t="shared" si="41"/>
        <v/>
      </c>
      <c r="N444" s="55"/>
    </row>
    <row r="445" spans="1:14" ht="15" x14ac:dyDescent="0.2">
      <c r="A445" s="29"/>
      <c r="B445" s="43" t="str">
        <f t="shared" si="42"/>
        <v/>
      </c>
      <c r="C445" s="50"/>
      <c r="D445" s="29"/>
      <c r="E445" s="29"/>
      <c r="F445" s="29"/>
      <c r="G445" s="29"/>
      <c r="H445" s="51" t="str">
        <f t="shared" si="43"/>
        <v/>
      </c>
      <c r="I445" s="29"/>
      <c r="J445" s="43" t="str">
        <f t="shared" si="44"/>
        <v/>
      </c>
      <c r="K445" s="52" t="str">
        <f t="shared" si="40"/>
        <v/>
      </c>
      <c r="L445" s="53">
        <f t="shared" si="45"/>
        <v>0</v>
      </c>
      <c r="M445" s="54" t="str">
        <f t="shared" si="41"/>
        <v/>
      </c>
      <c r="N445" s="55"/>
    </row>
    <row r="446" spans="1:14" ht="15" x14ac:dyDescent="0.2">
      <c r="A446" s="29"/>
      <c r="B446" s="43" t="str">
        <f t="shared" si="42"/>
        <v/>
      </c>
      <c r="C446" s="50"/>
      <c r="D446" s="29"/>
      <c r="E446" s="29"/>
      <c r="F446" s="29"/>
      <c r="G446" s="29"/>
      <c r="H446" s="51" t="str">
        <f t="shared" si="43"/>
        <v/>
      </c>
      <c r="I446" s="29"/>
      <c r="J446" s="43" t="str">
        <f t="shared" si="44"/>
        <v/>
      </c>
      <c r="K446" s="52" t="str">
        <f t="shared" si="40"/>
        <v/>
      </c>
      <c r="L446" s="53">
        <f t="shared" si="45"/>
        <v>0</v>
      </c>
      <c r="M446" s="54" t="str">
        <f t="shared" si="41"/>
        <v/>
      </c>
      <c r="N446" s="55"/>
    </row>
    <row r="447" spans="1:14" ht="15" x14ac:dyDescent="0.2">
      <c r="A447" s="29"/>
      <c r="B447" s="43" t="str">
        <f t="shared" si="42"/>
        <v/>
      </c>
      <c r="C447" s="50"/>
      <c r="D447" s="29"/>
      <c r="E447" s="29"/>
      <c r="F447" s="29"/>
      <c r="G447" s="29"/>
      <c r="H447" s="51" t="str">
        <f t="shared" si="43"/>
        <v/>
      </c>
      <c r="I447" s="29"/>
      <c r="J447" s="43" t="str">
        <f t="shared" si="44"/>
        <v/>
      </c>
      <c r="K447" s="52" t="str">
        <f t="shared" si="40"/>
        <v/>
      </c>
      <c r="L447" s="53">
        <f t="shared" si="45"/>
        <v>0</v>
      </c>
      <c r="M447" s="54" t="str">
        <f t="shared" si="41"/>
        <v/>
      </c>
      <c r="N447" s="55"/>
    </row>
    <row r="448" spans="1:14" ht="15" x14ac:dyDescent="0.2">
      <c r="A448" s="29"/>
      <c r="B448" s="43" t="str">
        <f t="shared" si="42"/>
        <v/>
      </c>
      <c r="C448" s="50"/>
      <c r="D448" s="29"/>
      <c r="E448" s="29"/>
      <c r="F448" s="29"/>
      <c r="G448" s="29"/>
      <c r="H448" s="51" t="str">
        <f t="shared" si="43"/>
        <v/>
      </c>
      <c r="I448" s="29"/>
      <c r="J448" s="43" t="str">
        <f t="shared" si="44"/>
        <v/>
      </c>
      <c r="K448" s="52" t="str">
        <f t="shared" si="40"/>
        <v/>
      </c>
      <c r="L448" s="53">
        <f t="shared" si="45"/>
        <v>0</v>
      </c>
      <c r="M448" s="54" t="str">
        <f t="shared" si="41"/>
        <v/>
      </c>
      <c r="N448" s="55"/>
    </row>
    <row r="449" spans="1:14" ht="15" x14ac:dyDescent="0.2">
      <c r="A449" s="29"/>
      <c r="B449" s="43" t="str">
        <f t="shared" si="42"/>
        <v/>
      </c>
      <c r="C449" s="50"/>
      <c r="D449" s="29"/>
      <c r="E449" s="29"/>
      <c r="F449" s="29"/>
      <c r="G449" s="29"/>
      <c r="H449" s="51" t="str">
        <f t="shared" si="43"/>
        <v/>
      </c>
      <c r="I449" s="29"/>
      <c r="J449" s="43" t="str">
        <f t="shared" si="44"/>
        <v/>
      </c>
      <c r="K449" s="52" t="str">
        <f t="shared" si="40"/>
        <v/>
      </c>
      <c r="L449" s="53">
        <f t="shared" si="45"/>
        <v>0</v>
      </c>
      <c r="M449" s="54" t="str">
        <f t="shared" si="41"/>
        <v/>
      </c>
      <c r="N449" s="55"/>
    </row>
    <row r="450" spans="1:14" ht="15" x14ac:dyDescent="0.2">
      <c r="A450" s="29"/>
      <c r="B450" s="43" t="str">
        <f t="shared" si="42"/>
        <v/>
      </c>
      <c r="C450" s="50"/>
      <c r="D450" s="29"/>
      <c r="E450" s="29"/>
      <c r="F450" s="29"/>
      <c r="G450" s="29"/>
      <c r="H450" s="51" t="str">
        <f t="shared" si="43"/>
        <v/>
      </c>
      <c r="I450" s="29"/>
      <c r="J450" s="43" t="str">
        <f t="shared" si="44"/>
        <v/>
      </c>
      <c r="K450" s="52" t="str">
        <f t="shared" si="40"/>
        <v/>
      </c>
      <c r="L450" s="53">
        <f t="shared" si="45"/>
        <v>0</v>
      </c>
      <c r="M450" s="54" t="str">
        <f t="shared" si="41"/>
        <v/>
      </c>
      <c r="N450" s="55"/>
    </row>
    <row r="451" spans="1:14" ht="15" x14ac:dyDescent="0.2">
      <c r="A451" s="29"/>
      <c r="B451" s="43" t="str">
        <f t="shared" si="42"/>
        <v/>
      </c>
      <c r="C451" s="50"/>
      <c r="D451" s="29"/>
      <c r="E451" s="29"/>
      <c r="F451" s="29"/>
      <c r="G451" s="29"/>
      <c r="H451" s="51" t="str">
        <f t="shared" si="43"/>
        <v/>
      </c>
      <c r="I451" s="29"/>
      <c r="J451" s="43" t="str">
        <f t="shared" si="44"/>
        <v/>
      </c>
      <c r="K451" s="52" t="str">
        <f t="shared" si="40"/>
        <v/>
      </c>
      <c r="L451" s="53">
        <f t="shared" si="45"/>
        <v>0</v>
      </c>
      <c r="M451" s="54" t="str">
        <f t="shared" si="41"/>
        <v/>
      </c>
      <c r="N451" s="55"/>
    </row>
    <row r="452" spans="1:14" ht="15" x14ac:dyDescent="0.2">
      <c r="A452" s="29"/>
      <c r="B452" s="43" t="str">
        <f t="shared" si="42"/>
        <v/>
      </c>
      <c r="C452" s="50"/>
      <c r="D452" s="29"/>
      <c r="E452" s="29"/>
      <c r="F452" s="29"/>
      <c r="G452" s="29"/>
      <c r="H452" s="51" t="str">
        <f t="shared" si="43"/>
        <v/>
      </c>
      <c r="I452" s="29"/>
      <c r="J452" s="43" t="str">
        <f t="shared" si="44"/>
        <v/>
      </c>
      <c r="K452" s="52" t="str">
        <f t="shared" ref="K452:K515" si="46">IF($G452&lt;&gt;"",$I452/1000,"")</f>
        <v/>
      </c>
      <c r="L452" s="53">
        <f t="shared" si="45"/>
        <v>0</v>
      </c>
      <c r="M452" s="54" t="str">
        <f t="shared" ref="M452:M515" si="47">IF(AND($K452&lt;&gt;"",$K452&lt;&gt;0),($L452/1000),"")</f>
        <v/>
      </c>
      <c r="N452" s="55"/>
    </row>
    <row r="453" spans="1:14" ht="15" x14ac:dyDescent="0.2">
      <c r="A453" s="29"/>
      <c r="B453" s="43" t="str">
        <f t="shared" si="42"/>
        <v/>
      </c>
      <c r="C453" s="50"/>
      <c r="D453" s="29"/>
      <c r="E453" s="29"/>
      <c r="F453" s="29"/>
      <c r="G453" s="29"/>
      <c r="H453" s="51" t="str">
        <f t="shared" si="43"/>
        <v/>
      </c>
      <c r="I453" s="29"/>
      <c r="J453" s="43" t="str">
        <f t="shared" si="44"/>
        <v/>
      </c>
      <c r="K453" s="52" t="str">
        <f t="shared" si="46"/>
        <v/>
      </c>
      <c r="L453" s="53">
        <f t="shared" si="45"/>
        <v>0</v>
      </c>
      <c r="M453" s="54" t="str">
        <f t="shared" si="47"/>
        <v/>
      </c>
      <c r="N453" s="55"/>
    </row>
    <row r="454" spans="1:14" ht="15" x14ac:dyDescent="0.2">
      <c r="A454" s="29"/>
      <c r="B454" s="43" t="str">
        <f t="shared" si="42"/>
        <v/>
      </c>
      <c r="C454" s="50"/>
      <c r="D454" s="29"/>
      <c r="E454" s="29"/>
      <c r="F454" s="29"/>
      <c r="G454" s="29"/>
      <c r="H454" s="51" t="str">
        <f t="shared" si="43"/>
        <v/>
      </c>
      <c r="I454" s="29"/>
      <c r="J454" s="43" t="str">
        <f t="shared" si="44"/>
        <v/>
      </c>
      <c r="K454" s="52" t="str">
        <f t="shared" si="46"/>
        <v/>
      </c>
      <c r="L454" s="53">
        <f t="shared" si="45"/>
        <v>0</v>
      </c>
      <c r="M454" s="54" t="str">
        <f t="shared" si="47"/>
        <v/>
      </c>
      <c r="N454" s="55"/>
    </row>
    <row r="455" spans="1:14" ht="15" x14ac:dyDescent="0.2">
      <c r="A455" s="29"/>
      <c r="B455" s="43" t="str">
        <f t="shared" si="42"/>
        <v/>
      </c>
      <c r="C455" s="50"/>
      <c r="D455" s="29"/>
      <c r="E455" s="29"/>
      <c r="F455" s="29"/>
      <c r="G455" s="29"/>
      <c r="H455" s="51" t="str">
        <f t="shared" si="43"/>
        <v/>
      </c>
      <c r="I455" s="29"/>
      <c r="J455" s="43" t="str">
        <f t="shared" si="44"/>
        <v/>
      </c>
      <c r="K455" s="52" t="str">
        <f t="shared" si="46"/>
        <v/>
      </c>
      <c r="L455" s="53">
        <f t="shared" si="45"/>
        <v>0</v>
      </c>
      <c r="M455" s="54" t="str">
        <f t="shared" si="47"/>
        <v/>
      </c>
      <c r="N455" s="55"/>
    </row>
    <row r="456" spans="1:14" ht="15" x14ac:dyDescent="0.2">
      <c r="A456" s="29"/>
      <c r="B456" s="43" t="str">
        <f t="shared" si="42"/>
        <v/>
      </c>
      <c r="C456" s="50"/>
      <c r="D456" s="29"/>
      <c r="E456" s="29"/>
      <c r="F456" s="29"/>
      <c r="G456" s="29"/>
      <c r="H456" s="51" t="str">
        <f t="shared" si="43"/>
        <v/>
      </c>
      <c r="I456" s="29"/>
      <c r="J456" s="43" t="str">
        <f t="shared" si="44"/>
        <v/>
      </c>
      <c r="K456" s="52" t="str">
        <f t="shared" si="46"/>
        <v/>
      </c>
      <c r="L456" s="53">
        <f t="shared" si="45"/>
        <v>0</v>
      </c>
      <c r="M456" s="54" t="str">
        <f t="shared" si="47"/>
        <v/>
      </c>
      <c r="N456" s="55"/>
    </row>
    <row r="457" spans="1:14" ht="15" x14ac:dyDescent="0.2">
      <c r="A457" s="29"/>
      <c r="B457" s="43" t="str">
        <f t="shared" si="42"/>
        <v/>
      </c>
      <c r="C457" s="50"/>
      <c r="D457" s="29"/>
      <c r="E457" s="29"/>
      <c r="F457" s="29"/>
      <c r="G457" s="29"/>
      <c r="H457" s="51" t="str">
        <f t="shared" si="43"/>
        <v/>
      </c>
      <c r="I457" s="29"/>
      <c r="J457" s="43" t="str">
        <f t="shared" si="44"/>
        <v/>
      </c>
      <c r="K457" s="52" t="str">
        <f t="shared" si="46"/>
        <v/>
      </c>
      <c r="L457" s="53">
        <f t="shared" si="45"/>
        <v>0</v>
      </c>
      <c r="M457" s="54" t="str">
        <f t="shared" si="47"/>
        <v/>
      </c>
      <c r="N457" s="55"/>
    </row>
    <row r="458" spans="1:14" ht="15" x14ac:dyDescent="0.2">
      <c r="A458" s="29"/>
      <c r="B458" s="43" t="str">
        <f t="shared" si="42"/>
        <v/>
      </c>
      <c r="C458" s="50"/>
      <c r="D458" s="29"/>
      <c r="E458" s="29"/>
      <c r="F458" s="29"/>
      <c r="G458" s="29"/>
      <c r="H458" s="51" t="str">
        <f t="shared" si="43"/>
        <v/>
      </c>
      <c r="I458" s="29"/>
      <c r="J458" s="43" t="str">
        <f t="shared" si="44"/>
        <v/>
      </c>
      <c r="K458" s="52" t="str">
        <f t="shared" si="46"/>
        <v/>
      </c>
      <c r="L458" s="53">
        <f t="shared" si="45"/>
        <v>0</v>
      </c>
      <c r="M458" s="54" t="str">
        <f t="shared" si="47"/>
        <v/>
      </c>
      <c r="N458" s="55"/>
    </row>
    <row r="459" spans="1:14" ht="15" x14ac:dyDescent="0.2">
      <c r="A459" s="29"/>
      <c r="B459" s="43" t="str">
        <f t="shared" si="42"/>
        <v/>
      </c>
      <c r="C459" s="50"/>
      <c r="D459" s="29"/>
      <c r="E459" s="29"/>
      <c r="F459" s="29"/>
      <c r="G459" s="29"/>
      <c r="H459" s="51" t="str">
        <f t="shared" si="43"/>
        <v/>
      </c>
      <c r="I459" s="29"/>
      <c r="J459" s="43" t="str">
        <f t="shared" si="44"/>
        <v/>
      </c>
      <c r="K459" s="52" t="str">
        <f t="shared" si="46"/>
        <v/>
      </c>
      <c r="L459" s="53">
        <f t="shared" si="45"/>
        <v>0</v>
      </c>
      <c r="M459" s="54" t="str">
        <f t="shared" si="47"/>
        <v/>
      </c>
      <c r="N459" s="55"/>
    </row>
    <row r="460" spans="1:14" ht="15" x14ac:dyDescent="0.2">
      <c r="A460" s="29"/>
      <c r="B460" s="43" t="str">
        <f t="shared" si="42"/>
        <v/>
      </c>
      <c r="C460" s="50"/>
      <c r="D460" s="29"/>
      <c r="E460" s="29"/>
      <c r="F460" s="29"/>
      <c r="G460" s="29"/>
      <c r="H460" s="51" t="str">
        <f t="shared" si="43"/>
        <v/>
      </c>
      <c r="I460" s="29"/>
      <c r="J460" s="43" t="str">
        <f t="shared" si="44"/>
        <v/>
      </c>
      <c r="K460" s="52" t="str">
        <f t="shared" si="46"/>
        <v/>
      </c>
      <c r="L460" s="53">
        <f t="shared" si="45"/>
        <v>0</v>
      </c>
      <c r="M460" s="54" t="str">
        <f t="shared" si="47"/>
        <v/>
      </c>
      <c r="N460" s="55"/>
    </row>
    <row r="461" spans="1:14" ht="15" x14ac:dyDescent="0.2">
      <c r="A461" s="29"/>
      <c r="B461" s="43" t="str">
        <f t="shared" si="42"/>
        <v/>
      </c>
      <c r="C461" s="50"/>
      <c r="D461" s="29"/>
      <c r="E461" s="29"/>
      <c r="F461" s="29"/>
      <c r="G461" s="29"/>
      <c r="H461" s="51" t="str">
        <f t="shared" si="43"/>
        <v/>
      </c>
      <c r="I461" s="29"/>
      <c r="J461" s="43" t="str">
        <f t="shared" si="44"/>
        <v/>
      </c>
      <c r="K461" s="52" t="str">
        <f t="shared" si="46"/>
        <v/>
      </c>
      <c r="L461" s="53">
        <f t="shared" si="45"/>
        <v>0</v>
      </c>
      <c r="M461" s="54" t="str">
        <f t="shared" si="47"/>
        <v/>
      </c>
      <c r="N461" s="55"/>
    </row>
    <row r="462" spans="1:14" ht="15" x14ac:dyDescent="0.2">
      <c r="A462" s="29"/>
      <c r="B462" s="43" t="str">
        <f t="shared" si="42"/>
        <v/>
      </c>
      <c r="C462" s="50"/>
      <c r="D462" s="29"/>
      <c r="E462" s="29"/>
      <c r="F462" s="29"/>
      <c r="G462" s="29"/>
      <c r="H462" s="51" t="str">
        <f t="shared" si="43"/>
        <v/>
      </c>
      <c r="I462" s="29"/>
      <c r="J462" s="43" t="str">
        <f t="shared" si="44"/>
        <v/>
      </c>
      <c r="K462" s="52" t="str">
        <f t="shared" si="46"/>
        <v/>
      </c>
      <c r="L462" s="53">
        <f t="shared" si="45"/>
        <v>0</v>
      </c>
      <c r="M462" s="54" t="str">
        <f t="shared" si="47"/>
        <v/>
      </c>
      <c r="N462" s="55"/>
    </row>
    <row r="463" spans="1:14" ht="15" x14ac:dyDescent="0.2">
      <c r="A463" s="29"/>
      <c r="B463" s="43" t="str">
        <f t="shared" si="42"/>
        <v/>
      </c>
      <c r="C463" s="50"/>
      <c r="D463" s="29"/>
      <c r="E463" s="29"/>
      <c r="F463" s="29"/>
      <c r="G463" s="29"/>
      <c r="H463" s="51" t="str">
        <f t="shared" si="43"/>
        <v/>
      </c>
      <c r="I463" s="29"/>
      <c r="J463" s="43" t="str">
        <f t="shared" si="44"/>
        <v/>
      </c>
      <c r="K463" s="52" t="str">
        <f t="shared" si="46"/>
        <v/>
      </c>
      <c r="L463" s="53">
        <f t="shared" si="45"/>
        <v>0</v>
      </c>
      <c r="M463" s="54" t="str">
        <f t="shared" si="47"/>
        <v/>
      </c>
      <c r="N463" s="55"/>
    </row>
    <row r="464" spans="1:14" ht="15" x14ac:dyDescent="0.2">
      <c r="A464" s="29"/>
      <c r="B464" s="43" t="str">
        <f t="shared" si="42"/>
        <v/>
      </c>
      <c r="C464" s="50"/>
      <c r="D464" s="29"/>
      <c r="E464" s="29"/>
      <c r="F464" s="29"/>
      <c r="G464" s="29"/>
      <c r="H464" s="51" t="str">
        <f t="shared" si="43"/>
        <v/>
      </c>
      <c r="I464" s="29"/>
      <c r="J464" s="43" t="str">
        <f t="shared" si="44"/>
        <v/>
      </c>
      <c r="K464" s="52" t="str">
        <f t="shared" si="46"/>
        <v/>
      </c>
      <c r="L464" s="53">
        <f t="shared" si="45"/>
        <v>0</v>
      </c>
      <c r="M464" s="54" t="str">
        <f t="shared" si="47"/>
        <v/>
      </c>
      <c r="N464" s="55"/>
    </row>
    <row r="465" spans="1:14" ht="15" x14ac:dyDescent="0.2">
      <c r="A465" s="29"/>
      <c r="B465" s="43" t="str">
        <f t="shared" si="42"/>
        <v/>
      </c>
      <c r="C465" s="50"/>
      <c r="D465" s="29"/>
      <c r="E465" s="29"/>
      <c r="F465" s="29"/>
      <c r="G465" s="29"/>
      <c r="H465" s="51" t="str">
        <f t="shared" si="43"/>
        <v/>
      </c>
      <c r="I465" s="29"/>
      <c r="J465" s="43" t="str">
        <f t="shared" si="44"/>
        <v/>
      </c>
      <c r="K465" s="52" t="str">
        <f t="shared" si="46"/>
        <v/>
      </c>
      <c r="L465" s="53">
        <f t="shared" si="45"/>
        <v>0</v>
      </c>
      <c r="M465" s="54" t="str">
        <f t="shared" si="47"/>
        <v/>
      </c>
      <c r="N465" s="55"/>
    </row>
    <row r="466" spans="1:14" ht="15" x14ac:dyDescent="0.2">
      <c r="A466" s="29"/>
      <c r="B466" s="43" t="str">
        <f t="shared" si="42"/>
        <v/>
      </c>
      <c r="C466" s="50"/>
      <c r="D466" s="29"/>
      <c r="E466" s="29"/>
      <c r="F466" s="29"/>
      <c r="G466" s="29"/>
      <c r="H466" s="51" t="str">
        <f t="shared" si="43"/>
        <v/>
      </c>
      <c r="I466" s="29"/>
      <c r="J466" s="43" t="str">
        <f t="shared" si="44"/>
        <v/>
      </c>
      <c r="K466" s="52" t="str">
        <f t="shared" si="46"/>
        <v/>
      </c>
      <c r="L466" s="53">
        <f t="shared" si="45"/>
        <v>0</v>
      </c>
      <c r="M466" s="54" t="str">
        <f t="shared" si="47"/>
        <v/>
      </c>
      <c r="N466" s="55"/>
    </row>
    <row r="467" spans="1:14" ht="15" x14ac:dyDescent="0.2">
      <c r="A467" s="29"/>
      <c r="B467" s="43" t="str">
        <f t="shared" si="42"/>
        <v/>
      </c>
      <c r="C467" s="50"/>
      <c r="D467" s="29"/>
      <c r="E467" s="29"/>
      <c r="F467" s="29"/>
      <c r="G467" s="29"/>
      <c r="H467" s="51" t="str">
        <f t="shared" si="43"/>
        <v/>
      </c>
      <c r="I467" s="29"/>
      <c r="J467" s="43" t="str">
        <f t="shared" si="44"/>
        <v/>
      </c>
      <c r="K467" s="52" t="str">
        <f t="shared" si="46"/>
        <v/>
      </c>
      <c r="L467" s="53">
        <f t="shared" si="45"/>
        <v>0</v>
      </c>
      <c r="M467" s="54" t="str">
        <f t="shared" si="47"/>
        <v/>
      </c>
      <c r="N467" s="55"/>
    </row>
    <row r="468" spans="1:14" ht="15" x14ac:dyDescent="0.2">
      <c r="A468" s="29"/>
      <c r="B468" s="43" t="str">
        <f t="shared" si="42"/>
        <v/>
      </c>
      <c r="C468" s="50"/>
      <c r="D468" s="29"/>
      <c r="E468" s="29"/>
      <c r="F468" s="29"/>
      <c r="G468" s="29"/>
      <c r="H468" s="51" t="str">
        <f t="shared" si="43"/>
        <v/>
      </c>
      <c r="I468" s="29"/>
      <c r="J468" s="43" t="str">
        <f t="shared" si="44"/>
        <v/>
      </c>
      <c r="K468" s="52" t="str">
        <f t="shared" si="46"/>
        <v/>
      </c>
      <c r="L468" s="53">
        <f t="shared" si="45"/>
        <v>0</v>
      </c>
      <c r="M468" s="54" t="str">
        <f t="shared" si="47"/>
        <v/>
      </c>
      <c r="N468" s="55"/>
    </row>
    <row r="469" spans="1:14" ht="15" x14ac:dyDescent="0.2">
      <c r="A469" s="29"/>
      <c r="B469" s="43" t="str">
        <f t="shared" si="42"/>
        <v/>
      </c>
      <c r="C469" s="50"/>
      <c r="D469" s="29"/>
      <c r="E469" s="29"/>
      <c r="F469" s="29"/>
      <c r="G469" s="29"/>
      <c r="H469" s="51" t="str">
        <f t="shared" si="43"/>
        <v/>
      </c>
      <c r="I469" s="29"/>
      <c r="J469" s="43" t="str">
        <f t="shared" si="44"/>
        <v/>
      </c>
      <c r="K469" s="52" t="str">
        <f t="shared" si="46"/>
        <v/>
      </c>
      <c r="L469" s="53">
        <f t="shared" si="45"/>
        <v>0</v>
      </c>
      <c r="M469" s="54" t="str">
        <f t="shared" si="47"/>
        <v/>
      </c>
      <c r="N469" s="55"/>
    </row>
    <row r="470" spans="1:14" ht="15" x14ac:dyDescent="0.2">
      <c r="A470" s="29"/>
      <c r="B470" s="43" t="str">
        <f t="shared" si="42"/>
        <v/>
      </c>
      <c r="C470" s="50"/>
      <c r="D470" s="29"/>
      <c r="E470" s="29"/>
      <c r="F470" s="29"/>
      <c r="G470" s="29"/>
      <c r="H470" s="51" t="str">
        <f t="shared" si="43"/>
        <v/>
      </c>
      <c r="I470" s="29"/>
      <c r="J470" s="43" t="str">
        <f t="shared" si="44"/>
        <v/>
      </c>
      <c r="K470" s="52" t="str">
        <f t="shared" si="46"/>
        <v/>
      </c>
      <c r="L470" s="53">
        <f t="shared" si="45"/>
        <v>0</v>
      </c>
      <c r="M470" s="54" t="str">
        <f t="shared" si="47"/>
        <v/>
      </c>
      <c r="N470" s="55"/>
    </row>
    <row r="471" spans="1:14" ht="15" x14ac:dyDescent="0.2">
      <c r="A471" s="29"/>
      <c r="B471" s="43" t="str">
        <f t="shared" si="42"/>
        <v/>
      </c>
      <c r="C471" s="50"/>
      <c r="D471" s="29"/>
      <c r="E471" s="29"/>
      <c r="F471" s="29"/>
      <c r="G471" s="29"/>
      <c r="H471" s="51" t="str">
        <f t="shared" si="43"/>
        <v/>
      </c>
      <c r="I471" s="29"/>
      <c r="J471" s="43" t="str">
        <f t="shared" si="44"/>
        <v/>
      </c>
      <c r="K471" s="52" t="str">
        <f t="shared" si="46"/>
        <v/>
      </c>
      <c r="L471" s="53">
        <f t="shared" si="45"/>
        <v>0</v>
      </c>
      <c r="M471" s="54" t="str">
        <f t="shared" si="47"/>
        <v/>
      </c>
      <c r="N471" s="55"/>
    </row>
    <row r="472" spans="1:14" ht="15" x14ac:dyDescent="0.2">
      <c r="A472" s="29"/>
      <c r="B472" s="43" t="str">
        <f t="shared" si="42"/>
        <v/>
      </c>
      <c r="C472" s="50"/>
      <c r="D472" s="29"/>
      <c r="E472" s="29"/>
      <c r="F472" s="29"/>
      <c r="G472" s="29"/>
      <c r="H472" s="51" t="str">
        <f t="shared" si="43"/>
        <v/>
      </c>
      <c r="I472" s="29"/>
      <c r="J472" s="43" t="str">
        <f t="shared" si="44"/>
        <v/>
      </c>
      <c r="K472" s="52" t="str">
        <f t="shared" si="46"/>
        <v/>
      </c>
      <c r="L472" s="53">
        <f t="shared" si="45"/>
        <v>0</v>
      </c>
      <c r="M472" s="54" t="str">
        <f t="shared" si="47"/>
        <v/>
      </c>
      <c r="N472" s="55"/>
    </row>
    <row r="473" spans="1:14" ht="15" x14ac:dyDescent="0.2">
      <c r="A473" s="29"/>
      <c r="B473" s="43" t="str">
        <f t="shared" si="42"/>
        <v/>
      </c>
      <c r="C473" s="50"/>
      <c r="D473" s="29"/>
      <c r="E473" s="29"/>
      <c r="F473" s="29"/>
      <c r="G473" s="29"/>
      <c r="H473" s="51" t="str">
        <f t="shared" si="43"/>
        <v/>
      </c>
      <c r="I473" s="29"/>
      <c r="J473" s="43" t="str">
        <f t="shared" si="44"/>
        <v/>
      </c>
      <c r="K473" s="52" t="str">
        <f t="shared" si="46"/>
        <v/>
      </c>
      <c r="L473" s="53">
        <f t="shared" si="45"/>
        <v>0</v>
      </c>
      <c r="M473" s="54" t="str">
        <f t="shared" si="47"/>
        <v/>
      </c>
      <c r="N473" s="55"/>
    </row>
    <row r="474" spans="1:14" ht="15" x14ac:dyDescent="0.2">
      <c r="A474" s="29"/>
      <c r="B474" s="43" t="str">
        <f t="shared" si="42"/>
        <v/>
      </c>
      <c r="C474" s="50"/>
      <c r="D474" s="29"/>
      <c r="E474" s="29"/>
      <c r="F474" s="29"/>
      <c r="G474" s="29"/>
      <c r="H474" s="51" t="str">
        <f t="shared" si="43"/>
        <v/>
      </c>
      <c r="I474" s="29"/>
      <c r="J474" s="43" t="str">
        <f t="shared" si="44"/>
        <v/>
      </c>
      <c r="K474" s="52" t="str">
        <f t="shared" si="46"/>
        <v/>
      </c>
      <c r="L474" s="53">
        <f t="shared" si="45"/>
        <v>0</v>
      </c>
      <c r="M474" s="54" t="str">
        <f t="shared" si="47"/>
        <v/>
      </c>
      <c r="N474" s="55"/>
    </row>
    <row r="475" spans="1:14" ht="15" x14ac:dyDescent="0.2">
      <c r="A475" s="29"/>
      <c r="B475" s="43" t="str">
        <f t="shared" si="42"/>
        <v/>
      </c>
      <c r="C475" s="50"/>
      <c r="D475" s="29"/>
      <c r="E475" s="29"/>
      <c r="F475" s="29"/>
      <c r="G475" s="29"/>
      <c r="H475" s="51" t="str">
        <f t="shared" si="43"/>
        <v/>
      </c>
      <c r="I475" s="29"/>
      <c r="J475" s="43" t="str">
        <f t="shared" si="44"/>
        <v/>
      </c>
      <c r="K475" s="52" t="str">
        <f t="shared" si="46"/>
        <v/>
      </c>
      <c r="L475" s="53">
        <f t="shared" si="45"/>
        <v>0</v>
      </c>
      <c r="M475" s="54" t="str">
        <f t="shared" si="47"/>
        <v/>
      </c>
      <c r="N475" s="55"/>
    </row>
    <row r="476" spans="1:14" ht="15" x14ac:dyDescent="0.2">
      <c r="A476" s="29"/>
      <c r="B476" s="43" t="str">
        <f t="shared" si="42"/>
        <v/>
      </c>
      <c r="C476" s="50"/>
      <c r="D476" s="29"/>
      <c r="E476" s="29"/>
      <c r="F476" s="29"/>
      <c r="G476" s="29"/>
      <c r="H476" s="51" t="str">
        <f t="shared" si="43"/>
        <v/>
      </c>
      <c r="I476" s="29"/>
      <c r="J476" s="43" t="str">
        <f t="shared" si="44"/>
        <v/>
      </c>
      <c r="K476" s="52" t="str">
        <f t="shared" si="46"/>
        <v/>
      </c>
      <c r="L476" s="53">
        <f t="shared" si="45"/>
        <v>0</v>
      </c>
      <c r="M476" s="54" t="str">
        <f t="shared" si="47"/>
        <v/>
      </c>
      <c r="N476" s="55"/>
    </row>
    <row r="477" spans="1:14" ht="15" x14ac:dyDescent="0.2">
      <c r="A477" s="29"/>
      <c r="B477" s="43" t="str">
        <f t="shared" si="42"/>
        <v/>
      </c>
      <c r="C477" s="50"/>
      <c r="D477" s="29"/>
      <c r="E477" s="29"/>
      <c r="F477" s="29"/>
      <c r="G477" s="29"/>
      <c r="H477" s="51" t="str">
        <f t="shared" si="43"/>
        <v/>
      </c>
      <c r="I477" s="29"/>
      <c r="J477" s="43" t="str">
        <f t="shared" si="44"/>
        <v/>
      </c>
      <c r="K477" s="52" t="str">
        <f t="shared" si="46"/>
        <v/>
      </c>
      <c r="L477" s="53">
        <f t="shared" si="45"/>
        <v>0</v>
      </c>
      <c r="M477" s="54" t="str">
        <f t="shared" si="47"/>
        <v/>
      </c>
      <c r="N477" s="55"/>
    </row>
    <row r="478" spans="1:14" ht="15" x14ac:dyDescent="0.2">
      <c r="A478" s="29"/>
      <c r="B478" s="43" t="str">
        <f t="shared" si="42"/>
        <v/>
      </c>
      <c r="C478" s="50"/>
      <c r="D478" s="29"/>
      <c r="E478" s="29"/>
      <c r="F478" s="29"/>
      <c r="G478" s="29"/>
      <c r="H478" s="51" t="str">
        <f t="shared" si="43"/>
        <v/>
      </c>
      <c r="I478" s="29"/>
      <c r="J478" s="43" t="str">
        <f t="shared" si="44"/>
        <v/>
      </c>
      <c r="K478" s="52" t="str">
        <f t="shared" si="46"/>
        <v/>
      </c>
      <c r="L478" s="53">
        <f t="shared" si="45"/>
        <v>0</v>
      </c>
      <c r="M478" s="54" t="str">
        <f t="shared" si="47"/>
        <v/>
      </c>
      <c r="N478" s="55"/>
    </row>
    <row r="479" spans="1:14" ht="15" x14ac:dyDescent="0.2">
      <c r="A479" s="29"/>
      <c r="B479" s="43" t="str">
        <f t="shared" si="42"/>
        <v/>
      </c>
      <c r="C479" s="50"/>
      <c r="D479" s="29"/>
      <c r="E479" s="29"/>
      <c r="F479" s="29"/>
      <c r="G479" s="29"/>
      <c r="H479" s="51" t="str">
        <f t="shared" si="43"/>
        <v/>
      </c>
      <c r="I479" s="29"/>
      <c r="J479" s="43" t="str">
        <f t="shared" si="44"/>
        <v/>
      </c>
      <c r="K479" s="52" t="str">
        <f t="shared" si="46"/>
        <v/>
      </c>
      <c r="L479" s="53">
        <f t="shared" si="45"/>
        <v>0</v>
      </c>
      <c r="M479" s="54" t="str">
        <f t="shared" si="47"/>
        <v/>
      </c>
      <c r="N479" s="55"/>
    </row>
    <row r="480" spans="1:14" ht="15" x14ac:dyDescent="0.2">
      <c r="A480" s="29"/>
      <c r="B480" s="43" t="str">
        <f t="shared" si="42"/>
        <v/>
      </c>
      <c r="C480" s="50"/>
      <c r="D480" s="29"/>
      <c r="E480" s="29"/>
      <c r="F480" s="29"/>
      <c r="G480" s="29"/>
      <c r="H480" s="51" t="str">
        <f t="shared" si="43"/>
        <v/>
      </c>
      <c r="I480" s="29"/>
      <c r="J480" s="43" t="str">
        <f t="shared" si="44"/>
        <v/>
      </c>
      <c r="K480" s="52" t="str">
        <f t="shared" si="46"/>
        <v/>
      </c>
      <c r="L480" s="53">
        <f t="shared" si="45"/>
        <v>0</v>
      </c>
      <c r="M480" s="54" t="str">
        <f t="shared" si="47"/>
        <v/>
      </c>
      <c r="N480" s="55"/>
    </row>
    <row r="481" spans="1:14" ht="15" x14ac:dyDescent="0.2">
      <c r="A481" s="29"/>
      <c r="B481" s="43" t="str">
        <f t="shared" si="42"/>
        <v/>
      </c>
      <c r="C481" s="50"/>
      <c r="D481" s="29"/>
      <c r="E481" s="29"/>
      <c r="F481" s="29"/>
      <c r="G481" s="29"/>
      <c r="H481" s="51" t="str">
        <f t="shared" si="43"/>
        <v/>
      </c>
      <c r="I481" s="29"/>
      <c r="J481" s="43" t="str">
        <f t="shared" si="44"/>
        <v/>
      </c>
      <c r="K481" s="52" t="str">
        <f t="shared" si="46"/>
        <v/>
      </c>
      <c r="L481" s="53">
        <f t="shared" si="45"/>
        <v>0</v>
      </c>
      <c r="M481" s="54" t="str">
        <f t="shared" si="47"/>
        <v/>
      </c>
      <c r="N481" s="55"/>
    </row>
    <row r="482" spans="1:14" ht="15" x14ac:dyDescent="0.2">
      <c r="A482" s="29"/>
      <c r="B482" s="43" t="str">
        <f t="shared" si="42"/>
        <v/>
      </c>
      <c r="C482" s="50"/>
      <c r="D482" s="29"/>
      <c r="E482" s="29"/>
      <c r="F482" s="29"/>
      <c r="G482" s="29"/>
      <c r="H482" s="51" t="str">
        <f t="shared" si="43"/>
        <v/>
      </c>
      <c r="I482" s="29"/>
      <c r="J482" s="43" t="str">
        <f t="shared" si="44"/>
        <v/>
      </c>
      <c r="K482" s="52" t="str">
        <f t="shared" si="46"/>
        <v/>
      </c>
      <c r="L482" s="53">
        <f t="shared" si="45"/>
        <v>0</v>
      </c>
      <c r="M482" s="54" t="str">
        <f t="shared" si="47"/>
        <v/>
      </c>
      <c r="N482" s="55"/>
    </row>
    <row r="483" spans="1:14" ht="15" x14ac:dyDescent="0.2">
      <c r="A483" s="29"/>
      <c r="B483" s="43" t="str">
        <f t="shared" si="42"/>
        <v/>
      </c>
      <c r="C483" s="50"/>
      <c r="D483" s="29"/>
      <c r="E483" s="29"/>
      <c r="F483" s="29"/>
      <c r="G483" s="29"/>
      <c r="H483" s="51" t="str">
        <f t="shared" si="43"/>
        <v/>
      </c>
      <c r="I483" s="29"/>
      <c r="J483" s="43" t="str">
        <f t="shared" si="44"/>
        <v/>
      </c>
      <c r="K483" s="52" t="str">
        <f t="shared" si="46"/>
        <v/>
      </c>
      <c r="L483" s="53">
        <f t="shared" si="45"/>
        <v>0</v>
      </c>
      <c r="M483" s="54" t="str">
        <f t="shared" si="47"/>
        <v/>
      </c>
      <c r="N483" s="55"/>
    </row>
    <row r="484" spans="1:14" ht="15" x14ac:dyDescent="0.2">
      <c r="A484" s="29"/>
      <c r="B484" s="43" t="str">
        <f t="shared" si="42"/>
        <v/>
      </c>
      <c r="C484" s="50"/>
      <c r="D484" s="29"/>
      <c r="E484" s="29"/>
      <c r="F484" s="29"/>
      <c r="G484" s="29"/>
      <c r="H484" s="51" t="str">
        <f t="shared" si="43"/>
        <v/>
      </c>
      <c r="I484" s="29"/>
      <c r="J484" s="43" t="str">
        <f t="shared" si="44"/>
        <v/>
      </c>
      <c r="K484" s="52" t="str">
        <f t="shared" si="46"/>
        <v/>
      </c>
      <c r="L484" s="53">
        <f t="shared" si="45"/>
        <v>0</v>
      </c>
      <c r="M484" s="54" t="str">
        <f t="shared" si="47"/>
        <v/>
      </c>
      <c r="N484" s="55"/>
    </row>
    <row r="485" spans="1:14" ht="15" x14ac:dyDescent="0.2">
      <c r="A485" s="29"/>
      <c r="B485" s="43" t="str">
        <f t="shared" si="42"/>
        <v/>
      </c>
      <c r="C485" s="50"/>
      <c r="D485" s="29"/>
      <c r="E485" s="29"/>
      <c r="F485" s="29"/>
      <c r="G485" s="29"/>
      <c r="H485" s="51" t="str">
        <f t="shared" si="43"/>
        <v/>
      </c>
      <c r="I485" s="29"/>
      <c r="J485" s="43" t="str">
        <f t="shared" si="44"/>
        <v/>
      </c>
      <c r="K485" s="52" t="str">
        <f t="shared" si="46"/>
        <v/>
      </c>
      <c r="L485" s="53">
        <f t="shared" si="45"/>
        <v>0</v>
      </c>
      <c r="M485" s="54" t="str">
        <f t="shared" si="47"/>
        <v/>
      </c>
      <c r="N485" s="55"/>
    </row>
    <row r="486" spans="1:14" ht="15" x14ac:dyDescent="0.2">
      <c r="A486" s="29"/>
      <c r="B486" s="43" t="str">
        <f t="shared" si="42"/>
        <v/>
      </c>
      <c r="C486" s="50"/>
      <c r="D486" s="29"/>
      <c r="E486" s="29"/>
      <c r="F486" s="29"/>
      <c r="G486" s="29"/>
      <c r="H486" s="51" t="str">
        <f t="shared" si="43"/>
        <v/>
      </c>
      <c r="I486" s="29"/>
      <c r="J486" s="43" t="str">
        <f t="shared" si="44"/>
        <v/>
      </c>
      <c r="K486" s="52" t="str">
        <f t="shared" si="46"/>
        <v/>
      </c>
      <c r="L486" s="53">
        <f t="shared" si="45"/>
        <v>0</v>
      </c>
      <c r="M486" s="54" t="str">
        <f t="shared" si="47"/>
        <v/>
      </c>
      <c r="N486" s="55"/>
    </row>
    <row r="487" spans="1:14" ht="15" x14ac:dyDescent="0.2">
      <c r="A487" s="29"/>
      <c r="B487" s="43" t="str">
        <f t="shared" si="42"/>
        <v/>
      </c>
      <c r="C487" s="50"/>
      <c r="D487" s="29"/>
      <c r="E487" s="29"/>
      <c r="F487" s="29"/>
      <c r="G487" s="29"/>
      <c r="H487" s="51" t="str">
        <f t="shared" si="43"/>
        <v/>
      </c>
      <c r="I487" s="29"/>
      <c r="J487" s="43" t="str">
        <f t="shared" si="44"/>
        <v/>
      </c>
      <c r="K487" s="52" t="str">
        <f t="shared" si="46"/>
        <v/>
      </c>
      <c r="L487" s="53">
        <f t="shared" si="45"/>
        <v>0</v>
      </c>
      <c r="M487" s="54" t="str">
        <f t="shared" si="47"/>
        <v/>
      </c>
      <c r="N487" s="55"/>
    </row>
    <row r="488" spans="1:14" ht="15" x14ac:dyDescent="0.2">
      <c r="A488" s="29"/>
      <c r="B488" s="43" t="str">
        <f t="shared" si="42"/>
        <v/>
      </c>
      <c r="C488" s="50"/>
      <c r="D488" s="29"/>
      <c r="E488" s="29"/>
      <c r="F488" s="29"/>
      <c r="G488" s="29"/>
      <c r="H488" s="51" t="str">
        <f t="shared" si="43"/>
        <v/>
      </c>
      <c r="I488" s="29"/>
      <c r="J488" s="43" t="str">
        <f t="shared" si="44"/>
        <v/>
      </c>
      <c r="K488" s="52" t="str">
        <f t="shared" si="46"/>
        <v/>
      </c>
      <c r="L488" s="53">
        <f t="shared" si="45"/>
        <v>0</v>
      </c>
      <c r="M488" s="54" t="str">
        <f t="shared" si="47"/>
        <v/>
      </c>
      <c r="N488" s="55"/>
    </row>
    <row r="489" spans="1:14" ht="15" x14ac:dyDescent="0.2">
      <c r="A489" s="29"/>
      <c r="B489" s="43" t="str">
        <f t="shared" si="42"/>
        <v/>
      </c>
      <c r="C489" s="50"/>
      <c r="D489" s="29"/>
      <c r="E489" s="29"/>
      <c r="F489" s="29"/>
      <c r="G489" s="29"/>
      <c r="H489" s="51" t="str">
        <f t="shared" si="43"/>
        <v/>
      </c>
      <c r="I489" s="29"/>
      <c r="J489" s="43" t="str">
        <f t="shared" si="44"/>
        <v/>
      </c>
      <c r="K489" s="52" t="str">
        <f t="shared" si="46"/>
        <v/>
      </c>
      <c r="L489" s="53">
        <f t="shared" si="45"/>
        <v>0</v>
      </c>
      <c r="M489" s="54" t="str">
        <f t="shared" si="47"/>
        <v/>
      </c>
      <c r="N489" s="55"/>
    </row>
    <row r="490" spans="1:14" ht="15" x14ac:dyDescent="0.2">
      <c r="A490" s="29"/>
      <c r="B490" s="43" t="str">
        <f t="shared" si="42"/>
        <v/>
      </c>
      <c r="C490" s="50"/>
      <c r="D490" s="29"/>
      <c r="E490" s="29"/>
      <c r="F490" s="29"/>
      <c r="G490" s="29"/>
      <c r="H490" s="51" t="str">
        <f t="shared" si="43"/>
        <v/>
      </c>
      <c r="I490" s="29"/>
      <c r="J490" s="43" t="str">
        <f t="shared" si="44"/>
        <v/>
      </c>
      <c r="K490" s="52" t="str">
        <f t="shared" si="46"/>
        <v/>
      </c>
      <c r="L490" s="53">
        <f t="shared" si="45"/>
        <v>0</v>
      </c>
      <c r="M490" s="54" t="str">
        <f t="shared" si="47"/>
        <v/>
      </c>
      <c r="N490" s="55"/>
    </row>
    <row r="491" spans="1:14" ht="15" x14ac:dyDescent="0.2">
      <c r="A491" s="29"/>
      <c r="B491" s="43" t="str">
        <f t="shared" si="42"/>
        <v/>
      </c>
      <c r="C491" s="50"/>
      <c r="D491" s="29"/>
      <c r="E491" s="29"/>
      <c r="F491" s="29"/>
      <c r="G491" s="29"/>
      <c r="H491" s="51" t="str">
        <f t="shared" si="43"/>
        <v/>
      </c>
      <c r="I491" s="29"/>
      <c r="J491" s="43" t="str">
        <f t="shared" si="44"/>
        <v/>
      </c>
      <c r="K491" s="52" t="str">
        <f t="shared" si="46"/>
        <v/>
      </c>
      <c r="L491" s="53">
        <f t="shared" si="45"/>
        <v>0</v>
      </c>
      <c r="M491" s="54" t="str">
        <f t="shared" si="47"/>
        <v/>
      </c>
      <c r="N491" s="55"/>
    </row>
    <row r="492" spans="1:14" ht="15" x14ac:dyDescent="0.2">
      <c r="A492" s="29"/>
      <c r="B492" s="43" t="str">
        <f t="shared" si="42"/>
        <v/>
      </c>
      <c r="C492" s="50"/>
      <c r="D492" s="29"/>
      <c r="E492" s="29"/>
      <c r="F492" s="29"/>
      <c r="G492" s="29"/>
      <c r="H492" s="51" t="str">
        <f t="shared" si="43"/>
        <v/>
      </c>
      <c r="I492" s="29"/>
      <c r="J492" s="43" t="str">
        <f t="shared" si="44"/>
        <v/>
      </c>
      <c r="K492" s="52" t="str">
        <f t="shared" si="46"/>
        <v/>
      </c>
      <c r="L492" s="53">
        <f t="shared" si="45"/>
        <v>0</v>
      </c>
      <c r="M492" s="54" t="str">
        <f t="shared" si="47"/>
        <v/>
      </c>
      <c r="N492" s="55"/>
    </row>
    <row r="493" spans="1:14" ht="15" x14ac:dyDescent="0.2">
      <c r="A493" s="29"/>
      <c r="B493" s="43" t="str">
        <f t="shared" si="42"/>
        <v/>
      </c>
      <c r="C493" s="50"/>
      <c r="D493" s="29"/>
      <c r="E493" s="29"/>
      <c r="F493" s="29"/>
      <c r="G493" s="29"/>
      <c r="H493" s="51" t="str">
        <f t="shared" si="43"/>
        <v/>
      </c>
      <c r="I493" s="29"/>
      <c r="J493" s="43" t="str">
        <f t="shared" si="44"/>
        <v/>
      </c>
      <c r="K493" s="52" t="str">
        <f t="shared" si="46"/>
        <v/>
      </c>
      <c r="L493" s="53">
        <f t="shared" si="45"/>
        <v>0</v>
      </c>
      <c r="M493" s="54" t="str">
        <f t="shared" si="47"/>
        <v/>
      </c>
      <c r="N493" s="55"/>
    </row>
    <row r="494" spans="1:14" ht="15" x14ac:dyDescent="0.2">
      <c r="A494" s="29"/>
      <c r="B494" s="43" t="str">
        <f t="shared" si="42"/>
        <v/>
      </c>
      <c r="C494" s="50"/>
      <c r="D494" s="29"/>
      <c r="E494" s="29"/>
      <c r="F494" s="29"/>
      <c r="G494" s="29"/>
      <c r="H494" s="51" t="str">
        <f t="shared" si="43"/>
        <v/>
      </c>
      <c r="I494" s="29"/>
      <c r="J494" s="43" t="str">
        <f t="shared" si="44"/>
        <v/>
      </c>
      <c r="K494" s="52" t="str">
        <f t="shared" si="46"/>
        <v/>
      </c>
      <c r="L494" s="53">
        <f t="shared" si="45"/>
        <v>0</v>
      </c>
      <c r="M494" s="54" t="str">
        <f t="shared" si="47"/>
        <v/>
      </c>
      <c r="N494" s="55"/>
    </row>
    <row r="495" spans="1:14" ht="15" x14ac:dyDescent="0.2">
      <c r="A495" s="29"/>
      <c r="B495" s="43" t="str">
        <f t="shared" si="42"/>
        <v/>
      </c>
      <c r="C495" s="50"/>
      <c r="D495" s="29"/>
      <c r="E495" s="29"/>
      <c r="F495" s="29"/>
      <c r="G495" s="29"/>
      <c r="H495" s="51" t="str">
        <f t="shared" si="43"/>
        <v/>
      </c>
      <c r="I495" s="29"/>
      <c r="J495" s="43" t="str">
        <f t="shared" si="44"/>
        <v/>
      </c>
      <c r="K495" s="52" t="str">
        <f t="shared" si="46"/>
        <v/>
      </c>
      <c r="L495" s="53">
        <f t="shared" si="45"/>
        <v>0</v>
      </c>
      <c r="M495" s="54" t="str">
        <f t="shared" si="47"/>
        <v/>
      </c>
      <c r="N495" s="55"/>
    </row>
    <row r="496" spans="1:14" ht="15" x14ac:dyDescent="0.2">
      <c r="A496" s="29"/>
      <c r="B496" s="43" t="str">
        <f t="shared" si="42"/>
        <v/>
      </c>
      <c r="C496" s="50"/>
      <c r="D496" s="29"/>
      <c r="E496" s="29"/>
      <c r="F496" s="29"/>
      <c r="G496" s="29"/>
      <c r="H496" s="51" t="str">
        <f t="shared" si="43"/>
        <v/>
      </c>
      <c r="I496" s="29"/>
      <c r="J496" s="43" t="str">
        <f t="shared" si="44"/>
        <v/>
      </c>
      <c r="K496" s="52" t="str">
        <f t="shared" si="46"/>
        <v/>
      </c>
      <c r="L496" s="53">
        <f t="shared" si="45"/>
        <v>0</v>
      </c>
      <c r="M496" s="54" t="str">
        <f t="shared" si="47"/>
        <v/>
      </c>
      <c r="N496" s="55"/>
    </row>
    <row r="497" spans="1:14" ht="15" x14ac:dyDescent="0.2">
      <c r="A497" s="29"/>
      <c r="B497" s="43" t="str">
        <f t="shared" si="42"/>
        <v/>
      </c>
      <c r="C497" s="50"/>
      <c r="D497" s="29"/>
      <c r="E497" s="29"/>
      <c r="F497" s="29"/>
      <c r="G497" s="29"/>
      <c r="H497" s="51" t="str">
        <f t="shared" si="43"/>
        <v/>
      </c>
      <c r="I497" s="29"/>
      <c r="J497" s="43" t="str">
        <f t="shared" si="44"/>
        <v/>
      </c>
      <c r="K497" s="52" t="str">
        <f t="shared" si="46"/>
        <v/>
      </c>
      <c r="L497" s="53">
        <f t="shared" si="45"/>
        <v>0</v>
      </c>
      <c r="M497" s="54" t="str">
        <f t="shared" si="47"/>
        <v/>
      </c>
      <c r="N497" s="55"/>
    </row>
    <row r="498" spans="1:14" ht="15" x14ac:dyDescent="0.2">
      <c r="A498" s="29"/>
      <c r="B498" s="43" t="str">
        <f t="shared" si="42"/>
        <v/>
      </c>
      <c r="C498" s="50"/>
      <c r="D498" s="29"/>
      <c r="E498" s="29"/>
      <c r="F498" s="29"/>
      <c r="G498" s="29"/>
      <c r="H498" s="51" t="str">
        <f t="shared" si="43"/>
        <v/>
      </c>
      <c r="I498" s="29"/>
      <c r="J498" s="43" t="str">
        <f t="shared" si="44"/>
        <v/>
      </c>
      <c r="K498" s="52" t="str">
        <f t="shared" si="46"/>
        <v/>
      </c>
      <c r="L498" s="53">
        <f t="shared" si="45"/>
        <v>0</v>
      </c>
      <c r="M498" s="54" t="str">
        <f t="shared" si="47"/>
        <v/>
      </c>
      <c r="N498" s="55"/>
    </row>
    <row r="499" spans="1:14" ht="15" x14ac:dyDescent="0.2">
      <c r="A499" s="29"/>
      <c r="B499" s="43" t="str">
        <f t="shared" si="42"/>
        <v/>
      </c>
      <c r="C499" s="50"/>
      <c r="D499" s="29"/>
      <c r="E499" s="29"/>
      <c r="F499" s="29"/>
      <c r="G499" s="29"/>
      <c r="H499" s="51" t="str">
        <f t="shared" si="43"/>
        <v/>
      </c>
      <c r="I499" s="29"/>
      <c r="J499" s="43" t="str">
        <f t="shared" si="44"/>
        <v/>
      </c>
      <c r="K499" s="52" t="str">
        <f t="shared" si="46"/>
        <v/>
      </c>
      <c r="L499" s="53">
        <f t="shared" si="45"/>
        <v>0</v>
      </c>
      <c r="M499" s="54" t="str">
        <f t="shared" si="47"/>
        <v/>
      </c>
      <c r="N499" s="55"/>
    </row>
    <row r="500" spans="1:14" ht="15" x14ac:dyDescent="0.2">
      <c r="A500" s="29"/>
      <c r="B500" s="43" t="str">
        <f t="shared" si="42"/>
        <v/>
      </c>
      <c r="C500" s="50"/>
      <c r="D500" s="29"/>
      <c r="E500" s="29"/>
      <c r="F500" s="29"/>
      <c r="G500" s="29"/>
      <c r="H500" s="51" t="str">
        <f t="shared" si="43"/>
        <v/>
      </c>
      <c r="I500" s="29"/>
      <c r="J500" s="43" t="str">
        <f t="shared" si="44"/>
        <v/>
      </c>
      <c r="K500" s="52" t="str">
        <f t="shared" si="46"/>
        <v/>
      </c>
      <c r="L500" s="53">
        <f t="shared" si="45"/>
        <v>0</v>
      </c>
      <c r="M500" s="54" t="str">
        <f t="shared" si="47"/>
        <v/>
      </c>
      <c r="N500" s="55"/>
    </row>
    <row r="501" spans="1:14" ht="15" x14ac:dyDescent="0.2">
      <c r="A501" s="29"/>
      <c r="B501" s="43" t="str">
        <f t="shared" si="42"/>
        <v/>
      </c>
      <c r="C501" s="50"/>
      <c r="D501" s="29"/>
      <c r="E501" s="29"/>
      <c r="F501" s="29"/>
      <c r="G501" s="29"/>
      <c r="H501" s="51" t="str">
        <f t="shared" si="43"/>
        <v/>
      </c>
      <c r="I501" s="29"/>
      <c r="J501" s="43" t="str">
        <f t="shared" si="44"/>
        <v/>
      </c>
      <c r="K501" s="52" t="str">
        <f t="shared" si="46"/>
        <v/>
      </c>
      <c r="L501" s="53">
        <f t="shared" si="45"/>
        <v>0</v>
      </c>
      <c r="M501" s="54" t="str">
        <f t="shared" si="47"/>
        <v/>
      </c>
      <c r="N501" s="55"/>
    </row>
    <row r="502" spans="1:14" ht="15" x14ac:dyDescent="0.2">
      <c r="A502" s="29"/>
      <c r="B502" s="43" t="str">
        <f t="shared" si="42"/>
        <v/>
      </c>
      <c r="C502" s="50"/>
      <c r="D502" s="29"/>
      <c r="E502" s="29"/>
      <c r="F502" s="29"/>
      <c r="G502" s="29"/>
      <c r="H502" s="51" t="str">
        <f t="shared" si="43"/>
        <v/>
      </c>
      <c r="I502" s="29"/>
      <c r="J502" s="43" t="str">
        <f t="shared" si="44"/>
        <v/>
      </c>
      <c r="K502" s="52" t="str">
        <f t="shared" si="46"/>
        <v/>
      </c>
      <c r="L502" s="53">
        <f t="shared" si="45"/>
        <v>0</v>
      </c>
      <c r="M502" s="54" t="str">
        <f t="shared" si="47"/>
        <v/>
      </c>
      <c r="N502" s="55"/>
    </row>
    <row r="503" spans="1:14" ht="15" x14ac:dyDescent="0.2">
      <c r="A503" s="29"/>
      <c r="B503" s="43" t="str">
        <f t="shared" si="42"/>
        <v/>
      </c>
      <c r="C503" s="50"/>
      <c r="D503" s="29"/>
      <c r="E503" s="29"/>
      <c r="F503" s="29"/>
      <c r="G503" s="29"/>
      <c r="H503" s="51" t="str">
        <f t="shared" si="43"/>
        <v/>
      </c>
      <c r="I503" s="29"/>
      <c r="J503" s="43" t="str">
        <f t="shared" si="44"/>
        <v/>
      </c>
      <c r="K503" s="52" t="str">
        <f t="shared" si="46"/>
        <v/>
      </c>
      <c r="L503" s="53">
        <f t="shared" si="45"/>
        <v>0</v>
      </c>
      <c r="M503" s="54" t="str">
        <f t="shared" si="47"/>
        <v/>
      </c>
      <c r="N503" s="55"/>
    </row>
    <row r="504" spans="1:14" ht="15" x14ac:dyDescent="0.2">
      <c r="A504" s="29"/>
      <c r="B504" s="43" t="str">
        <f t="shared" si="42"/>
        <v/>
      </c>
      <c r="C504" s="50"/>
      <c r="D504" s="29"/>
      <c r="E504" s="29"/>
      <c r="F504" s="29"/>
      <c r="G504" s="29"/>
      <c r="H504" s="51" t="str">
        <f t="shared" si="43"/>
        <v/>
      </c>
      <c r="I504" s="29"/>
      <c r="J504" s="43" t="str">
        <f t="shared" si="44"/>
        <v/>
      </c>
      <c r="K504" s="52" t="str">
        <f t="shared" si="46"/>
        <v/>
      </c>
      <c r="L504" s="53">
        <f t="shared" si="45"/>
        <v>0</v>
      </c>
      <c r="M504" s="54" t="str">
        <f t="shared" si="47"/>
        <v/>
      </c>
      <c r="N504" s="55"/>
    </row>
    <row r="505" spans="1:14" ht="15" x14ac:dyDescent="0.2">
      <c r="A505" s="29"/>
      <c r="B505" s="43" t="str">
        <f t="shared" si="42"/>
        <v/>
      </c>
      <c r="C505" s="50"/>
      <c r="D505" s="29"/>
      <c r="E505" s="29"/>
      <c r="F505" s="29"/>
      <c r="G505" s="29"/>
      <c r="H505" s="51" t="str">
        <f t="shared" si="43"/>
        <v/>
      </c>
      <c r="I505" s="29"/>
      <c r="J505" s="43" t="str">
        <f t="shared" si="44"/>
        <v/>
      </c>
      <c r="K505" s="52" t="str">
        <f t="shared" si="46"/>
        <v/>
      </c>
      <c r="L505" s="53">
        <f t="shared" si="45"/>
        <v>0</v>
      </c>
      <c r="M505" s="54" t="str">
        <f t="shared" si="47"/>
        <v/>
      </c>
      <c r="N505" s="55"/>
    </row>
    <row r="506" spans="1:14" ht="15" x14ac:dyDescent="0.2">
      <c r="A506" s="29"/>
      <c r="B506" s="43" t="str">
        <f t="shared" si="42"/>
        <v/>
      </c>
      <c r="C506" s="50"/>
      <c r="D506" s="29"/>
      <c r="E506" s="29"/>
      <c r="F506" s="29"/>
      <c r="G506" s="29"/>
      <c r="H506" s="51" t="str">
        <f t="shared" si="43"/>
        <v/>
      </c>
      <c r="I506" s="29"/>
      <c r="J506" s="43" t="str">
        <f t="shared" si="44"/>
        <v/>
      </c>
      <c r="K506" s="52" t="str">
        <f t="shared" si="46"/>
        <v/>
      </c>
      <c r="L506" s="53">
        <f t="shared" si="45"/>
        <v>0</v>
      </c>
      <c r="M506" s="54" t="str">
        <f t="shared" si="47"/>
        <v/>
      </c>
      <c r="N506" s="55"/>
    </row>
    <row r="507" spans="1:14" ht="15" x14ac:dyDescent="0.2">
      <c r="A507" s="29"/>
      <c r="B507" s="43" t="str">
        <f t="shared" ref="B507:B570" si="48">IF($A507&lt;&gt;"",VLOOKUP($A507,$A$3:$B$59,2,FALSE),"")</f>
        <v/>
      </c>
      <c r="C507" s="50"/>
      <c r="D507" s="29"/>
      <c r="E507" s="29"/>
      <c r="F507" s="29"/>
      <c r="G507" s="29"/>
      <c r="H507" s="51" t="str">
        <f t="shared" ref="H507:H570" si="49">IF($E507&lt;&gt;"",COUNTIFS($A$122:$A$683,$A507,$G$122:$G$683,"&gt; ")/COUNTIFS($A$122:$A$683,$A507,$F$122:$F$683,"OUI"),"")</f>
        <v/>
      </c>
      <c r="I507" s="29"/>
      <c r="J507" s="43" t="str">
        <f t="shared" ref="J507:J570" si="50">IF($A507&lt;&gt;"",IF(ISERROR(VLOOKUP($A507,$A$62:$M$118,9,FALSE)),"0",VLOOKUP($A507,$A$62:$M$118,9,FALSE)),"")</f>
        <v/>
      </c>
      <c r="K507" s="52" t="str">
        <f t="shared" si="46"/>
        <v/>
      </c>
      <c r="L507" s="53">
        <f t="shared" ref="L507:L570" si="51">IF(ISERROR(VLOOKUP($A507,$A$62:$M$118,9,FALSE)),$I507,VLOOKUP($A507,$A$62:$M$118,10,FALSE))</f>
        <v>0</v>
      </c>
      <c r="M507" s="54" t="str">
        <f t="shared" si="47"/>
        <v/>
      </c>
      <c r="N507" s="55"/>
    </row>
    <row r="508" spans="1:14" ht="15" x14ac:dyDescent="0.2">
      <c r="A508" s="29"/>
      <c r="B508" s="43" t="str">
        <f t="shared" si="48"/>
        <v/>
      </c>
      <c r="C508" s="50"/>
      <c r="D508" s="29"/>
      <c r="E508" s="29"/>
      <c r="F508" s="29"/>
      <c r="G508" s="29"/>
      <c r="H508" s="51" t="str">
        <f t="shared" si="49"/>
        <v/>
      </c>
      <c r="I508" s="29"/>
      <c r="J508" s="43" t="str">
        <f t="shared" si="50"/>
        <v/>
      </c>
      <c r="K508" s="52" t="str">
        <f t="shared" si="46"/>
        <v/>
      </c>
      <c r="L508" s="53">
        <f t="shared" si="51"/>
        <v>0</v>
      </c>
      <c r="M508" s="54" t="str">
        <f t="shared" si="47"/>
        <v/>
      </c>
      <c r="N508" s="55"/>
    </row>
    <row r="509" spans="1:14" ht="15" x14ac:dyDescent="0.2">
      <c r="A509" s="29"/>
      <c r="B509" s="43" t="str">
        <f t="shared" si="48"/>
        <v/>
      </c>
      <c r="C509" s="50"/>
      <c r="D509" s="29"/>
      <c r="E509" s="29"/>
      <c r="F509" s="29"/>
      <c r="G509" s="29"/>
      <c r="H509" s="51" t="str">
        <f t="shared" si="49"/>
        <v/>
      </c>
      <c r="I509" s="29"/>
      <c r="J509" s="43" t="str">
        <f t="shared" si="50"/>
        <v/>
      </c>
      <c r="K509" s="52" t="str">
        <f t="shared" si="46"/>
        <v/>
      </c>
      <c r="L509" s="53">
        <f t="shared" si="51"/>
        <v>0</v>
      </c>
      <c r="M509" s="54" t="str">
        <f t="shared" si="47"/>
        <v/>
      </c>
      <c r="N509" s="55"/>
    </row>
    <row r="510" spans="1:14" ht="15" x14ac:dyDescent="0.2">
      <c r="A510" s="29"/>
      <c r="B510" s="43" t="str">
        <f t="shared" si="48"/>
        <v/>
      </c>
      <c r="C510" s="50"/>
      <c r="D510" s="29"/>
      <c r="E510" s="29"/>
      <c r="F510" s="29"/>
      <c r="G510" s="29"/>
      <c r="H510" s="51" t="str">
        <f t="shared" si="49"/>
        <v/>
      </c>
      <c r="I510" s="29"/>
      <c r="J510" s="43" t="str">
        <f t="shared" si="50"/>
        <v/>
      </c>
      <c r="K510" s="52" t="str">
        <f t="shared" si="46"/>
        <v/>
      </c>
      <c r="L510" s="53">
        <f t="shared" si="51"/>
        <v>0</v>
      </c>
      <c r="M510" s="54" t="str">
        <f t="shared" si="47"/>
        <v/>
      </c>
      <c r="N510" s="55"/>
    </row>
    <row r="511" spans="1:14" ht="15" x14ac:dyDescent="0.2">
      <c r="A511" s="29"/>
      <c r="B511" s="43" t="str">
        <f t="shared" si="48"/>
        <v/>
      </c>
      <c r="C511" s="50"/>
      <c r="D511" s="29"/>
      <c r="E511" s="29"/>
      <c r="F511" s="29"/>
      <c r="G511" s="29"/>
      <c r="H511" s="51" t="str">
        <f t="shared" si="49"/>
        <v/>
      </c>
      <c r="I511" s="29"/>
      <c r="J511" s="43" t="str">
        <f t="shared" si="50"/>
        <v/>
      </c>
      <c r="K511" s="52" t="str">
        <f t="shared" si="46"/>
        <v/>
      </c>
      <c r="L511" s="53">
        <f t="shared" si="51"/>
        <v>0</v>
      </c>
      <c r="M511" s="54" t="str">
        <f t="shared" si="47"/>
        <v/>
      </c>
      <c r="N511" s="55"/>
    </row>
    <row r="512" spans="1:14" ht="15" x14ac:dyDescent="0.2">
      <c r="A512" s="29"/>
      <c r="B512" s="43" t="str">
        <f t="shared" si="48"/>
        <v/>
      </c>
      <c r="C512" s="50"/>
      <c r="D512" s="29"/>
      <c r="E512" s="29"/>
      <c r="F512" s="29"/>
      <c r="G512" s="29"/>
      <c r="H512" s="51" t="str">
        <f t="shared" si="49"/>
        <v/>
      </c>
      <c r="I512" s="29"/>
      <c r="J512" s="43" t="str">
        <f t="shared" si="50"/>
        <v/>
      </c>
      <c r="K512" s="52" t="str">
        <f t="shared" si="46"/>
        <v/>
      </c>
      <c r="L512" s="53">
        <f t="shared" si="51"/>
        <v>0</v>
      </c>
      <c r="M512" s="54" t="str">
        <f t="shared" si="47"/>
        <v/>
      </c>
      <c r="N512" s="55"/>
    </row>
    <row r="513" spans="1:14" ht="15" x14ac:dyDescent="0.2">
      <c r="A513" s="29"/>
      <c r="B513" s="43" t="str">
        <f t="shared" si="48"/>
        <v/>
      </c>
      <c r="C513" s="50"/>
      <c r="D513" s="29"/>
      <c r="E513" s="29"/>
      <c r="F513" s="29"/>
      <c r="G513" s="29"/>
      <c r="H513" s="51" t="str">
        <f t="shared" si="49"/>
        <v/>
      </c>
      <c r="I513" s="29"/>
      <c r="J513" s="43" t="str">
        <f t="shared" si="50"/>
        <v/>
      </c>
      <c r="K513" s="52" t="str">
        <f t="shared" si="46"/>
        <v/>
      </c>
      <c r="L513" s="53">
        <f t="shared" si="51"/>
        <v>0</v>
      </c>
      <c r="M513" s="54" t="str">
        <f t="shared" si="47"/>
        <v/>
      </c>
      <c r="N513" s="55"/>
    </row>
    <row r="514" spans="1:14" ht="15" x14ac:dyDescent="0.2">
      <c r="A514" s="29"/>
      <c r="B514" s="43" t="str">
        <f t="shared" si="48"/>
        <v/>
      </c>
      <c r="C514" s="50"/>
      <c r="D514" s="29"/>
      <c r="E514" s="29"/>
      <c r="F514" s="29"/>
      <c r="G514" s="29"/>
      <c r="H514" s="51" t="str">
        <f t="shared" si="49"/>
        <v/>
      </c>
      <c r="I514" s="29"/>
      <c r="J514" s="43" t="str">
        <f t="shared" si="50"/>
        <v/>
      </c>
      <c r="K514" s="52" t="str">
        <f t="shared" si="46"/>
        <v/>
      </c>
      <c r="L514" s="53">
        <f t="shared" si="51"/>
        <v>0</v>
      </c>
      <c r="M514" s="54" t="str">
        <f t="shared" si="47"/>
        <v/>
      </c>
      <c r="N514" s="55"/>
    </row>
    <row r="515" spans="1:14" ht="15" x14ac:dyDescent="0.2">
      <c r="A515" s="29"/>
      <c r="B515" s="43" t="str">
        <f t="shared" si="48"/>
        <v/>
      </c>
      <c r="C515" s="50"/>
      <c r="D515" s="29"/>
      <c r="E515" s="29"/>
      <c r="F515" s="29"/>
      <c r="G515" s="29"/>
      <c r="H515" s="51" t="str">
        <f t="shared" si="49"/>
        <v/>
      </c>
      <c r="I515" s="29"/>
      <c r="J515" s="43" t="str">
        <f t="shared" si="50"/>
        <v/>
      </c>
      <c r="K515" s="52" t="str">
        <f t="shared" si="46"/>
        <v/>
      </c>
      <c r="L515" s="53">
        <f t="shared" si="51"/>
        <v>0</v>
      </c>
      <c r="M515" s="54" t="str">
        <f t="shared" si="47"/>
        <v/>
      </c>
      <c r="N515" s="55"/>
    </row>
    <row r="516" spans="1:14" ht="15" x14ac:dyDescent="0.2">
      <c r="A516" s="29"/>
      <c r="B516" s="43" t="str">
        <f t="shared" si="48"/>
        <v/>
      </c>
      <c r="C516" s="50"/>
      <c r="D516" s="29"/>
      <c r="E516" s="29"/>
      <c r="F516" s="29"/>
      <c r="G516" s="29"/>
      <c r="H516" s="51" t="str">
        <f t="shared" si="49"/>
        <v/>
      </c>
      <c r="I516" s="29"/>
      <c r="J516" s="43" t="str">
        <f t="shared" si="50"/>
        <v/>
      </c>
      <c r="K516" s="52" t="str">
        <f t="shared" ref="K516:K579" si="52">IF($G516&lt;&gt;"",$I516/1000,"")</f>
        <v/>
      </c>
      <c r="L516" s="53">
        <f t="shared" si="51"/>
        <v>0</v>
      </c>
      <c r="M516" s="54" t="str">
        <f t="shared" ref="M516:M579" si="53">IF(AND($K516&lt;&gt;"",$K516&lt;&gt;0),($L516/1000),"")</f>
        <v/>
      </c>
      <c r="N516" s="55"/>
    </row>
    <row r="517" spans="1:14" ht="15" x14ac:dyDescent="0.2">
      <c r="A517" s="29"/>
      <c r="B517" s="43" t="str">
        <f t="shared" si="48"/>
        <v/>
      </c>
      <c r="C517" s="50"/>
      <c r="D517" s="29"/>
      <c r="E517" s="29"/>
      <c r="F517" s="29"/>
      <c r="G517" s="29"/>
      <c r="H517" s="51" t="str">
        <f t="shared" si="49"/>
        <v/>
      </c>
      <c r="I517" s="29"/>
      <c r="J517" s="43" t="str">
        <f t="shared" si="50"/>
        <v/>
      </c>
      <c r="K517" s="52" t="str">
        <f t="shared" si="52"/>
        <v/>
      </c>
      <c r="L517" s="53">
        <f t="shared" si="51"/>
        <v>0</v>
      </c>
      <c r="M517" s="54" t="str">
        <f t="shared" si="53"/>
        <v/>
      </c>
      <c r="N517" s="55"/>
    </row>
    <row r="518" spans="1:14" ht="15" x14ac:dyDescent="0.2">
      <c r="A518" s="29"/>
      <c r="B518" s="43" t="str">
        <f t="shared" si="48"/>
        <v/>
      </c>
      <c r="C518" s="50"/>
      <c r="D518" s="29"/>
      <c r="E518" s="29"/>
      <c r="F518" s="29"/>
      <c r="G518" s="29"/>
      <c r="H518" s="51" t="str">
        <f t="shared" si="49"/>
        <v/>
      </c>
      <c r="I518" s="29"/>
      <c r="J518" s="43" t="str">
        <f t="shared" si="50"/>
        <v/>
      </c>
      <c r="K518" s="52" t="str">
        <f t="shared" si="52"/>
        <v/>
      </c>
      <c r="L518" s="53">
        <f t="shared" si="51"/>
        <v>0</v>
      </c>
      <c r="M518" s="54" t="str">
        <f t="shared" si="53"/>
        <v/>
      </c>
      <c r="N518" s="55"/>
    </row>
    <row r="519" spans="1:14" ht="15" x14ac:dyDescent="0.2">
      <c r="A519" s="29"/>
      <c r="B519" s="43" t="str">
        <f t="shared" si="48"/>
        <v/>
      </c>
      <c r="C519" s="50"/>
      <c r="D519" s="29"/>
      <c r="E519" s="29"/>
      <c r="F519" s="29"/>
      <c r="G519" s="29"/>
      <c r="H519" s="51" t="str">
        <f t="shared" si="49"/>
        <v/>
      </c>
      <c r="I519" s="29"/>
      <c r="J519" s="43" t="str">
        <f t="shared" si="50"/>
        <v/>
      </c>
      <c r="K519" s="52" t="str">
        <f t="shared" si="52"/>
        <v/>
      </c>
      <c r="L519" s="53">
        <f t="shared" si="51"/>
        <v>0</v>
      </c>
      <c r="M519" s="54" t="str">
        <f t="shared" si="53"/>
        <v/>
      </c>
      <c r="N519" s="55"/>
    </row>
    <row r="520" spans="1:14" ht="15" x14ac:dyDescent="0.2">
      <c r="A520" s="29"/>
      <c r="B520" s="43" t="str">
        <f t="shared" si="48"/>
        <v/>
      </c>
      <c r="C520" s="50"/>
      <c r="D520" s="29"/>
      <c r="E520" s="29"/>
      <c r="F520" s="29"/>
      <c r="G520" s="29"/>
      <c r="H520" s="51" t="str">
        <f t="shared" si="49"/>
        <v/>
      </c>
      <c r="I520" s="29"/>
      <c r="J520" s="43" t="str">
        <f t="shared" si="50"/>
        <v/>
      </c>
      <c r="K520" s="52" t="str">
        <f t="shared" si="52"/>
        <v/>
      </c>
      <c r="L520" s="53">
        <f t="shared" si="51"/>
        <v>0</v>
      </c>
      <c r="M520" s="54" t="str">
        <f t="shared" si="53"/>
        <v/>
      </c>
      <c r="N520" s="55"/>
    </row>
    <row r="521" spans="1:14" ht="15" x14ac:dyDescent="0.2">
      <c r="A521" s="29"/>
      <c r="B521" s="43" t="str">
        <f t="shared" si="48"/>
        <v/>
      </c>
      <c r="C521" s="50"/>
      <c r="D521" s="29"/>
      <c r="E521" s="29"/>
      <c r="F521" s="29"/>
      <c r="G521" s="29"/>
      <c r="H521" s="51" t="str">
        <f t="shared" si="49"/>
        <v/>
      </c>
      <c r="I521" s="29"/>
      <c r="J521" s="43" t="str">
        <f t="shared" si="50"/>
        <v/>
      </c>
      <c r="K521" s="52" t="str">
        <f t="shared" si="52"/>
        <v/>
      </c>
      <c r="L521" s="53">
        <f t="shared" si="51"/>
        <v>0</v>
      </c>
      <c r="M521" s="54" t="str">
        <f t="shared" si="53"/>
        <v/>
      </c>
      <c r="N521" s="55"/>
    </row>
    <row r="522" spans="1:14" ht="15" x14ac:dyDescent="0.2">
      <c r="A522" s="29"/>
      <c r="B522" s="43" t="str">
        <f t="shared" si="48"/>
        <v/>
      </c>
      <c r="C522" s="50"/>
      <c r="D522" s="29"/>
      <c r="E522" s="29"/>
      <c r="F522" s="29"/>
      <c r="G522" s="29"/>
      <c r="H522" s="51" t="str">
        <f t="shared" si="49"/>
        <v/>
      </c>
      <c r="I522" s="29"/>
      <c r="J522" s="43" t="str">
        <f t="shared" si="50"/>
        <v/>
      </c>
      <c r="K522" s="52" t="str">
        <f t="shared" si="52"/>
        <v/>
      </c>
      <c r="L522" s="53">
        <f t="shared" si="51"/>
        <v>0</v>
      </c>
      <c r="M522" s="54" t="str">
        <f t="shared" si="53"/>
        <v/>
      </c>
      <c r="N522" s="55"/>
    </row>
    <row r="523" spans="1:14" ht="15" x14ac:dyDescent="0.2">
      <c r="A523" s="29"/>
      <c r="B523" s="43" t="str">
        <f t="shared" si="48"/>
        <v/>
      </c>
      <c r="C523" s="50"/>
      <c r="D523" s="29"/>
      <c r="E523" s="29"/>
      <c r="F523" s="29"/>
      <c r="G523" s="29"/>
      <c r="H523" s="51" t="str">
        <f t="shared" si="49"/>
        <v/>
      </c>
      <c r="I523" s="29"/>
      <c r="J523" s="43" t="str">
        <f t="shared" si="50"/>
        <v/>
      </c>
      <c r="K523" s="52" t="str">
        <f t="shared" si="52"/>
        <v/>
      </c>
      <c r="L523" s="53">
        <f t="shared" si="51"/>
        <v>0</v>
      </c>
      <c r="M523" s="54" t="str">
        <f t="shared" si="53"/>
        <v/>
      </c>
      <c r="N523" s="55"/>
    </row>
    <row r="524" spans="1:14" ht="15" x14ac:dyDescent="0.2">
      <c r="A524" s="29"/>
      <c r="B524" s="43" t="str">
        <f t="shared" si="48"/>
        <v/>
      </c>
      <c r="C524" s="50"/>
      <c r="D524" s="29"/>
      <c r="E524" s="29"/>
      <c r="F524" s="29"/>
      <c r="G524" s="29"/>
      <c r="H524" s="51" t="str">
        <f t="shared" si="49"/>
        <v/>
      </c>
      <c r="I524" s="29"/>
      <c r="J524" s="43" t="str">
        <f t="shared" si="50"/>
        <v/>
      </c>
      <c r="K524" s="52" t="str">
        <f t="shared" si="52"/>
        <v/>
      </c>
      <c r="L524" s="53">
        <f t="shared" si="51"/>
        <v>0</v>
      </c>
      <c r="M524" s="54" t="str">
        <f t="shared" si="53"/>
        <v/>
      </c>
      <c r="N524" s="55"/>
    </row>
    <row r="525" spans="1:14" ht="15" x14ac:dyDescent="0.2">
      <c r="A525" s="29"/>
      <c r="B525" s="43" t="str">
        <f t="shared" si="48"/>
        <v/>
      </c>
      <c r="C525" s="50"/>
      <c r="D525" s="29"/>
      <c r="E525" s="29"/>
      <c r="F525" s="29"/>
      <c r="G525" s="29"/>
      <c r="H525" s="51" t="str">
        <f t="shared" si="49"/>
        <v/>
      </c>
      <c r="I525" s="29"/>
      <c r="J525" s="43" t="str">
        <f t="shared" si="50"/>
        <v/>
      </c>
      <c r="K525" s="52" t="str">
        <f t="shared" si="52"/>
        <v/>
      </c>
      <c r="L525" s="53">
        <f t="shared" si="51"/>
        <v>0</v>
      </c>
      <c r="M525" s="54" t="str">
        <f t="shared" si="53"/>
        <v/>
      </c>
      <c r="N525" s="55"/>
    </row>
    <row r="526" spans="1:14" ht="15" x14ac:dyDescent="0.2">
      <c r="A526" s="29"/>
      <c r="B526" s="43" t="str">
        <f t="shared" si="48"/>
        <v/>
      </c>
      <c r="C526" s="50"/>
      <c r="D526" s="29"/>
      <c r="E526" s="29"/>
      <c r="F526" s="29"/>
      <c r="G526" s="29"/>
      <c r="H526" s="51" t="str">
        <f t="shared" si="49"/>
        <v/>
      </c>
      <c r="I526" s="29"/>
      <c r="J526" s="43" t="str">
        <f t="shared" si="50"/>
        <v/>
      </c>
      <c r="K526" s="52" t="str">
        <f t="shared" si="52"/>
        <v/>
      </c>
      <c r="L526" s="53">
        <f t="shared" si="51"/>
        <v>0</v>
      </c>
      <c r="M526" s="54" t="str">
        <f t="shared" si="53"/>
        <v/>
      </c>
      <c r="N526" s="55"/>
    </row>
    <row r="527" spans="1:14" ht="15" x14ac:dyDescent="0.2">
      <c r="A527" s="29"/>
      <c r="B527" s="43" t="str">
        <f t="shared" si="48"/>
        <v/>
      </c>
      <c r="C527" s="50"/>
      <c r="D527" s="29"/>
      <c r="E527" s="29"/>
      <c r="F527" s="29"/>
      <c r="G527" s="29"/>
      <c r="H527" s="51" t="str">
        <f t="shared" si="49"/>
        <v/>
      </c>
      <c r="I527" s="29"/>
      <c r="J527" s="43" t="str">
        <f t="shared" si="50"/>
        <v/>
      </c>
      <c r="K527" s="52" t="str">
        <f t="shared" si="52"/>
        <v/>
      </c>
      <c r="L527" s="53">
        <f t="shared" si="51"/>
        <v>0</v>
      </c>
      <c r="M527" s="54" t="str">
        <f t="shared" si="53"/>
        <v/>
      </c>
      <c r="N527" s="55"/>
    </row>
    <row r="528" spans="1:14" ht="15" x14ac:dyDescent="0.2">
      <c r="A528" s="29"/>
      <c r="B528" s="43" t="str">
        <f t="shared" si="48"/>
        <v/>
      </c>
      <c r="C528" s="50"/>
      <c r="D528" s="29"/>
      <c r="E528" s="29"/>
      <c r="F528" s="29"/>
      <c r="G528" s="29"/>
      <c r="H528" s="51" t="str">
        <f t="shared" si="49"/>
        <v/>
      </c>
      <c r="I528" s="29"/>
      <c r="J528" s="43" t="str">
        <f t="shared" si="50"/>
        <v/>
      </c>
      <c r="K528" s="52" t="str">
        <f t="shared" si="52"/>
        <v/>
      </c>
      <c r="L528" s="53">
        <f t="shared" si="51"/>
        <v>0</v>
      </c>
      <c r="M528" s="54" t="str">
        <f t="shared" si="53"/>
        <v/>
      </c>
      <c r="N528" s="55"/>
    </row>
    <row r="529" spans="1:14" ht="15" x14ac:dyDescent="0.2">
      <c r="A529" s="29"/>
      <c r="B529" s="43" t="str">
        <f t="shared" si="48"/>
        <v/>
      </c>
      <c r="C529" s="50"/>
      <c r="D529" s="29"/>
      <c r="E529" s="29"/>
      <c r="F529" s="29"/>
      <c r="G529" s="29"/>
      <c r="H529" s="51" t="str">
        <f t="shared" si="49"/>
        <v/>
      </c>
      <c r="I529" s="29"/>
      <c r="J529" s="43" t="str">
        <f t="shared" si="50"/>
        <v/>
      </c>
      <c r="K529" s="52" t="str">
        <f t="shared" si="52"/>
        <v/>
      </c>
      <c r="L529" s="53">
        <f t="shared" si="51"/>
        <v>0</v>
      </c>
      <c r="M529" s="54" t="str">
        <f t="shared" si="53"/>
        <v/>
      </c>
      <c r="N529" s="55"/>
    </row>
    <row r="530" spans="1:14" ht="15" x14ac:dyDescent="0.2">
      <c r="A530" s="29"/>
      <c r="B530" s="43" t="str">
        <f t="shared" si="48"/>
        <v/>
      </c>
      <c r="C530" s="50"/>
      <c r="D530" s="29"/>
      <c r="E530" s="29"/>
      <c r="F530" s="29"/>
      <c r="G530" s="29"/>
      <c r="H530" s="51" t="str">
        <f t="shared" si="49"/>
        <v/>
      </c>
      <c r="I530" s="29"/>
      <c r="J530" s="43" t="str">
        <f t="shared" si="50"/>
        <v/>
      </c>
      <c r="K530" s="52" t="str">
        <f t="shared" si="52"/>
        <v/>
      </c>
      <c r="L530" s="53">
        <f t="shared" si="51"/>
        <v>0</v>
      </c>
      <c r="M530" s="54" t="str">
        <f t="shared" si="53"/>
        <v/>
      </c>
      <c r="N530" s="55"/>
    </row>
    <row r="531" spans="1:14" ht="15" x14ac:dyDescent="0.2">
      <c r="A531" s="29"/>
      <c r="B531" s="43" t="str">
        <f t="shared" si="48"/>
        <v/>
      </c>
      <c r="C531" s="50"/>
      <c r="D531" s="29"/>
      <c r="E531" s="29"/>
      <c r="F531" s="29"/>
      <c r="G531" s="29"/>
      <c r="H531" s="51" t="str">
        <f t="shared" si="49"/>
        <v/>
      </c>
      <c r="I531" s="29"/>
      <c r="J531" s="43" t="str">
        <f t="shared" si="50"/>
        <v/>
      </c>
      <c r="K531" s="52" t="str">
        <f t="shared" si="52"/>
        <v/>
      </c>
      <c r="L531" s="53">
        <f t="shared" si="51"/>
        <v>0</v>
      </c>
      <c r="M531" s="54" t="str">
        <f t="shared" si="53"/>
        <v/>
      </c>
      <c r="N531" s="55"/>
    </row>
    <row r="532" spans="1:14" ht="15" x14ac:dyDescent="0.2">
      <c r="A532" s="29"/>
      <c r="B532" s="43" t="str">
        <f t="shared" si="48"/>
        <v/>
      </c>
      <c r="C532" s="50"/>
      <c r="D532" s="29"/>
      <c r="E532" s="29"/>
      <c r="F532" s="29"/>
      <c r="G532" s="29"/>
      <c r="H532" s="51" t="str">
        <f t="shared" si="49"/>
        <v/>
      </c>
      <c r="I532" s="29"/>
      <c r="J532" s="43" t="str">
        <f t="shared" si="50"/>
        <v/>
      </c>
      <c r="K532" s="52" t="str">
        <f t="shared" si="52"/>
        <v/>
      </c>
      <c r="L532" s="53">
        <f t="shared" si="51"/>
        <v>0</v>
      </c>
      <c r="M532" s="54" t="str">
        <f t="shared" si="53"/>
        <v/>
      </c>
      <c r="N532" s="55"/>
    </row>
    <row r="533" spans="1:14" ht="15" x14ac:dyDescent="0.2">
      <c r="A533" s="29"/>
      <c r="B533" s="43" t="str">
        <f t="shared" si="48"/>
        <v/>
      </c>
      <c r="C533" s="50"/>
      <c r="D533" s="29"/>
      <c r="E533" s="29"/>
      <c r="F533" s="29"/>
      <c r="G533" s="29"/>
      <c r="H533" s="51" t="str">
        <f t="shared" si="49"/>
        <v/>
      </c>
      <c r="I533" s="29"/>
      <c r="J533" s="43" t="str">
        <f t="shared" si="50"/>
        <v/>
      </c>
      <c r="K533" s="52" t="str">
        <f t="shared" si="52"/>
        <v/>
      </c>
      <c r="L533" s="53">
        <f t="shared" si="51"/>
        <v>0</v>
      </c>
      <c r="M533" s="54" t="str">
        <f t="shared" si="53"/>
        <v/>
      </c>
      <c r="N533" s="55"/>
    </row>
    <row r="534" spans="1:14" ht="15" x14ac:dyDescent="0.2">
      <c r="A534" s="29"/>
      <c r="B534" s="43" t="str">
        <f t="shared" si="48"/>
        <v/>
      </c>
      <c r="C534" s="50"/>
      <c r="D534" s="29"/>
      <c r="E534" s="29"/>
      <c r="F534" s="29"/>
      <c r="G534" s="29"/>
      <c r="H534" s="51" t="str">
        <f t="shared" si="49"/>
        <v/>
      </c>
      <c r="I534" s="29"/>
      <c r="J534" s="43" t="str">
        <f t="shared" si="50"/>
        <v/>
      </c>
      <c r="K534" s="52" t="str">
        <f t="shared" si="52"/>
        <v/>
      </c>
      <c r="L534" s="53">
        <f t="shared" si="51"/>
        <v>0</v>
      </c>
      <c r="M534" s="54" t="str">
        <f t="shared" si="53"/>
        <v/>
      </c>
      <c r="N534" s="55"/>
    </row>
    <row r="535" spans="1:14" ht="15" x14ac:dyDescent="0.2">
      <c r="A535" s="29"/>
      <c r="B535" s="43" t="str">
        <f t="shared" si="48"/>
        <v/>
      </c>
      <c r="C535" s="50"/>
      <c r="D535" s="29"/>
      <c r="E535" s="29"/>
      <c r="F535" s="29"/>
      <c r="G535" s="29"/>
      <c r="H535" s="51" t="str">
        <f t="shared" si="49"/>
        <v/>
      </c>
      <c r="I535" s="29"/>
      <c r="J535" s="43" t="str">
        <f t="shared" si="50"/>
        <v/>
      </c>
      <c r="K535" s="52" t="str">
        <f t="shared" si="52"/>
        <v/>
      </c>
      <c r="L535" s="53">
        <f t="shared" si="51"/>
        <v>0</v>
      </c>
      <c r="M535" s="54" t="str">
        <f t="shared" si="53"/>
        <v/>
      </c>
      <c r="N535" s="55"/>
    </row>
    <row r="536" spans="1:14" ht="15" x14ac:dyDescent="0.2">
      <c r="A536" s="29"/>
      <c r="B536" s="43" t="str">
        <f t="shared" si="48"/>
        <v/>
      </c>
      <c r="C536" s="50"/>
      <c r="D536" s="29"/>
      <c r="E536" s="29"/>
      <c r="F536" s="29"/>
      <c r="G536" s="29"/>
      <c r="H536" s="51" t="str">
        <f t="shared" si="49"/>
        <v/>
      </c>
      <c r="I536" s="29"/>
      <c r="J536" s="43" t="str">
        <f t="shared" si="50"/>
        <v/>
      </c>
      <c r="K536" s="52" t="str">
        <f t="shared" si="52"/>
        <v/>
      </c>
      <c r="L536" s="53">
        <f t="shared" si="51"/>
        <v>0</v>
      </c>
      <c r="M536" s="54" t="str">
        <f t="shared" si="53"/>
        <v/>
      </c>
      <c r="N536" s="55"/>
    </row>
    <row r="537" spans="1:14" ht="15" x14ac:dyDescent="0.2">
      <c r="A537" s="29"/>
      <c r="B537" s="43" t="str">
        <f t="shared" si="48"/>
        <v/>
      </c>
      <c r="C537" s="50"/>
      <c r="D537" s="29"/>
      <c r="E537" s="29"/>
      <c r="F537" s="29"/>
      <c r="G537" s="29"/>
      <c r="H537" s="51" t="str">
        <f t="shared" si="49"/>
        <v/>
      </c>
      <c r="I537" s="29"/>
      <c r="J537" s="43" t="str">
        <f t="shared" si="50"/>
        <v/>
      </c>
      <c r="K537" s="52" t="str">
        <f t="shared" si="52"/>
        <v/>
      </c>
      <c r="L537" s="53">
        <f t="shared" si="51"/>
        <v>0</v>
      </c>
      <c r="M537" s="54" t="str">
        <f t="shared" si="53"/>
        <v/>
      </c>
      <c r="N537" s="55"/>
    </row>
    <row r="538" spans="1:14" ht="15" x14ac:dyDescent="0.2">
      <c r="A538" s="29"/>
      <c r="B538" s="43" t="str">
        <f t="shared" si="48"/>
        <v/>
      </c>
      <c r="C538" s="50"/>
      <c r="D538" s="29"/>
      <c r="E538" s="29"/>
      <c r="F538" s="29"/>
      <c r="G538" s="29"/>
      <c r="H538" s="51" t="str">
        <f t="shared" si="49"/>
        <v/>
      </c>
      <c r="I538" s="29"/>
      <c r="J538" s="43" t="str">
        <f t="shared" si="50"/>
        <v/>
      </c>
      <c r="K538" s="52" t="str">
        <f t="shared" si="52"/>
        <v/>
      </c>
      <c r="L538" s="53">
        <f t="shared" si="51"/>
        <v>0</v>
      </c>
      <c r="M538" s="54" t="str">
        <f t="shared" si="53"/>
        <v/>
      </c>
      <c r="N538" s="55"/>
    </row>
    <row r="539" spans="1:14" ht="15" x14ac:dyDescent="0.2">
      <c r="A539" s="29"/>
      <c r="B539" s="43" t="str">
        <f t="shared" si="48"/>
        <v/>
      </c>
      <c r="C539" s="50"/>
      <c r="D539" s="29"/>
      <c r="E539" s="29"/>
      <c r="F539" s="29"/>
      <c r="G539" s="29"/>
      <c r="H539" s="51" t="str">
        <f t="shared" si="49"/>
        <v/>
      </c>
      <c r="I539" s="29"/>
      <c r="J539" s="43" t="str">
        <f t="shared" si="50"/>
        <v/>
      </c>
      <c r="K539" s="52" t="str">
        <f t="shared" si="52"/>
        <v/>
      </c>
      <c r="L539" s="53">
        <f t="shared" si="51"/>
        <v>0</v>
      </c>
      <c r="M539" s="54" t="str">
        <f t="shared" si="53"/>
        <v/>
      </c>
      <c r="N539" s="55"/>
    </row>
    <row r="540" spans="1:14" ht="15" x14ac:dyDescent="0.2">
      <c r="A540" s="29"/>
      <c r="B540" s="43" t="str">
        <f t="shared" si="48"/>
        <v/>
      </c>
      <c r="C540" s="50"/>
      <c r="D540" s="29"/>
      <c r="E540" s="29"/>
      <c r="F540" s="29"/>
      <c r="G540" s="29"/>
      <c r="H540" s="51" t="str">
        <f t="shared" si="49"/>
        <v/>
      </c>
      <c r="I540" s="29"/>
      <c r="J540" s="43" t="str">
        <f t="shared" si="50"/>
        <v/>
      </c>
      <c r="K540" s="52" t="str">
        <f t="shared" si="52"/>
        <v/>
      </c>
      <c r="L540" s="53">
        <f t="shared" si="51"/>
        <v>0</v>
      </c>
      <c r="M540" s="54" t="str">
        <f t="shared" si="53"/>
        <v/>
      </c>
      <c r="N540" s="55"/>
    </row>
    <row r="541" spans="1:14" ht="15" x14ac:dyDescent="0.2">
      <c r="A541" s="29"/>
      <c r="B541" s="43" t="str">
        <f t="shared" si="48"/>
        <v/>
      </c>
      <c r="C541" s="50"/>
      <c r="D541" s="29"/>
      <c r="E541" s="29"/>
      <c r="F541" s="29"/>
      <c r="G541" s="29"/>
      <c r="H541" s="51" t="str">
        <f t="shared" si="49"/>
        <v/>
      </c>
      <c r="I541" s="29"/>
      <c r="J541" s="43" t="str">
        <f t="shared" si="50"/>
        <v/>
      </c>
      <c r="K541" s="52" t="str">
        <f t="shared" si="52"/>
        <v/>
      </c>
      <c r="L541" s="53">
        <f t="shared" si="51"/>
        <v>0</v>
      </c>
      <c r="M541" s="54" t="str">
        <f t="shared" si="53"/>
        <v/>
      </c>
      <c r="N541" s="55"/>
    </row>
    <row r="542" spans="1:14" ht="15" x14ac:dyDescent="0.2">
      <c r="A542" s="29"/>
      <c r="B542" s="43" t="str">
        <f t="shared" si="48"/>
        <v/>
      </c>
      <c r="C542" s="50"/>
      <c r="D542" s="29"/>
      <c r="E542" s="29"/>
      <c r="F542" s="29"/>
      <c r="G542" s="29"/>
      <c r="H542" s="51" t="str">
        <f t="shared" si="49"/>
        <v/>
      </c>
      <c r="I542" s="29"/>
      <c r="J542" s="43" t="str">
        <f t="shared" si="50"/>
        <v/>
      </c>
      <c r="K542" s="52" t="str">
        <f t="shared" si="52"/>
        <v/>
      </c>
      <c r="L542" s="53">
        <f t="shared" si="51"/>
        <v>0</v>
      </c>
      <c r="M542" s="54" t="str">
        <f t="shared" si="53"/>
        <v/>
      </c>
      <c r="N542" s="55"/>
    </row>
    <row r="543" spans="1:14" ht="15" x14ac:dyDescent="0.2">
      <c r="A543" s="29"/>
      <c r="B543" s="43" t="str">
        <f t="shared" si="48"/>
        <v/>
      </c>
      <c r="C543" s="50"/>
      <c r="D543" s="29"/>
      <c r="E543" s="29"/>
      <c r="F543" s="29"/>
      <c r="G543" s="29"/>
      <c r="H543" s="51" t="str">
        <f t="shared" si="49"/>
        <v/>
      </c>
      <c r="I543" s="29"/>
      <c r="J543" s="43" t="str">
        <f t="shared" si="50"/>
        <v/>
      </c>
      <c r="K543" s="52" t="str">
        <f t="shared" si="52"/>
        <v/>
      </c>
      <c r="L543" s="53">
        <f t="shared" si="51"/>
        <v>0</v>
      </c>
      <c r="M543" s="54" t="str">
        <f t="shared" si="53"/>
        <v/>
      </c>
      <c r="N543" s="55"/>
    </row>
    <row r="544" spans="1:14" ht="15" x14ac:dyDescent="0.2">
      <c r="A544" s="29"/>
      <c r="B544" s="43" t="str">
        <f t="shared" si="48"/>
        <v/>
      </c>
      <c r="C544" s="50"/>
      <c r="D544" s="29"/>
      <c r="E544" s="29"/>
      <c r="F544" s="29"/>
      <c r="G544" s="29"/>
      <c r="H544" s="51" t="str">
        <f t="shared" si="49"/>
        <v/>
      </c>
      <c r="I544" s="29"/>
      <c r="J544" s="43" t="str">
        <f t="shared" si="50"/>
        <v/>
      </c>
      <c r="K544" s="52" t="str">
        <f t="shared" si="52"/>
        <v/>
      </c>
      <c r="L544" s="53">
        <f t="shared" si="51"/>
        <v>0</v>
      </c>
      <c r="M544" s="54" t="str">
        <f t="shared" si="53"/>
        <v/>
      </c>
      <c r="N544" s="55"/>
    </row>
    <row r="545" spans="1:14" ht="15" x14ac:dyDescent="0.2">
      <c r="A545" s="29"/>
      <c r="B545" s="43" t="str">
        <f t="shared" si="48"/>
        <v/>
      </c>
      <c r="C545" s="50"/>
      <c r="D545" s="29"/>
      <c r="E545" s="29"/>
      <c r="F545" s="29"/>
      <c r="G545" s="29"/>
      <c r="H545" s="51" t="str">
        <f t="shared" si="49"/>
        <v/>
      </c>
      <c r="I545" s="29"/>
      <c r="J545" s="43" t="str">
        <f t="shared" si="50"/>
        <v/>
      </c>
      <c r="K545" s="52" t="str">
        <f t="shared" si="52"/>
        <v/>
      </c>
      <c r="L545" s="53">
        <f t="shared" si="51"/>
        <v>0</v>
      </c>
      <c r="M545" s="54" t="str">
        <f t="shared" si="53"/>
        <v/>
      </c>
      <c r="N545" s="55"/>
    </row>
    <row r="546" spans="1:14" ht="15" x14ac:dyDescent="0.2">
      <c r="A546" s="29"/>
      <c r="B546" s="43" t="str">
        <f t="shared" si="48"/>
        <v/>
      </c>
      <c r="C546" s="50"/>
      <c r="D546" s="29"/>
      <c r="E546" s="29"/>
      <c r="F546" s="29"/>
      <c r="G546" s="29"/>
      <c r="H546" s="51" t="str">
        <f t="shared" si="49"/>
        <v/>
      </c>
      <c r="I546" s="29"/>
      <c r="J546" s="43" t="str">
        <f t="shared" si="50"/>
        <v/>
      </c>
      <c r="K546" s="52" t="str">
        <f t="shared" si="52"/>
        <v/>
      </c>
      <c r="L546" s="53">
        <f t="shared" si="51"/>
        <v>0</v>
      </c>
      <c r="M546" s="54" t="str">
        <f t="shared" si="53"/>
        <v/>
      </c>
      <c r="N546" s="55"/>
    </row>
    <row r="547" spans="1:14" ht="15" x14ac:dyDescent="0.2">
      <c r="A547" s="29"/>
      <c r="B547" s="43" t="str">
        <f t="shared" si="48"/>
        <v/>
      </c>
      <c r="C547" s="50"/>
      <c r="D547" s="29"/>
      <c r="E547" s="29"/>
      <c r="F547" s="29"/>
      <c r="G547" s="29"/>
      <c r="H547" s="51" t="str">
        <f t="shared" si="49"/>
        <v/>
      </c>
      <c r="I547" s="29"/>
      <c r="J547" s="43" t="str">
        <f t="shared" si="50"/>
        <v/>
      </c>
      <c r="K547" s="52" t="str">
        <f t="shared" si="52"/>
        <v/>
      </c>
      <c r="L547" s="53">
        <f t="shared" si="51"/>
        <v>0</v>
      </c>
      <c r="M547" s="54" t="str">
        <f t="shared" si="53"/>
        <v/>
      </c>
      <c r="N547" s="55"/>
    </row>
    <row r="548" spans="1:14" ht="15" x14ac:dyDescent="0.2">
      <c r="A548" s="29"/>
      <c r="B548" s="43" t="str">
        <f t="shared" si="48"/>
        <v/>
      </c>
      <c r="C548" s="50"/>
      <c r="D548" s="29"/>
      <c r="E548" s="29"/>
      <c r="F548" s="29"/>
      <c r="G548" s="29"/>
      <c r="H548" s="51" t="str">
        <f t="shared" si="49"/>
        <v/>
      </c>
      <c r="I548" s="29"/>
      <c r="J548" s="43" t="str">
        <f t="shared" si="50"/>
        <v/>
      </c>
      <c r="K548" s="52" t="str">
        <f t="shared" si="52"/>
        <v/>
      </c>
      <c r="L548" s="53">
        <f t="shared" si="51"/>
        <v>0</v>
      </c>
      <c r="M548" s="54" t="str">
        <f t="shared" si="53"/>
        <v/>
      </c>
      <c r="N548" s="55"/>
    </row>
    <row r="549" spans="1:14" ht="15" x14ac:dyDescent="0.2">
      <c r="A549" s="29"/>
      <c r="B549" s="43" t="str">
        <f t="shared" si="48"/>
        <v/>
      </c>
      <c r="C549" s="50"/>
      <c r="D549" s="29"/>
      <c r="E549" s="29"/>
      <c r="F549" s="29"/>
      <c r="G549" s="29"/>
      <c r="H549" s="51" t="str">
        <f t="shared" si="49"/>
        <v/>
      </c>
      <c r="I549" s="29"/>
      <c r="J549" s="43" t="str">
        <f t="shared" si="50"/>
        <v/>
      </c>
      <c r="K549" s="52" t="str">
        <f t="shared" si="52"/>
        <v/>
      </c>
      <c r="L549" s="53">
        <f t="shared" si="51"/>
        <v>0</v>
      </c>
      <c r="M549" s="54" t="str">
        <f t="shared" si="53"/>
        <v/>
      </c>
      <c r="N549" s="55"/>
    </row>
    <row r="550" spans="1:14" ht="15" x14ac:dyDescent="0.2">
      <c r="A550" s="29"/>
      <c r="B550" s="43" t="str">
        <f t="shared" si="48"/>
        <v/>
      </c>
      <c r="C550" s="50"/>
      <c r="D550" s="29"/>
      <c r="E550" s="29"/>
      <c r="F550" s="29"/>
      <c r="G550" s="29"/>
      <c r="H550" s="51" t="str">
        <f t="shared" si="49"/>
        <v/>
      </c>
      <c r="I550" s="29"/>
      <c r="J550" s="43" t="str">
        <f t="shared" si="50"/>
        <v/>
      </c>
      <c r="K550" s="52" t="str">
        <f t="shared" si="52"/>
        <v/>
      </c>
      <c r="L550" s="53">
        <f t="shared" si="51"/>
        <v>0</v>
      </c>
      <c r="M550" s="54" t="str">
        <f t="shared" si="53"/>
        <v/>
      </c>
      <c r="N550" s="55"/>
    </row>
    <row r="551" spans="1:14" ht="15" x14ac:dyDescent="0.2">
      <c r="A551" s="29"/>
      <c r="B551" s="43" t="str">
        <f t="shared" si="48"/>
        <v/>
      </c>
      <c r="C551" s="50"/>
      <c r="D551" s="29"/>
      <c r="E551" s="29"/>
      <c r="F551" s="29"/>
      <c r="G551" s="29"/>
      <c r="H551" s="51" t="str">
        <f t="shared" si="49"/>
        <v/>
      </c>
      <c r="I551" s="29"/>
      <c r="J551" s="43" t="str">
        <f t="shared" si="50"/>
        <v/>
      </c>
      <c r="K551" s="52" t="str">
        <f t="shared" si="52"/>
        <v/>
      </c>
      <c r="L551" s="53">
        <f t="shared" si="51"/>
        <v>0</v>
      </c>
      <c r="M551" s="54" t="str">
        <f t="shared" si="53"/>
        <v/>
      </c>
      <c r="N551" s="55"/>
    </row>
    <row r="552" spans="1:14" ht="15" x14ac:dyDescent="0.2">
      <c r="A552" s="29"/>
      <c r="B552" s="43" t="str">
        <f t="shared" si="48"/>
        <v/>
      </c>
      <c r="C552" s="50"/>
      <c r="D552" s="29"/>
      <c r="E552" s="29"/>
      <c r="F552" s="29"/>
      <c r="G552" s="29"/>
      <c r="H552" s="51" t="str">
        <f t="shared" si="49"/>
        <v/>
      </c>
      <c r="I552" s="29"/>
      <c r="J552" s="43" t="str">
        <f t="shared" si="50"/>
        <v/>
      </c>
      <c r="K552" s="52" t="str">
        <f t="shared" si="52"/>
        <v/>
      </c>
      <c r="L552" s="53">
        <f t="shared" si="51"/>
        <v>0</v>
      </c>
      <c r="M552" s="54" t="str">
        <f t="shared" si="53"/>
        <v/>
      </c>
      <c r="N552" s="55"/>
    </row>
    <row r="553" spans="1:14" ht="15" x14ac:dyDescent="0.2">
      <c r="A553" s="29"/>
      <c r="B553" s="43" t="str">
        <f t="shared" si="48"/>
        <v/>
      </c>
      <c r="C553" s="50"/>
      <c r="D553" s="29"/>
      <c r="E553" s="29"/>
      <c r="F553" s="29"/>
      <c r="G553" s="29"/>
      <c r="H553" s="51" t="str">
        <f t="shared" si="49"/>
        <v/>
      </c>
      <c r="I553" s="29"/>
      <c r="J553" s="43" t="str">
        <f t="shared" si="50"/>
        <v/>
      </c>
      <c r="K553" s="52" t="str">
        <f t="shared" si="52"/>
        <v/>
      </c>
      <c r="L553" s="53">
        <f t="shared" si="51"/>
        <v>0</v>
      </c>
      <c r="M553" s="54" t="str">
        <f t="shared" si="53"/>
        <v/>
      </c>
      <c r="N553" s="55"/>
    </row>
    <row r="554" spans="1:14" ht="15" x14ac:dyDescent="0.2">
      <c r="A554" s="29"/>
      <c r="B554" s="43" t="str">
        <f t="shared" si="48"/>
        <v/>
      </c>
      <c r="C554" s="50"/>
      <c r="D554" s="29"/>
      <c r="E554" s="29"/>
      <c r="F554" s="29"/>
      <c r="G554" s="29"/>
      <c r="H554" s="51" t="str">
        <f t="shared" si="49"/>
        <v/>
      </c>
      <c r="I554" s="29"/>
      <c r="J554" s="43" t="str">
        <f t="shared" si="50"/>
        <v/>
      </c>
      <c r="K554" s="52" t="str">
        <f t="shared" si="52"/>
        <v/>
      </c>
      <c r="L554" s="53">
        <f t="shared" si="51"/>
        <v>0</v>
      </c>
      <c r="M554" s="54" t="str">
        <f t="shared" si="53"/>
        <v/>
      </c>
      <c r="N554" s="55"/>
    </row>
    <row r="555" spans="1:14" ht="15" x14ac:dyDescent="0.2">
      <c r="A555" s="29"/>
      <c r="B555" s="43" t="str">
        <f t="shared" si="48"/>
        <v/>
      </c>
      <c r="C555" s="50"/>
      <c r="D555" s="29"/>
      <c r="E555" s="29"/>
      <c r="F555" s="29"/>
      <c r="G555" s="29"/>
      <c r="H555" s="51" t="str">
        <f t="shared" si="49"/>
        <v/>
      </c>
      <c r="I555" s="29"/>
      <c r="J555" s="43" t="str">
        <f t="shared" si="50"/>
        <v/>
      </c>
      <c r="K555" s="52" t="str">
        <f t="shared" si="52"/>
        <v/>
      </c>
      <c r="L555" s="53">
        <f t="shared" si="51"/>
        <v>0</v>
      </c>
      <c r="M555" s="54" t="str">
        <f t="shared" si="53"/>
        <v/>
      </c>
      <c r="N555" s="55"/>
    </row>
    <row r="556" spans="1:14" ht="15" x14ac:dyDescent="0.2">
      <c r="A556" s="29"/>
      <c r="B556" s="43" t="str">
        <f t="shared" si="48"/>
        <v/>
      </c>
      <c r="C556" s="50"/>
      <c r="D556" s="29"/>
      <c r="E556" s="29"/>
      <c r="F556" s="29"/>
      <c r="G556" s="29"/>
      <c r="H556" s="51" t="str">
        <f t="shared" si="49"/>
        <v/>
      </c>
      <c r="I556" s="29"/>
      <c r="J556" s="43" t="str">
        <f t="shared" si="50"/>
        <v/>
      </c>
      <c r="K556" s="52" t="str">
        <f t="shared" si="52"/>
        <v/>
      </c>
      <c r="L556" s="53">
        <f t="shared" si="51"/>
        <v>0</v>
      </c>
      <c r="M556" s="54" t="str">
        <f t="shared" si="53"/>
        <v/>
      </c>
      <c r="N556" s="55"/>
    </row>
    <row r="557" spans="1:14" ht="15" x14ac:dyDescent="0.2">
      <c r="A557" s="29"/>
      <c r="B557" s="43" t="str">
        <f t="shared" si="48"/>
        <v/>
      </c>
      <c r="C557" s="50"/>
      <c r="D557" s="29"/>
      <c r="E557" s="29"/>
      <c r="F557" s="29"/>
      <c r="G557" s="29"/>
      <c r="H557" s="51" t="str">
        <f t="shared" si="49"/>
        <v/>
      </c>
      <c r="I557" s="29"/>
      <c r="J557" s="43" t="str">
        <f t="shared" si="50"/>
        <v/>
      </c>
      <c r="K557" s="52" t="str">
        <f t="shared" si="52"/>
        <v/>
      </c>
      <c r="L557" s="53">
        <f t="shared" si="51"/>
        <v>0</v>
      </c>
      <c r="M557" s="54" t="str">
        <f t="shared" si="53"/>
        <v/>
      </c>
      <c r="N557" s="55"/>
    </row>
    <row r="558" spans="1:14" ht="15" x14ac:dyDescent="0.2">
      <c r="A558" s="29"/>
      <c r="B558" s="43" t="str">
        <f t="shared" si="48"/>
        <v/>
      </c>
      <c r="C558" s="50"/>
      <c r="D558" s="29"/>
      <c r="E558" s="29"/>
      <c r="F558" s="29"/>
      <c r="G558" s="29"/>
      <c r="H558" s="51" t="str">
        <f t="shared" si="49"/>
        <v/>
      </c>
      <c r="I558" s="29"/>
      <c r="J558" s="43" t="str">
        <f t="shared" si="50"/>
        <v/>
      </c>
      <c r="K558" s="52" t="str">
        <f t="shared" si="52"/>
        <v/>
      </c>
      <c r="L558" s="53">
        <f t="shared" si="51"/>
        <v>0</v>
      </c>
      <c r="M558" s="54" t="str">
        <f t="shared" si="53"/>
        <v/>
      </c>
      <c r="N558" s="55"/>
    </row>
    <row r="559" spans="1:14" ht="15" x14ac:dyDescent="0.2">
      <c r="A559" s="29"/>
      <c r="B559" s="43" t="str">
        <f t="shared" si="48"/>
        <v/>
      </c>
      <c r="C559" s="50"/>
      <c r="D559" s="29"/>
      <c r="E559" s="29"/>
      <c r="F559" s="29"/>
      <c r="G559" s="29"/>
      <c r="H559" s="51" t="str">
        <f t="shared" si="49"/>
        <v/>
      </c>
      <c r="I559" s="29"/>
      <c r="J559" s="43" t="str">
        <f t="shared" si="50"/>
        <v/>
      </c>
      <c r="K559" s="52" t="str">
        <f t="shared" si="52"/>
        <v/>
      </c>
      <c r="L559" s="53">
        <f t="shared" si="51"/>
        <v>0</v>
      </c>
      <c r="M559" s="54" t="str">
        <f t="shared" si="53"/>
        <v/>
      </c>
      <c r="N559" s="55"/>
    </row>
    <row r="560" spans="1:14" ht="15" x14ac:dyDescent="0.2">
      <c r="A560" s="29"/>
      <c r="B560" s="43" t="str">
        <f t="shared" si="48"/>
        <v/>
      </c>
      <c r="C560" s="50"/>
      <c r="D560" s="29"/>
      <c r="E560" s="29"/>
      <c r="F560" s="29"/>
      <c r="G560" s="29"/>
      <c r="H560" s="51" t="str">
        <f t="shared" si="49"/>
        <v/>
      </c>
      <c r="I560" s="29"/>
      <c r="J560" s="43" t="str">
        <f t="shared" si="50"/>
        <v/>
      </c>
      <c r="K560" s="52" t="str">
        <f t="shared" si="52"/>
        <v/>
      </c>
      <c r="L560" s="53">
        <f t="shared" si="51"/>
        <v>0</v>
      </c>
      <c r="M560" s="54" t="str">
        <f t="shared" si="53"/>
        <v/>
      </c>
      <c r="N560" s="55"/>
    </row>
    <row r="561" spans="1:14" ht="15" x14ac:dyDescent="0.2">
      <c r="A561" s="29"/>
      <c r="B561" s="43" t="str">
        <f t="shared" si="48"/>
        <v/>
      </c>
      <c r="C561" s="50"/>
      <c r="D561" s="29"/>
      <c r="E561" s="29"/>
      <c r="F561" s="29"/>
      <c r="G561" s="29"/>
      <c r="H561" s="51" t="str">
        <f t="shared" si="49"/>
        <v/>
      </c>
      <c r="I561" s="29"/>
      <c r="J561" s="43" t="str">
        <f t="shared" si="50"/>
        <v/>
      </c>
      <c r="K561" s="52" t="str">
        <f t="shared" si="52"/>
        <v/>
      </c>
      <c r="L561" s="53">
        <f t="shared" si="51"/>
        <v>0</v>
      </c>
      <c r="M561" s="54" t="str">
        <f t="shared" si="53"/>
        <v/>
      </c>
      <c r="N561" s="55"/>
    </row>
    <row r="562" spans="1:14" ht="15" x14ac:dyDescent="0.2">
      <c r="A562" s="29"/>
      <c r="B562" s="43" t="str">
        <f t="shared" si="48"/>
        <v/>
      </c>
      <c r="C562" s="50"/>
      <c r="D562" s="29"/>
      <c r="E562" s="29"/>
      <c r="F562" s="29"/>
      <c r="G562" s="29"/>
      <c r="H562" s="51" t="str">
        <f t="shared" si="49"/>
        <v/>
      </c>
      <c r="I562" s="29"/>
      <c r="J562" s="43" t="str">
        <f t="shared" si="50"/>
        <v/>
      </c>
      <c r="K562" s="52" t="str">
        <f t="shared" si="52"/>
        <v/>
      </c>
      <c r="L562" s="53">
        <f t="shared" si="51"/>
        <v>0</v>
      </c>
      <c r="M562" s="54" t="str">
        <f t="shared" si="53"/>
        <v/>
      </c>
      <c r="N562" s="55"/>
    </row>
    <row r="563" spans="1:14" ht="15" x14ac:dyDescent="0.2">
      <c r="A563" s="29"/>
      <c r="B563" s="43" t="str">
        <f t="shared" si="48"/>
        <v/>
      </c>
      <c r="C563" s="50"/>
      <c r="D563" s="29"/>
      <c r="E563" s="29"/>
      <c r="F563" s="29"/>
      <c r="G563" s="29"/>
      <c r="H563" s="51" t="str">
        <f t="shared" si="49"/>
        <v/>
      </c>
      <c r="I563" s="29"/>
      <c r="J563" s="43" t="str">
        <f t="shared" si="50"/>
        <v/>
      </c>
      <c r="K563" s="52" t="str">
        <f t="shared" si="52"/>
        <v/>
      </c>
      <c r="L563" s="53">
        <f t="shared" si="51"/>
        <v>0</v>
      </c>
      <c r="M563" s="54" t="str">
        <f t="shared" si="53"/>
        <v/>
      </c>
      <c r="N563" s="55"/>
    </row>
    <row r="564" spans="1:14" ht="15" x14ac:dyDescent="0.2">
      <c r="A564" s="29"/>
      <c r="B564" s="43" t="str">
        <f t="shared" si="48"/>
        <v/>
      </c>
      <c r="C564" s="50"/>
      <c r="D564" s="29"/>
      <c r="E564" s="29"/>
      <c r="F564" s="29"/>
      <c r="G564" s="29"/>
      <c r="H564" s="51" t="str">
        <f t="shared" si="49"/>
        <v/>
      </c>
      <c r="I564" s="29"/>
      <c r="J564" s="43" t="str">
        <f t="shared" si="50"/>
        <v/>
      </c>
      <c r="K564" s="52" t="str">
        <f t="shared" si="52"/>
        <v/>
      </c>
      <c r="L564" s="53">
        <f t="shared" si="51"/>
        <v>0</v>
      </c>
      <c r="M564" s="54" t="str">
        <f t="shared" si="53"/>
        <v/>
      </c>
      <c r="N564" s="55"/>
    </row>
    <row r="565" spans="1:14" ht="15" x14ac:dyDescent="0.2">
      <c r="A565" s="29"/>
      <c r="B565" s="43" t="str">
        <f t="shared" si="48"/>
        <v/>
      </c>
      <c r="C565" s="50"/>
      <c r="D565" s="29"/>
      <c r="E565" s="29"/>
      <c r="F565" s="29"/>
      <c r="G565" s="29"/>
      <c r="H565" s="51" t="str">
        <f t="shared" si="49"/>
        <v/>
      </c>
      <c r="I565" s="29"/>
      <c r="J565" s="43" t="str">
        <f t="shared" si="50"/>
        <v/>
      </c>
      <c r="K565" s="52" t="str">
        <f t="shared" si="52"/>
        <v/>
      </c>
      <c r="L565" s="53">
        <f t="shared" si="51"/>
        <v>0</v>
      </c>
      <c r="M565" s="54" t="str">
        <f t="shared" si="53"/>
        <v/>
      </c>
      <c r="N565" s="55"/>
    </row>
    <row r="566" spans="1:14" ht="15" x14ac:dyDescent="0.2">
      <c r="A566" s="29"/>
      <c r="B566" s="43" t="str">
        <f t="shared" si="48"/>
        <v/>
      </c>
      <c r="C566" s="50"/>
      <c r="D566" s="29"/>
      <c r="E566" s="29"/>
      <c r="F566" s="29"/>
      <c r="G566" s="29"/>
      <c r="H566" s="51" t="str">
        <f t="shared" si="49"/>
        <v/>
      </c>
      <c r="I566" s="29"/>
      <c r="J566" s="43" t="str">
        <f t="shared" si="50"/>
        <v/>
      </c>
      <c r="K566" s="52" t="str">
        <f t="shared" si="52"/>
        <v/>
      </c>
      <c r="L566" s="53">
        <f t="shared" si="51"/>
        <v>0</v>
      </c>
      <c r="M566" s="54" t="str">
        <f t="shared" si="53"/>
        <v/>
      </c>
      <c r="N566" s="55"/>
    </row>
    <row r="567" spans="1:14" ht="15" x14ac:dyDescent="0.2">
      <c r="A567" s="29"/>
      <c r="B567" s="43" t="str">
        <f t="shared" si="48"/>
        <v/>
      </c>
      <c r="C567" s="50"/>
      <c r="D567" s="29"/>
      <c r="E567" s="29"/>
      <c r="F567" s="29"/>
      <c r="G567" s="29"/>
      <c r="H567" s="51" t="str">
        <f t="shared" si="49"/>
        <v/>
      </c>
      <c r="I567" s="29"/>
      <c r="J567" s="43" t="str">
        <f t="shared" si="50"/>
        <v/>
      </c>
      <c r="K567" s="52" t="str">
        <f t="shared" si="52"/>
        <v/>
      </c>
      <c r="L567" s="53">
        <f t="shared" si="51"/>
        <v>0</v>
      </c>
      <c r="M567" s="54" t="str">
        <f t="shared" si="53"/>
        <v/>
      </c>
      <c r="N567" s="55"/>
    </row>
    <row r="568" spans="1:14" ht="15" x14ac:dyDescent="0.2">
      <c r="A568" s="29"/>
      <c r="B568" s="43" t="str">
        <f t="shared" si="48"/>
        <v/>
      </c>
      <c r="C568" s="50"/>
      <c r="D568" s="29"/>
      <c r="E568" s="29"/>
      <c r="F568" s="29"/>
      <c r="G568" s="29"/>
      <c r="H568" s="51" t="str">
        <f t="shared" si="49"/>
        <v/>
      </c>
      <c r="I568" s="29"/>
      <c r="J568" s="43" t="str">
        <f t="shared" si="50"/>
        <v/>
      </c>
      <c r="K568" s="52" t="str">
        <f t="shared" si="52"/>
        <v/>
      </c>
      <c r="L568" s="53">
        <f t="shared" si="51"/>
        <v>0</v>
      </c>
      <c r="M568" s="54" t="str">
        <f t="shared" si="53"/>
        <v/>
      </c>
      <c r="N568" s="55"/>
    </row>
    <row r="569" spans="1:14" ht="15" x14ac:dyDescent="0.2">
      <c r="A569" s="29"/>
      <c r="B569" s="43" t="str">
        <f t="shared" si="48"/>
        <v/>
      </c>
      <c r="C569" s="50"/>
      <c r="D569" s="29"/>
      <c r="E569" s="29"/>
      <c r="F569" s="29"/>
      <c r="G569" s="29"/>
      <c r="H569" s="51" t="str">
        <f t="shared" si="49"/>
        <v/>
      </c>
      <c r="I569" s="29"/>
      <c r="J569" s="43" t="str">
        <f t="shared" si="50"/>
        <v/>
      </c>
      <c r="K569" s="52" t="str">
        <f t="shared" si="52"/>
        <v/>
      </c>
      <c r="L569" s="53">
        <f t="shared" si="51"/>
        <v>0</v>
      </c>
      <c r="M569" s="54" t="str">
        <f t="shared" si="53"/>
        <v/>
      </c>
      <c r="N569" s="55"/>
    </row>
    <row r="570" spans="1:14" ht="15" x14ac:dyDescent="0.2">
      <c r="A570" s="29"/>
      <c r="B570" s="43" t="str">
        <f t="shared" si="48"/>
        <v/>
      </c>
      <c r="C570" s="50"/>
      <c r="D570" s="29"/>
      <c r="E570" s="29"/>
      <c r="F570" s="29"/>
      <c r="G570" s="29"/>
      <c r="H570" s="51" t="str">
        <f t="shared" si="49"/>
        <v/>
      </c>
      <c r="I570" s="29"/>
      <c r="J570" s="43" t="str">
        <f t="shared" si="50"/>
        <v/>
      </c>
      <c r="K570" s="52" t="str">
        <f t="shared" si="52"/>
        <v/>
      </c>
      <c r="L570" s="53">
        <f t="shared" si="51"/>
        <v>0</v>
      </c>
      <c r="M570" s="54" t="str">
        <f t="shared" si="53"/>
        <v/>
      </c>
      <c r="N570" s="55"/>
    </row>
    <row r="571" spans="1:14" ht="15" x14ac:dyDescent="0.2">
      <c r="A571" s="29"/>
      <c r="B571" s="43" t="str">
        <f t="shared" ref="B571:B634" si="54">IF($A571&lt;&gt;"",VLOOKUP($A571,$A$3:$B$59,2,FALSE),"")</f>
        <v/>
      </c>
      <c r="C571" s="50"/>
      <c r="D571" s="29"/>
      <c r="E571" s="29"/>
      <c r="F571" s="29"/>
      <c r="G571" s="29"/>
      <c r="H571" s="51" t="str">
        <f t="shared" ref="H571:H634" si="55">IF($E571&lt;&gt;"",COUNTIFS($A$122:$A$683,$A571,$G$122:$G$683,"&gt; ")/COUNTIFS($A$122:$A$683,$A571,$F$122:$F$683,"OUI"),"")</f>
        <v/>
      </c>
      <c r="I571" s="29"/>
      <c r="J571" s="43" t="str">
        <f t="shared" ref="J571:J634" si="56">IF($A571&lt;&gt;"",IF(ISERROR(VLOOKUP($A571,$A$62:$M$118,9,FALSE)),"0",VLOOKUP($A571,$A$62:$M$118,9,FALSE)),"")</f>
        <v/>
      </c>
      <c r="K571" s="52" t="str">
        <f t="shared" si="52"/>
        <v/>
      </c>
      <c r="L571" s="53">
        <f t="shared" ref="L571:L634" si="57">IF(ISERROR(VLOOKUP($A571,$A$62:$M$118,9,FALSE)),$I571,VLOOKUP($A571,$A$62:$M$118,10,FALSE))</f>
        <v>0</v>
      </c>
      <c r="M571" s="54" t="str">
        <f t="shared" si="53"/>
        <v/>
      </c>
      <c r="N571" s="55"/>
    </row>
    <row r="572" spans="1:14" ht="15" x14ac:dyDescent="0.2">
      <c r="A572" s="29"/>
      <c r="B572" s="43" t="str">
        <f t="shared" si="54"/>
        <v/>
      </c>
      <c r="C572" s="50"/>
      <c r="D572" s="29"/>
      <c r="E572" s="29"/>
      <c r="F572" s="29"/>
      <c r="G572" s="29"/>
      <c r="H572" s="51" t="str">
        <f t="shared" si="55"/>
        <v/>
      </c>
      <c r="I572" s="29"/>
      <c r="J572" s="43" t="str">
        <f t="shared" si="56"/>
        <v/>
      </c>
      <c r="K572" s="52" t="str">
        <f t="shared" si="52"/>
        <v/>
      </c>
      <c r="L572" s="53">
        <f t="shared" si="57"/>
        <v>0</v>
      </c>
      <c r="M572" s="54" t="str">
        <f t="shared" si="53"/>
        <v/>
      </c>
      <c r="N572" s="55"/>
    </row>
    <row r="573" spans="1:14" ht="15" x14ac:dyDescent="0.2">
      <c r="A573" s="29"/>
      <c r="B573" s="43" t="str">
        <f t="shared" si="54"/>
        <v/>
      </c>
      <c r="C573" s="50"/>
      <c r="D573" s="29"/>
      <c r="E573" s="29"/>
      <c r="F573" s="29"/>
      <c r="G573" s="29"/>
      <c r="H573" s="51" t="str">
        <f t="shared" si="55"/>
        <v/>
      </c>
      <c r="I573" s="29"/>
      <c r="J573" s="43" t="str">
        <f t="shared" si="56"/>
        <v/>
      </c>
      <c r="K573" s="52" t="str">
        <f t="shared" si="52"/>
        <v/>
      </c>
      <c r="L573" s="53">
        <f t="shared" si="57"/>
        <v>0</v>
      </c>
      <c r="M573" s="54" t="str">
        <f t="shared" si="53"/>
        <v/>
      </c>
      <c r="N573" s="55"/>
    </row>
    <row r="574" spans="1:14" ht="15" x14ac:dyDescent="0.2">
      <c r="A574" s="29"/>
      <c r="B574" s="43" t="str">
        <f t="shared" si="54"/>
        <v/>
      </c>
      <c r="C574" s="50"/>
      <c r="D574" s="29"/>
      <c r="E574" s="29"/>
      <c r="F574" s="29"/>
      <c r="G574" s="29"/>
      <c r="H574" s="51" t="str">
        <f t="shared" si="55"/>
        <v/>
      </c>
      <c r="I574" s="29"/>
      <c r="J574" s="43" t="str">
        <f t="shared" si="56"/>
        <v/>
      </c>
      <c r="K574" s="52" t="str">
        <f t="shared" si="52"/>
        <v/>
      </c>
      <c r="L574" s="53">
        <f t="shared" si="57"/>
        <v>0</v>
      </c>
      <c r="M574" s="54" t="str">
        <f t="shared" si="53"/>
        <v/>
      </c>
      <c r="N574" s="55"/>
    </row>
    <row r="575" spans="1:14" ht="15" x14ac:dyDescent="0.2">
      <c r="A575" s="29"/>
      <c r="B575" s="43" t="str">
        <f t="shared" si="54"/>
        <v/>
      </c>
      <c r="C575" s="50"/>
      <c r="D575" s="29"/>
      <c r="E575" s="29"/>
      <c r="F575" s="29"/>
      <c r="G575" s="29"/>
      <c r="H575" s="51" t="str">
        <f t="shared" si="55"/>
        <v/>
      </c>
      <c r="I575" s="29"/>
      <c r="J575" s="43" t="str">
        <f t="shared" si="56"/>
        <v/>
      </c>
      <c r="K575" s="52" t="str">
        <f t="shared" si="52"/>
        <v/>
      </c>
      <c r="L575" s="53">
        <f t="shared" si="57"/>
        <v>0</v>
      </c>
      <c r="M575" s="54" t="str">
        <f t="shared" si="53"/>
        <v/>
      </c>
      <c r="N575" s="55"/>
    </row>
    <row r="576" spans="1:14" ht="15" x14ac:dyDescent="0.2">
      <c r="A576" s="29"/>
      <c r="B576" s="43" t="str">
        <f t="shared" si="54"/>
        <v/>
      </c>
      <c r="C576" s="50"/>
      <c r="D576" s="29"/>
      <c r="E576" s="29"/>
      <c r="F576" s="29"/>
      <c r="G576" s="29"/>
      <c r="H576" s="51" t="str">
        <f t="shared" si="55"/>
        <v/>
      </c>
      <c r="I576" s="29"/>
      <c r="J576" s="43" t="str">
        <f t="shared" si="56"/>
        <v/>
      </c>
      <c r="K576" s="52" t="str">
        <f t="shared" si="52"/>
        <v/>
      </c>
      <c r="L576" s="53">
        <f t="shared" si="57"/>
        <v>0</v>
      </c>
      <c r="M576" s="54" t="str">
        <f t="shared" si="53"/>
        <v/>
      </c>
      <c r="N576" s="55"/>
    </row>
    <row r="577" spans="1:14" ht="15" x14ac:dyDescent="0.2">
      <c r="A577" s="29"/>
      <c r="B577" s="43" t="str">
        <f t="shared" si="54"/>
        <v/>
      </c>
      <c r="C577" s="50"/>
      <c r="D577" s="29"/>
      <c r="E577" s="29"/>
      <c r="F577" s="29"/>
      <c r="G577" s="29"/>
      <c r="H577" s="51" t="str">
        <f t="shared" si="55"/>
        <v/>
      </c>
      <c r="I577" s="29"/>
      <c r="J577" s="43" t="str">
        <f t="shared" si="56"/>
        <v/>
      </c>
      <c r="K577" s="52" t="str">
        <f t="shared" si="52"/>
        <v/>
      </c>
      <c r="L577" s="53">
        <f t="shared" si="57"/>
        <v>0</v>
      </c>
      <c r="M577" s="54" t="str">
        <f t="shared" si="53"/>
        <v/>
      </c>
      <c r="N577" s="55"/>
    </row>
    <row r="578" spans="1:14" ht="15" x14ac:dyDescent="0.2">
      <c r="A578" s="29"/>
      <c r="B578" s="43" t="str">
        <f t="shared" si="54"/>
        <v/>
      </c>
      <c r="C578" s="50"/>
      <c r="D578" s="29"/>
      <c r="E578" s="29"/>
      <c r="F578" s="29"/>
      <c r="G578" s="29"/>
      <c r="H578" s="51" t="str">
        <f t="shared" si="55"/>
        <v/>
      </c>
      <c r="I578" s="29"/>
      <c r="J578" s="43" t="str">
        <f t="shared" si="56"/>
        <v/>
      </c>
      <c r="K578" s="52" t="str">
        <f t="shared" si="52"/>
        <v/>
      </c>
      <c r="L578" s="53">
        <f t="shared" si="57"/>
        <v>0</v>
      </c>
      <c r="M578" s="54" t="str">
        <f t="shared" si="53"/>
        <v/>
      </c>
      <c r="N578" s="55"/>
    </row>
    <row r="579" spans="1:14" ht="15" x14ac:dyDescent="0.2">
      <c r="A579" s="29"/>
      <c r="B579" s="43" t="str">
        <f t="shared" si="54"/>
        <v/>
      </c>
      <c r="C579" s="50"/>
      <c r="D579" s="29"/>
      <c r="E579" s="29"/>
      <c r="F579" s="29"/>
      <c r="G579" s="29"/>
      <c r="H579" s="51" t="str">
        <f t="shared" si="55"/>
        <v/>
      </c>
      <c r="I579" s="29"/>
      <c r="J579" s="43" t="str">
        <f t="shared" si="56"/>
        <v/>
      </c>
      <c r="K579" s="52" t="str">
        <f t="shared" si="52"/>
        <v/>
      </c>
      <c r="L579" s="53">
        <f t="shared" si="57"/>
        <v>0</v>
      </c>
      <c r="M579" s="54" t="str">
        <f t="shared" si="53"/>
        <v/>
      </c>
      <c r="N579" s="55"/>
    </row>
    <row r="580" spans="1:14" ht="15" x14ac:dyDescent="0.2">
      <c r="A580" s="29"/>
      <c r="B580" s="43" t="str">
        <f t="shared" si="54"/>
        <v/>
      </c>
      <c r="C580" s="50"/>
      <c r="D580" s="29"/>
      <c r="E580" s="29"/>
      <c r="F580" s="29"/>
      <c r="G580" s="29"/>
      <c r="H580" s="51" t="str">
        <f t="shared" si="55"/>
        <v/>
      </c>
      <c r="I580" s="29"/>
      <c r="J580" s="43" t="str">
        <f t="shared" si="56"/>
        <v/>
      </c>
      <c r="K580" s="52" t="str">
        <f t="shared" ref="K580:K643" si="58">IF($G580&lt;&gt;"",$I580/1000,"")</f>
        <v/>
      </c>
      <c r="L580" s="53">
        <f t="shared" si="57"/>
        <v>0</v>
      </c>
      <c r="M580" s="54" t="str">
        <f t="shared" ref="M580:M643" si="59">IF(AND($K580&lt;&gt;"",$K580&lt;&gt;0),($L580/1000),"")</f>
        <v/>
      </c>
      <c r="N580" s="55"/>
    </row>
    <row r="581" spans="1:14" ht="15" x14ac:dyDescent="0.2">
      <c r="A581" s="29"/>
      <c r="B581" s="43" t="str">
        <f t="shared" si="54"/>
        <v/>
      </c>
      <c r="C581" s="50"/>
      <c r="D581" s="29"/>
      <c r="E581" s="29"/>
      <c r="F581" s="29"/>
      <c r="G581" s="29"/>
      <c r="H581" s="51" t="str">
        <f t="shared" si="55"/>
        <v/>
      </c>
      <c r="I581" s="29"/>
      <c r="J581" s="43" t="str">
        <f t="shared" si="56"/>
        <v/>
      </c>
      <c r="K581" s="52" t="str">
        <f t="shared" si="58"/>
        <v/>
      </c>
      <c r="L581" s="53">
        <f t="shared" si="57"/>
        <v>0</v>
      </c>
      <c r="M581" s="54" t="str">
        <f t="shared" si="59"/>
        <v/>
      </c>
      <c r="N581" s="55"/>
    </row>
    <row r="582" spans="1:14" ht="15" x14ac:dyDescent="0.2">
      <c r="A582" s="29"/>
      <c r="B582" s="43" t="str">
        <f t="shared" si="54"/>
        <v/>
      </c>
      <c r="C582" s="50"/>
      <c r="D582" s="29"/>
      <c r="E582" s="29"/>
      <c r="F582" s="29"/>
      <c r="G582" s="29"/>
      <c r="H582" s="51" t="str">
        <f t="shared" si="55"/>
        <v/>
      </c>
      <c r="I582" s="29"/>
      <c r="J582" s="43" t="str">
        <f t="shared" si="56"/>
        <v/>
      </c>
      <c r="K582" s="52" t="str">
        <f t="shared" si="58"/>
        <v/>
      </c>
      <c r="L582" s="53">
        <f t="shared" si="57"/>
        <v>0</v>
      </c>
      <c r="M582" s="54" t="str">
        <f t="shared" si="59"/>
        <v/>
      </c>
      <c r="N582" s="55"/>
    </row>
    <row r="583" spans="1:14" ht="15" x14ac:dyDescent="0.2">
      <c r="A583" s="29"/>
      <c r="B583" s="43" t="str">
        <f t="shared" si="54"/>
        <v/>
      </c>
      <c r="C583" s="50"/>
      <c r="D583" s="29"/>
      <c r="E583" s="29"/>
      <c r="F583" s="29"/>
      <c r="G583" s="29"/>
      <c r="H583" s="51" t="str">
        <f t="shared" si="55"/>
        <v/>
      </c>
      <c r="I583" s="29"/>
      <c r="J583" s="43" t="str">
        <f t="shared" si="56"/>
        <v/>
      </c>
      <c r="K583" s="52" t="str">
        <f t="shared" si="58"/>
        <v/>
      </c>
      <c r="L583" s="53">
        <f t="shared" si="57"/>
        <v>0</v>
      </c>
      <c r="M583" s="54" t="str">
        <f t="shared" si="59"/>
        <v/>
      </c>
      <c r="N583" s="55"/>
    </row>
    <row r="584" spans="1:14" ht="15" x14ac:dyDescent="0.2">
      <c r="A584" s="29"/>
      <c r="B584" s="43" t="str">
        <f t="shared" si="54"/>
        <v/>
      </c>
      <c r="C584" s="50"/>
      <c r="D584" s="29"/>
      <c r="E584" s="29"/>
      <c r="F584" s="29"/>
      <c r="G584" s="29"/>
      <c r="H584" s="51" t="str">
        <f t="shared" si="55"/>
        <v/>
      </c>
      <c r="I584" s="29"/>
      <c r="J584" s="43" t="str">
        <f t="shared" si="56"/>
        <v/>
      </c>
      <c r="K584" s="52" t="str">
        <f t="shared" si="58"/>
        <v/>
      </c>
      <c r="L584" s="53">
        <f t="shared" si="57"/>
        <v>0</v>
      </c>
      <c r="M584" s="54" t="str">
        <f t="shared" si="59"/>
        <v/>
      </c>
      <c r="N584" s="55"/>
    </row>
    <row r="585" spans="1:14" ht="15" x14ac:dyDescent="0.2">
      <c r="A585" s="29"/>
      <c r="B585" s="43" t="str">
        <f t="shared" si="54"/>
        <v/>
      </c>
      <c r="C585" s="50"/>
      <c r="D585" s="29"/>
      <c r="E585" s="29"/>
      <c r="F585" s="29"/>
      <c r="G585" s="29"/>
      <c r="H585" s="51" t="str">
        <f t="shared" si="55"/>
        <v/>
      </c>
      <c r="I585" s="29"/>
      <c r="J585" s="43" t="str">
        <f t="shared" si="56"/>
        <v/>
      </c>
      <c r="K585" s="52" t="str">
        <f t="shared" si="58"/>
        <v/>
      </c>
      <c r="L585" s="53">
        <f t="shared" si="57"/>
        <v>0</v>
      </c>
      <c r="M585" s="54" t="str">
        <f t="shared" si="59"/>
        <v/>
      </c>
      <c r="N585" s="55"/>
    </row>
    <row r="586" spans="1:14" ht="15" x14ac:dyDescent="0.2">
      <c r="A586" s="29"/>
      <c r="B586" s="43" t="str">
        <f t="shared" si="54"/>
        <v/>
      </c>
      <c r="C586" s="50"/>
      <c r="D586" s="29"/>
      <c r="E586" s="29"/>
      <c r="F586" s="29"/>
      <c r="G586" s="29"/>
      <c r="H586" s="51" t="str">
        <f t="shared" si="55"/>
        <v/>
      </c>
      <c r="I586" s="29"/>
      <c r="J586" s="43" t="str">
        <f t="shared" si="56"/>
        <v/>
      </c>
      <c r="K586" s="52" t="str">
        <f t="shared" si="58"/>
        <v/>
      </c>
      <c r="L586" s="53">
        <f t="shared" si="57"/>
        <v>0</v>
      </c>
      <c r="M586" s="54" t="str">
        <f t="shared" si="59"/>
        <v/>
      </c>
      <c r="N586" s="55"/>
    </row>
    <row r="587" spans="1:14" ht="15" x14ac:dyDescent="0.2">
      <c r="A587" s="29"/>
      <c r="B587" s="43" t="str">
        <f t="shared" si="54"/>
        <v/>
      </c>
      <c r="C587" s="50"/>
      <c r="D587" s="29"/>
      <c r="E587" s="29"/>
      <c r="F587" s="29"/>
      <c r="G587" s="29"/>
      <c r="H587" s="51" t="str">
        <f t="shared" si="55"/>
        <v/>
      </c>
      <c r="I587" s="29"/>
      <c r="J587" s="43" t="str">
        <f t="shared" si="56"/>
        <v/>
      </c>
      <c r="K587" s="52" t="str">
        <f t="shared" si="58"/>
        <v/>
      </c>
      <c r="L587" s="53">
        <f t="shared" si="57"/>
        <v>0</v>
      </c>
      <c r="M587" s="54" t="str">
        <f t="shared" si="59"/>
        <v/>
      </c>
      <c r="N587" s="55"/>
    </row>
    <row r="588" spans="1:14" ht="15" x14ac:dyDescent="0.2">
      <c r="A588" s="29"/>
      <c r="B588" s="43" t="str">
        <f t="shared" si="54"/>
        <v/>
      </c>
      <c r="C588" s="50"/>
      <c r="D588" s="29"/>
      <c r="E588" s="29"/>
      <c r="F588" s="29"/>
      <c r="G588" s="29"/>
      <c r="H588" s="51" t="str">
        <f t="shared" si="55"/>
        <v/>
      </c>
      <c r="I588" s="29"/>
      <c r="J588" s="43" t="str">
        <f t="shared" si="56"/>
        <v/>
      </c>
      <c r="K588" s="52" t="str">
        <f t="shared" si="58"/>
        <v/>
      </c>
      <c r="L588" s="53">
        <f t="shared" si="57"/>
        <v>0</v>
      </c>
      <c r="M588" s="54" t="str">
        <f t="shared" si="59"/>
        <v/>
      </c>
      <c r="N588" s="55"/>
    </row>
    <row r="589" spans="1:14" ht="15" x14ac:dyDescent="0.2">
      <c r="A589" s="29"/>
      <c r="B589" s="43" t="str">
        <f t="shared" si="54"/>
        <v/>
      </c>
      <c r="C589" s="50"/>
      <c r="D589" s="29"/>
      <c r="E589" s="29"/>
      <c r="F589" s="29"/>
      <c r="G589" s="29"/>
      <c r="H589" s="51" t="str">
        <f t="shared" si="55"/>
        <v/>
      </c>
      <c r="I589" s="29"/>
      <c r="J589" s="43" t="str">
        <f t="shared" si="56"/>
        <v/>
      </c>
      <c r="K589" s="52" t="str">
        <f t="shared" si="58"/>
        <v/>
      </c>
      <c r="L589" s="53">
        <f t="shared" si="57"/>
        <v>0</v>
      </c>
      <c r="M589" s="54" t="str">
        <f t="shared" si="59"/>
        <v/>
      </c>
      <c r="N589" s="55"/>
    </row>
    <row r="590" spans="1:14" ht="15" x14ac:dyDescent="0.2">
      <c r="A590" s="29"/>
      <c r="B590" s="43" t="str">
        <f t="shared" si="54"/>
        <v/>
      </c>
      <c r="C590" s="50"/>
      <c r="D590" s="29"/>
      <c r="E590" s="29"/>
      <c r="F590" s="29"/>
      <c r="G590" s="29"/>
      <c r="H590" s="51" t="str">
        <f t="shared" si="55"/>
        <v/>
      </c>
      <c r="I590" s="29"/>
      <c r="J590" s="43" t="str">
        <f t="shared" si="56"/>
        <v/>
      </c>
      <c r="K590" s="52" t="str">
        <f t="shared" si="58"/>
        <v/>
      </c>
      <c r="L590" s="53">
        <f t="shared" si="57"/>
        <v>0</v>
      </c>
      <c r="M590" s="54" t="str">
        <f t="shared" si="59"/>
        <v/>
      </c>
      <c r="N590" s="55"/>
    </row>
    <row r="591" spans="1:14" ht="15" x14ac:dyDescent="0.2">
      <c r="A591" s="29"/>
      <c r="B591" s="43" t="str">
        <f t="shared" si="54"/>
        <v/>
      </c>
      <c r="C591" s="50"/>
      <c r="D591" s="29"/>
      <c r="E591" s="29"/>
      <c r="F591" s="29"/>
      <c r="G591" s="29"/>
      <c r="H591" s="51" t="str">
        <f t="shared" si="55"/>
        <v/>
      </c>
      <c r="I591" s="29"/>
      <c r="J591" s="43" t="str">
        <f t="shared" si="56"/>
        <v/>
      </c>
      <c r="K591" s="52" t="str">
        <f t="shared" si="58"/>
        <v/>
      </c>
      <c r="L591" s="53">
        <f t="shared" si="57"/>
        <v>0</v>
      </c>
      <c r="M591" s="54" t="str">
        <f t="shared" si="59"/>
        <v/>
      </c>
      <c r="N591" s="55"/>
    </row>
    <row r="592" spans="1:14" ht="15" x14ac:dyDescent="0.2">
      <c r="A592" s="29"/>
      <c r="B592" s="43" t="str">
        <f t="shared" si="54"/>
        <v/>
      </c>
      <c r="C592" s="50"/>
      <c r="D592" s="29"/>
      <c r="E592" s="29"/>
      <c r="F592" s="29"/>
      <c r="G592" s="29"/>
      <c r="H592" s="51" t="str">
        <f t="shared" si="55"/>
        <v/>
      </c>
      <c r="I592" s="29"/>
      <c r="J592" s="43" t="str">
        <f t="shared" si="56"/>
        <v/>
      </c>
      <c r="K592" s="52" t="str">
        <f t="shared" si="58"/>
        <v/>
      </c>
      <c r="L592" s="53">
        <f t="shared" si="57"/>
        <v>0</v>
      </c>
      <c r="M592" s="54" t="str">
        <f t="shared" si="59"/>
        <v/>
      </c>
      <c r="N592" s="55"/>
    </row>
    <row r="593" spans="1:14" ht="15" x14ac:dyDescent="0.2">
      <c r="A593" s="29"/>
      <c r="B593" s="43" t="str">
        <f t="shared" si="54"/>
        <v/>
      </c>
      <c r="C593" s="50"/>
      <c r="D593" s="29"/>
      <c r="E593" s="29"/>
      <c r="F593" s="29"/>
      <c r="G593" s="29"/>
      <c r="H593" s="51" t="str">
        <f t="shared" si="55"/>
        <v/>
      </c>
      <c r="I593" s="29"/>
      <c r="J593" s="43" t="str">
        <f t="shared" si="56"/>
        <v/>
      </c>
      <c r="K593" s="52" t="str">
        <f t="shared" si="58"/>
        <v/>
      </c>
      <c r="L593" s="53">
        <f t="shared" si="57"/>
        <v>0</v>
      </c>
      <c r="M593" s="54" t="str">
        <f t="shared" si="59"/>
        <v/>
      </c>
      <c r="N593" s="55"/>
    </row>
    <row r="594" spans="1:14" ht="15" x14ac:dyDescent="0.2">
      <c r="A594" s="29"/>
      <c r="B594" s="43" t="str">
        <f t="shared" si="54"/>
        <v/>
      </c>
      <c r="C594" s="50"/>
      <c r="D594" s="29"/>
      <c r="E594" s="29"/>
      <c r="F594" s="29"/>
      <c r="G594" s="29"/>
      <c r="H594" s="51" t="str">
        <f t="shared" si="55"/>
        <v/>
      </c>
      <c r="I594" s="29"/>
      <c r="J594" s="43" t="str">
        <f t="shared" si="56"/>
        <v/>
      </c>
      <c r="K594" s="52" t="str">
        <f t="shared" si="58"/>
        <v/>
      </c>
      <c r="L594" s="53">
        <f t="shared" si="57"/>
        <v>0</v>
      </c>
      <c r="M594" s="54" t="str">
        <f t="shared" si="59"/>
        <v/>
      </c>
      <c r="N594" s="55"/>
    </row>
    <row r="595" spans="1:14" ht="15" x14ac:dyDescent="0.2">
      <c r="A595" s="29"/>
      <c r="B595" s="43" t="str">
        <f t="shared" si="54"/>
        <v/>
      </c>
      <c r="C595" s="50"/>
      <c r="D595" s="29"/>
      <c r="E595" s="29"/>
      <c r="F595" s="29"/>
      <c r="G595" s="29"/>
      <c r="H595" s="51" t="str">
        <f t="shared" si="55"/>
        <v/>
      </c>
      <c r="I595" s="29"/>
      <c r="J595" s="43" t="str">
        <f t="shared" si="56"/>
        <v/>
      </c>
      <c r="K595" s="52" t="str">
        <f t="shared" si="58"/>
        <v/>
      </c>
      <c r="L595" s="53">
        <f t="shared" si="57"/>
        <v>0</v>
      </c>
      <c r="M595" s="54" t="str">
        <f t="shared" si="59"/>
        <v/>
      </c>
      <c r="N595" s="55"/>
    </row>
    <row r="596" spans="1:14" ht="15" x14ac:dyDescent="0.2">
      <c r="A596" s="29"/>
      <c r="B596" s="43" t="str">
        <f t="shared" si="54"/>
        <v/>
      </c>
      <c r="C596" s="50"/>
      <c r="D596" s="29"/>
      <c r="E596" s="29"/>
      <c r="F596" s="29"/>
      <c r="G596" s="29"/>
      <c r="H596" s="51" t="str">
        <f t="shared" si="55"/>
        <v/>
      </c>
      <c r="I596" s="29"/>
      <c r="J596" s="43" t="str">
        <f t="shared" si="56"/>
        <v/>
      </c>
      <c r="K596" s="52" t="str">
        <f t="shared" si="58"/>
        <v/>
      </c>
      <c r="L596" s="53">
        <f t="shared" si="57"/>
        <v>0</v>
      </c>
      <c r="M596" s="54" t="str">
        <f t="shared" si="59"/>
        <v/>
      </c>
      <c r="N596" s="55"/>
    </row>
    <row r="597" spans="1:14" ht="15" x14ac:dyDescent="0.2">
      <c r="A597" s="29"/>
      <c r="B597" s="43" t="str">
        <f t="shared" si="54"/>
        <v/>
      </c>
      <c r="C597" s="50"/>
      <c r="D597" s="29"/>
      <c r="E597" s="29"/>
      <c r="F597" s="29"/>
      <c r="G597" s="29"/>
      <c r="H597" s="51" t="str">
        <f t="shared" si="55"/>
        <v/>
      </c>
      <c r="I597" s="29"/>
      <c r="J597" s="43" t="str">
        <f t="shared" si="56"/>
        <v/>
      </c>
      <c r="K597" s="52" t="str">
        <f t="shared" si="58"/>
        <v/>
      </c>
      <c r="L597" s="53">
        <f t="shared" si="57"/>
        <v>0</v>
      </c>
      <c r="M597" s="54" t="str">
        <f t="shared" si="59"/>
        <v/>
      </c>
      <c r="N597" s="55"/>
    </row>
    <row r="598" spans="1:14" ht="15" x14ac:dyDescent="0.2">
      <c r="A598" s="29"/>
      <c r="B598" s="43" t="str">
        <f t="shared" si="54"/>
        <v/>
      </c>
      <c r="C598" s="50"/>
      <c r="D598" s="29"/>
      <c r="E598" s="29"/>
      <c r="F598" s="29"/>
      <c r="G598" s="29"/>
      <c r="H598" s="51" t="str">
        <f t="shared" si="55"/>
        <v/>
      </c>
      <c r="I598" s="29"/>
      <c r="J598" s="43" t="str">
        <f t="shared" si="56"/>
        <v/>
      </c>
      <c r="K598" s="52" t="str">
        <f t="shared" si="58"/>
        <v/>
      </c>
      <c r="L598" s="53">
        <f t="shared" si="57"/>
        <v>0</v>
      </c>
      <c r="M598" s="54" t="str">
        <f t="shared" si="59"/>
        <v/>
      </c>
      <c r="N598" s="55"/>
    </row>
    <row r="599" spans="1:14" ht="15" x14ac:dyDescent="0.2">
      <c r="A599" s="29"/>
      <c r="B599" s="43" t="str">
        <f t="shared" si="54"/>
        <v/>
      </c>
      <c r="C599" s="50"/>
      <c r="D599" s="29"/>
      <c r="E599" s="29"/>
      <c r="F599" s="29"/>
      <c r="G599" s="29"/>
      <c r="H599" s="51" t="str">
        <f t="shared" si="55"/>
        <v/>
      </c>
      <c r="I599" s="29"/>
      <c r="J599" s="43" t="str">
        <f t="shared" si="56"/>
        <v/>
      </c>
      <c r="K599" s="52" t="str">
        <f t="shared" si="58"/>
        <v/>
      </c>
      <c r="L599" s="53">
        <f t="shared" si="57"/>
        <v>0</v>
      </c>
      <c r="M599" s="54" t="str">
        <f t="shared" si="59"/>
        <v/>
      </c>
      <c r="N599" s="55"/>
    </row>
    <row r="600" spans="1:14" ht="15" x14ac:dyDescent="0.2">
      <c r="A600" s="29"/>
      <c r="B600" s="43" t="str">
        <f t="shared" si="54"/>
        <v/>
      </c>
      <c r="C600" s="50"/>
      <c r="D600" s="29"/>
      <c r="E600" s="29"/>
      <c r="F600" s="29"/>
      <c r="G600" s="29"/>
      <c r="H600" s="51" t="str">
        <f t="shared" si="55"/>
        <v/>
      </c>
      <c r="I600" s="29"/>
      <c r="J600" s="43" t="str">
        <f t="shared" si="56"/>
        <v/>
      </c>
      <c r="K600" s="52" t="str">
        <f t="shared" si="58"/>
        <v/>
      </c>
      <c r="L600" s="53">
        <f t="shared" si="57"/>
        <v>0</v>
      </c>
      <c r="M600" s="54" t="str">
        <f t="shared" si="59"/>
        <v/>
      </c>
      <c r="N600" s="55"/>
    </row>
    <row r="601" spans="1:14" ht="15" x14ac:dyDescent="0.2">
      <c r="A601" s="29"/>
      <c r="B601" s="43" t="str">
        <f t="shared" si="54"/>
        <v/>
      </c>
      <c r="C601" s="50"/>
      <c r="D601" s="29"/>
      <c r="E601" s="29"/>
      <c r="F601" s="29"/>
      <c r="G601" s="29"/>
      <c r="H601" s="51" t="str">
        <f t="shared" si="55"/>
        <v/>
      </c>
      <c r="I601" s="29"/>
      <c r="J601" s="43" t="str">
        <f t="shared" si="56"/>
        <v/>
      </c>
      <c r="K601" s="52" t="str">
        <f t="shared" si="58"/>
        <v/>
      </c>
      <c r="L601" s="53">
        <f t="shared" si="57"/>
        <v>0</v>
      </c>
      <c r="M601" s="54" t="str">
        <f t="shared" si="59"/>
        <v/>
      </c>
      <c r="N601" s="55"/>
    </row>
    <row r="602" spans="1:14" ht="15" x14ac:dyDescent="0.2">
      <c r="A602" s="29"/>
      <c r="B602" s="43" t="str">
        <f t="shared" si="54"/>
        <v/>
      </c>
      <c r="C602" s="50"/>
      <c r="D602" s="29"/>
      <c r="E602" s="29"/>
      <c r="F602" s="29"/>
      <c r="G602" s="29"/>
      <c r="H602" s="51" t="str">
        <f t="shared" si="55"/>
        <v/>
      </c>
      <c r="I602" s="29"/>
      <c r="J602" s="43" t="str">
        <f t="shared" si="56"/>
        <v/>
      </c>
      <c r="K602" s="52" t="str">
        <f t="shared" si="58"/>
        <v/>
      </c>
      <c r="L602" s="53">
        <f t="shared" si="57"/>
        <v>0</v>
      </c>
      <c r="M602" s="54" t="str">
        <f t="shared" si="59"/>
        <v/>
      </c>
      <c r="N602" s="55"/>
    </row>
    <row r="603" spans="1:14" ht="15" x14ac:dyDescent="0.2">
      <c r="A603" s="29"/>
      <c r="B603" s="43" t="str">
        <f t="shared" si="54"/>
        <v/>
      </c>
      <c r="C603" s="50"/>
      <c r="D603" s="29"/>
      <c r="E603" s="29"/>
      <c r="F603" s="29"/>
      <c r="G603" s="29"/>
      <c r="H603" s="51" t="str">
        <f t="shared" si="55"/>
        <v/>
      </c>
      <c r="I603" s="29"/>
      <c r="J603" s="43" t="str">
        <f t="shared" si="56"/>
        <v/>
      </c>
      <c r="K603" s="52" t="str">
        <f t="shared" si="58"/>
        <v/>
      </c>
      <c r="L603" s="53">
        <f t="shared" si="57"/>
        <v>0</v>
      </c>
      <c r="M603" s="54" t="str">
        <f t="shared" si="59"/>
        <v/>
      </c>
      <c r="N603" s="55"/>
    </row>
    <row r="604" spans="1:14" ht="15" x14ac:dyDescent="0.2">
      <c r="A604" s="29"/>
      <c r="B604" s="43" t="str">
        <f t="shared" si="54"/>
        <v/>
      </c>
      <c r="C604" s="50"/>
      <c r="D604" s="29"/>
      <c r="E604" s="29"/>
      <c r="F604" s="29"/>
      <c r="G604" s="29"/>
      <c r="H604" s="51" t="str">
        <f t="shared" si="55"/>
        <v/>
      </c>
      <c r="I604" s="29"/>
      <c r="J604" s="43" t="str">
        <f t="shared" si="56"/>
        <v/>
      </c>
      <c r="K604" s="52" t="str">
        <f t="shared" si="58"/>
        <v/>
      </c>
      <c r="L604" s="53">
        <f t="shared" si="57"/>
        <v>0</v>
      </c>
      <c r="M604" s="54" t="str">
        <f t="shared" si="59"/>
        <v/>
      </c>
      <c r="N604" s="55"/>
    </row>
    <row r="605" spans="1:14" ht="15" x14ac:dyDescent="0.2">
      <c r="A605" s="29"/>
      <c r="B605" s="43" t="str">
        <f t="shared" si="54"/>
        <v/>
      </c>
      <c r="C605" s="50"/>
      <c r="D605" s="29"/>
      <c r="E605" s="29"/>
      <c r="F605" s="29"/>
      <c r="G605" s="29"/>
      <c r="H605" s="51" t="str">
        <f t="shared" si="55"/>
        <v/>
      </c>
      <c r="I605" s="29"/>
      <c r="J605" s="43" t="str">
        <f t="shared" si="56"/>
        <v/>
      </c>
      <c r="K605" s="52" t="str">
        <f t="shared" si="58"/>
        <v/>
      </c>
      <c r="L605" s="53">
        <f t="shared" si="57"/>
        <v>0</v>
      </c>
      <c r="M605" s="54" t="str">
        <f t="shared" si="59"/>
        <v/>
      </c>
      <c r="N605" s="55"/>
    </row>
    <row r="606" spans="1:14" ht="15" x14ac:dyDescent="0.2">
      <c r="A606" s="29"/>
      <c r="B606" s="43" t="str">
        <f t="shared" si="54"/>
        <v/>
      </c>
      <c r="C606" s="50"/>
      <c r="D606" s="29"/>
      <c r="E606" s="29"/>
      <c r="F606" s="29"/>
      <c r="G606" s="29"/>
      <c r="H606" s="51" t="str">
        <f t="shared" si="55"/>
        <v/>
      </c>
      <c r="I606" s="29"/>
      <c r="J606" s="43" t="str">
        <f t="shared" si="56"/>
        <v/>
      </c>
      <c r="K606" s="52" t="str">
        <f t="shared" si="58"/>
        <v/>
      </c>
      <c r="L606" s="53">
        <f t="shared" si="57"/>
        <v>0</v>
      </c>
      <c r="M606" s="54" t="str">
        <f t="shared" si="59"/>
        <v/>
      </c>
      <c r="N606" s="55"/>
    </row>
    <row r="607" spans="1:14" ht="15" x14ac:dyDescent="0.2">
      <c r="A607" s="29"/>
      <c r="B607" s="43" t="str">
        <f t="shared" si="54"/>
        <v/>
      </c>
      <c r="C607" s="50"/>
      <c r="D607" s="29"/>
      <c r="E607" s="29"/>
      <c r="F607" s="29"/>
      <c r="G607" s="29"/>
      <c r="H607" s="51" t="str">
        <f t="shared" si="55"/>
        <v/>
      </c>
      <c r="I607" s="29"/>
      <c r="J607" s="43" t="str">
        <f t="shared" si="56"/>
        <v/>
      </c>
      <c r="K607" s="52" t="str">
        <f t="shared" si="58"/>
        <v/>
      </c>
      <c r="L607" s="53">
        <f t="shared" si="57"/>
        <v>0</v>
      </c>
      <c r="M607" s="54" t="str">
        <f t="shared" si="59"/>
        <v/>
      </c>
      <c r="N607" s="55"/>
    </row>
    <row r="608" spans="1:14" ht="15" x14ac:dyDescent="0.2">
      <c r="A608" s="29"/>
      <c r="B608" s="43" t="str">
        <f t="shared" si="54"/>
        <v/>
      </c>
      <c r="C608" s="50"/>
      <c r="D608" s="29"/>
      <c r="E608" s="29"/>
      <c r="F608" s="29"/>
      <c r="G608" s="29"/>
      <c r="H608" s="51" t="str">
        <f t="shared" si="55"/>
        <v/>
      </c>
      <c r="I608" s="29"/>
      <c r="J608" s="43" t="str">
        <f t="shared" si="56"/>
        <v/>
      </c>
      <c r="K608" s="52" t="str">
        <f t="shared" si="58"/>
        <v/>
      </c>
      <c r="L608" s="53">
        <f t="shared" si="57"/>
        <v>0</v>
      </c>
      <c r="M608" s="54" t="str">
        <f t="shared" si="59"/>
        <v/>
      </c>
      <c r="N608" s="55"/>
    </row>
    <row r="609" spans="1:14" ht="15" x14ac:dyDescent="0.2">
      <c r="A609" s="29"/>
      <c r="B609" s="43" t="str">
        <f t="shared" si="54"/>
        <v/>
      </c>
      <c r="C609" s="50"/>
      <c r="D609" s="29"/>
      <c r="E609" s="29"/>
      <c r="F609" s="29"/>
      <c r="G609" s="29"/>
      <c r="H609" s="51" t="str">
        <f t="shared" si="55"/>
        <v/>
      </c>
      <c r="I609" s="29"/>
      <c r="J609" s="43" t="str">
        <f t="shared" si="56"/>
        <v/>
      </c>
      <c r="K609" s="52" t="str">
        <f t="shared" si="58"/>
        <v/>
      </c>
      <c r="L609" s="53">
        <f t="shared" si="57"/>
        <v>0</v>
      </c>
      <c r="M609" s="54" t="str">
        <f t="shared" si="59"/>
        <v/>
      </c>
      <c r="N609" s="55"/>
    </row>
    <row r="610" spans="1:14" ht="15" x14ac:dyDescent="0.2">
      <c r="A610" s="29"/>
      <c r="B610" s="43" t="str">
        <f t="shared" si="54"/>
        <v/>
      </c>
      <c r="C610" s="50"/>
      <c r="D610" s="29"/>
      <c r="E610" s="29"/>
      <c r="F610" s="29"/>
      <c r="G610" s="29"/>
      <c r="H610" s="51" t="str">
        <f t="shared" si="55"/>
        <v/>
      </c>
      <c r="I610" s="29"/>
      <c r="J610" s="43" t="str">
        <f t="shared" si="56"/>
        <v/>
      </c>
      <c r="K610" s="52" t="str">
        <f t="shared" si="58"/>
        <v/>
      </c>
      <c r="L610" s="53">
        <f t="shared" si="57"/>
        <v>0</v>
      </c>
      <c r="M610" s="54" t="str">
        <f t="shared" si="59"/>
        <v/>
      </c>
      <c r="N610" s="55"/>
    </row>
    <row r="611" spans="1:14" ht="15" x14ac:dyDescent="0.2">
      <c r="A611" s="29"/>
      <c r="B611" s="43" t="str">
        <f t="shared" si="54"/>
        <v/>
      </c>
      <c r="C611" s="50"/>
      <c r="D611" s="29"/>
      <c r="E611" s="29"/>
      <c r="F611" s="29"/>
      <c r="G611" s="29"/>
      <c r="H611" s="51" t="str">
        <f t="shared" si="55"/>
        <v/>
      </c>
      <c r="I611" s="29"/>
      <c r="J611" s="43" t="str">
        <f t="shared" si="56"/>
        <v/>
      </c>
      <c r="K611" s="52" t="str">
        <f t="shared" si="58"/>
        <v/>
      </c>
      <c r="L611" s="53">
        <f t="shared" si="57"/>
        <v>0</v>
      </c>
      <c r="M611" s="54" t="str">
        <f t="shared" si="59"/>
        <v/>
      </c>
      <c r="N611" s="55"/>
    </row>
    <row r="612" spans="1:14" ht="15" x14ac:dyDescent="0.2">
      <c r="A612" s="29"/>
      <c r="B612" s="43" t="str">
        <f t="shared" si="54"/>
        <v/>
      </c>
      <c r="C612" s="50"/>
      <c r="D612" s="29"/>
      <c r="E612" s="29"/>
      <c r="F612" s="29"/>
      <c r="G612" s="29"/>
      <c r="H612" s="51" t="str">
        <f t="shared" si="55"/>
        <v/>
      </c>
      <c r="I612" s="29"/>
      <c r="J612" s="43" t="str">
        <f t="shared" si="56"/>
        <v/>
      </c>
      <c r="K612" s="52" t="str">
        <f t="shared" si="58"/>
        <v/>
      </c>
      <c r="L612" s="53">
        <f t="shared" si="57"/>
        <v>0</v>
      </c>
      <c r="M612" s="54" t="str">
        <f t="shared" si="59"/>
        <v/>
      </c>
      <c r="N612" s="55"/>
    </row>
    <row r="613" spans="1:14" ht="15" x14ac:dyDescent="0.2">
      <c r="A613" s="29"/>
      <c r="B613" s="43" t="str">
        <f t="shared" si="54"/>
        <v/>
      </c>
      <c r="C613" s="50"/>
      <c r="D613" s="29"/>
      <c r="E613" s="29"/>
      <c r="F613" s="29"/>
      <c r="G613" s="29"/>
      <c r="H613" s="51" t="str">
        <f t="shared" si="55"/>
        <v/>
      </c>
      <c r="I613" s="29"/>
      <c r="J613" s="43" t="str">
        <f t="shared" si="56"/>
        <v/>
      </c>
      <c r="K613" s="52" t="str">
        <f t="shared" si="58"/>
        <v/>
      </c>
      <c r="L613" s="53">
        <f t="shared" si="57"/>
        <v>0</v>
      </c>
      <c r="M613" s="54" t="str">
        <f t="shared" si="59"/>
        <v/>
      </c>
      <c r="N613" s="55"/>
    </row>
    <row r="614" spans="1:14" ht="15" x14ac:dyDescent="0.2">
      <c r="A614" s="29"/>
      <c r="B614" s="43" t="str">
        <f t="shared" si="54"/>
        <v/>
      </c>
      <c r="C614" s="50"/>
      <c r="D614" s="29"/>
      <c r="E614" s="29"/>
      <c r="F614" s="29"/>
      <c r="G614" s="29"/>
      <c r="H614" s="51" t="str">
        <f t="shared" si="55"/>
        <v/>
      </c>
      <c r="I614" s="29"/>
      <c r="J614" s="43" t="str">
        <f t="shared" si="56"/>
        <v/>
      </c>
      <c r="K614" s="52" t="str">
        <f t="shared" si="58"/>
        <v/>
      </c>
      <c r="L614" s="53">
        <f t="shared" si="57"/>
        <v>0</v>
      </c>
      <c r="M614" s="54" t="str">
        <f t="shared" si="59"/>
        <v/>
      </c>
      <c r="N614" s="55"/>
    </row>
    <row r="615" spans="1:14" ht="15" x14ac:dyDescent="0.2">
      <c r="A615" s="29"/>
      <c r="B615" s="43" t="str">
        <f t="shared" si="54"/>
        <v/>
      </c>
      <c r="C615" s="50"/>
      <c r="D615" s="29"/>
      <c r="E615" s="29"/>
      <c r="F615" s="29"/>
      <c r="G615" s="29"/>
      <c r="H615" s="51" t="str">
        <f t="shared" si="55"/>
        <v/>
      </c>
      <c r="I615" s="29"/>
      <c r="J615" s="43" t="str">
        <f t="shared" si="56"/>
        <v/>
      </c>
      <c r="K615" s="52" t="str">
        <f t="shared" si="58"/>
        <v/>
      </c>
      <c r="L615" s="53">
        <f t="shared" si="57"/>
        <v>0</v>
      </c>
      <c r="M615" s="54" t="str">
        <f t="shared" si="59"/>
        <v/>
      </c>
      <c r="N615" s="55"/>
    </row>
    <row r="616" spans="1:14" ht="15" x14ac:dyDescent="0.2">
      <c r="A616" s="29"/>
      <c r="B616" s="43" t="str">
        <f t="shared" si="54"/>
        <v/>
      </c>
      <c r="C616" s="50"/>
      <c r="D616" s="29"/>
      <c r="E616" s="29"/>
      <c r="F616" s="29"/>
      <c r="G616" s="29"/>
      <c r="H616" s="51" t="str">
        <f t="shared" si="55"/>
        <v/>
      </c>
      <c r="I616" s="29"/>
      <c r="J616" s="43" t="str">
        <f t="shared" si="56"/>
        <v/>
      </c>
      <c r="K616" s="52" t="str">
        <f t="shared" si="58"/>
        <v/>
      </c>
      <c r="L616" s="53">
        <f t="shared" si="57"/>
        <v>0</v>
      </c>
      <c r="M616" s="54" t="str">
        <f t="shared" si="59"/>
        <v/>
      </c>
      <c r="N616" s="55"/>
    </row>
    <row r="617" spans="1:14" ht="15" x14ac:dyDescent="0.2">
      <c r="A617" s="29"/>
      <c r="B617" s="43" t="str">
        <f t="shared" si="54"/>
        <v/>
      </c>
      <c r="C617" s="50"/>
      <c r="D617" s="29"/>
      <c r="E617" s="29"/>
      <c r="F617" s="29"/>
      <c r="G617" s="29"/>
      <c r="H617" s="51" t="str">
        <f t="shared" si="55"/>
        <v/>
      </c>
      <c r="I617" s="29"/>
      <c r="J617" s="43" t="str">
        <f t="shared" si="56"/>
        <v/>
      </c>
      <c r="K617" s="52" t="str">
        <f t="shared" si="58"/>
        <v/>
      </c>
      <c r="L617" s="53">
        <f t="shared" si="57"/>
        <v>0</v>
      </c>
      <c r="M617" s="54" t="str">
        <f t="shared" si="59"/>
        <v/>
      </c>
      <c r="N617" s="55"/>
    </row>
    <row r="618" spans="1:14" ht="15" x14ac:dyDescent="0.2">
      <c r="A618" s="29"/>
      <c r="B618" s="43" t="str">
        <f t="shared" si="54"/>
        <v/>
      </c>
      <c r="C618" s="50"/>
      <c r="D618" s="29"/>
      <c r="E618" s="29"/>
      <c r="F618" s="29"/>
      <c r="G618" s="29"/>
      <c r="H618" s="51" t="str">
        <f t="shared" si="55"/>
        <v/>
      </c>
      <c r="I618" s="29"/>
      <c r="J618" s="43" t="str">
        <f t="shared" si="56"/>
        <v/>
      </c>
      <c r="K618" s="52" t="str">
        <f t="shared" si="58"/>
        <v/>
      </c>
      <c r="L618" s="53">
        <f t="shared" si="57"/>
        <v>0</v>
      </c>
      <c r="M618" s="54" t="str">
        <f t="shared" si="59"/>
        <v/>
      </c>
      <c r="N618" s="55"/>
    </row>
    <row r="619" spans="1:14" ht="15" x14ac:dyDescent="0.2">
      <c r="A619" s="29"/>
      <c r="B619" s="43" t="str">
        <f t="shared" si="54"/>
        <v/>
      </c>
      <c r="C619" s="50"/>
      <c r="D619" s="29"/>
      <c r="E619" s="29"/>
      <c r="F619" s="29"/>
      <c r="G619" s="29"/>
      <c r="H619" s="51" t="str">
        <f t="shared" si="55"/>
        <v/>
      </c>
      <c r="I619" s="29"/>
      <c r="J619" s="43" t="str">
        <f t="shared" si="56"/>
        <v/>
      </c>
      <c r="K619" s="52" t="str">
        <f t="shared" si="58"/>
        <v/>
      </c>
      <c r="L619" s="53">
        <f t="shared" si="57"/>
        <v>0</v>
      </c>
      <c r="M619" s="54" t="str">
        <f t="shared" si="59"/>
        <v/>
      </c>
      <c r="N619" s="55"/>
    </row>
    <row r="620" spans="1:14" ht="15" x14ac:dyDescent="0.2">
      <c r="A620" s="29"/>
      <c r="B620" s="43" t="str">
        <f t="shared" si="54"/>
        <v/>
      </c>
      <c r="C620" s="50"/>
      <c r="D620" s="29"/>
      <c r="E620" s="29"/>
      <c r="F620" s="29"/>
      <c r="G620" s="29"/>
      <c r="H620" s="51" t="str">
        <f t="shared" si="55"/>
        <v/>
      </c>
      <c r="I620" s="29"/>
      <c r="J620" s="43" t="str">
        <f t="shared" si="56"/>
        <v/>
      </c>
      <c r="K620" s="52" t="str">
        <f t="shared" si="58"/>
        <v/>
      </c>
      <c r="L620" s="53">
        <f t="shared" si="57"/>
        <v>0</v>
      </c>
      <c r="M620" s="54" t="str">
        <f t="shared" si="59"/>
        <v/>
      </c>
      <c r="N620" s="55"/>
    </row>
    <row r="621" spans="1:14" ht="15" x14ac:dyDescent="0.2">
      <c r="A621" s="29"/>
      <c r="B621" s="43" t="str">
        <f t="shared" si="54"/>
        <v/>
      </c>
      <c r="C621" s="50"/>
      <c r="D621" s="29"/>
      <c r="E621" s="29"/>
      <c r="F621" s="29"/>
      <c r="G621" s="29"/>
      <c r="H621" s="51" t="str">
        <f t="shared" si="55"/>
        <v/>
      </c>
      <c r="I621" s="29"/>
      <c r="J621" s="43" t="str">
        <f t="shared" si="56"/>
        <v/>
      </c>
      <c r="K621" s="52" t="str">
        <f t="shared" si="58"/>
        <v/>
      </c>
      <c r="L621" s="53">
        <f t="shared" si="57"/>
        <v>0</v>
      </c>
      <c r="M621" s="54" t="str">
        <f t="shared" si="59"/>
        <v/>
      </c>
      <c r="N621" s="55"/>
    </row>
    <row r="622" spans="1:14" ht="15" x14ac:dyDescent="0.2">
      <c r="A622" s="29"/>
      <c r="B622" s="43" t="str">
        <f t="shared" si="54"/>
        <v/>
      </c>
      <c r="C622" s="50"/>
      <c r="D622" s="29"/>
      <c r="E622" s="29"/>
      <c r="F622" s="29"/>
      <c r="G622" s="29"/>
      <c r="H622" s="51" t="str">
        <f t="shared" si="55"/>
        <v/>
      </c>
      <c r="I622" s="29"/>
      <c r="J622" s="43" t="str">
        <f t="shared" si="56"/>
        <v/>
      </c>
      <c r="K622" s="52" t="str">
        <f t="shared" si="58"/>
        <v/>
      </c>
      <c r="L622" s="53">
        <f t="shared" si="57"/>
        <v>0</v>
      </c>
      <c r="M622" s="54" t="str">
        <f t="shared" si="59"/>
        <v/>
      </c>
      <c r="N622" s="55"/>
    </row>
    <row r="623" spans="1:14" ht="15" x14ac:dyDescent="0.2">
      <c r="A623" s="29"/>
      <c r="B623" s="43" t="str">
        <f t="shared" si="54"/>
        <v/>
      </c>
      <c r="C623" s="50"/>
      <c r="D623" s="29"/>
      <c r="E623" s="29"/>
      <c r="F623" s="29"/>
      <c r="G623" s="29"/>
      <c r="H623" s="51" t="str">
        <f t="shared" si="55"/>
        <v/>
      </c>
      <c r="I623" s="29"/>
      <c r="J623" s="43" t="str">
        <f t="shared" si="56"/>
        <v/>
      </c>
      <c r="K623" s="52" t="str">
        <f t="shared" si="58"/>
        <v/>
      </c>
      <c r="L623" s="53">
        <f t="shared" si="57"/>
        <v>0</v>
      </c>
      <c r="M623" s="54" t="str">
        <f t="shared" si="59"/>
        <v/>
      </c>
      <c r="N623" s="55"/>
    </row>
    <row r="624" spans="1:14" ht="15" x14ac:dyDescent="0.2">
      <c r="A624" s="29"/>
      <c r="B624" s="43" t="str">
        <f t="shared" si="54"/>
        <v/>
      </c>
      <c r="C624" s="50"/>
      <c r="D624" s="29"/>
      <c r="E624" s="29"/>
      <c r="F624" s="29"/>
      <c r="G624" s="29"/>
      <c r="H624" s="51" t="str">
        <f t="shared" si="55"/>
        <v/>
      </c>
      <c r="I624" s="29"/>
      <c r="J624" s="43" t="str">
        <f t="shared" si="56"/>
        <v/>
      </c>
      <c r="K624" s="52" t="str">
        <f t="shared" si="58"/>
        <v/>
      </c>
      <c r="L624" s="53">
        <f t="shared" si="57"/>
        <v>0</v>
      </c>
      <c r="M624" s="54" t="str">
        <f t="shared" si="59"/>
        <v/>
      </c>
      <c r="N624" s="55"/>
    </row>
    <row r="625" spans="1:14" ht="15" x14ac:dyDescent="0.2">
      <c r="A625" s="29"/>
      <c r="B625" s="43" t="str">
        <f t="shared" si="54"/>
        <v/>
      </c>
      <c r="C625" s="50"/>
      <c r="D625" s="29"/>
      <c r="E625" s="29"/>
      <c r="F625" s="29"/>
      <c r="G625" s="29"/>
      <c r="H625" s="51" t="str">
        <f t="shared" si="55"/>
        <v/>
      </c>
      <c r="I625" s="29"/>
      <c r="J625" s="43" t="str">
        <f t="shared" si="56"/>
        <v/>
      </c>
      <c r="K625" s="52" t="str">
        <f t="shared" si="58"/>
        <v/>
      </c>
      <c r="L625" s="53">
        <f t="shared" si="57"/>
        <v>0</v>
      </c>
      <c r="M625" s="54" t="str">
        <f t="shared" si="59"/>
        <v/>
      </c>
      <c r="N625" s="55"/>
    </row>
    <row r="626" spans="1:14" ht="15" x14ac:dyDescent="0.2">
      <c r="A626" s="29"/>
      <c r="B626" s="43" t="str">
        <f t="shared" si="54"/>
        <v/>
      </c>
      <c r="C626" s="50"/>
      <c r="D626" s="29"/>
      <c r="E626" s="29"/>
      <c r="F626" s="29"/>
      <c r="G626" s="29"/>
      <c r="H626" s="51" t="str">
        <f t="shared" si="55"/>
        <v/>
      </c>
      <c r="I626" s="29"/>
      <c r="J626" s="43" t="str">
        <f t="shared" si="56"/>
        <v/>
      </c>
      <c r="K626" s="52" t="str">
        <f t="shared" si="58"/>
        <v/>
      </c>
      <c r="L626" s="53">
        <f t="shared" si="57"/>
        <v>0</v>
      </c>
      <c r="M626" s="54" t="str">
        <f t="shared" si="59"/>
        <v/>
      </c>
      <c r="N626" s="55"/>
    </row>
    <row r="627" spans="1:14" ht="15" x14ac:dyDescent="0.2">
      <c r="A627" s="29"/>
      <c r="B627" s="43" t="str">
        <f t="shared" si="54"/>
        <v/>
      </c>
      <c r="C627" s="50"/>
      <c r="D627" s="29"/>
      <c r="E627" s="29"/>
      <c r="F627" s="29"/>
      <c r="G627" s="29"/>
      <c r="H627" s="51" t="str">
        <f t="shared" si="55"/>
        <v/>
      </c>
      <c r="I627" s="29"/>
      <c r="J627" s="43" t="str">
        <f t="shared" si="56"/>
        <v/>
      </c>
      <c r="K627" s="52" t="str">
        <f t="shared" si="58"/>
        <v/>
      </c>
      <c r="L627" s="53">
        <f t="shared" si="57"/>
        <v>0</v>
      </c>
      <c r="M627" s="54" t="str">
        <f t="shared" si="59"/>
        <v/>
      </c>
      <c r="N627" s="55"/>
    </row>
    <row r="628" spans="1:14" ht="15" x14ac:dyDescent="0.2">
      <c r="A628" s="29"/>
      <c r="B628" s="43" t="str">
        <f t="shared" si="54"/>
        <v/>
      </c>
      <c r="C628" s="50"/>
      <c r="D628" s="29"/>
      <c r="E628" s="29"/>
      <c r="F628" s="29"/>
      <c r="G628" s="29"/>
      <c r="H628" s="51" t="str">
        <f t="shared" si="55"/>
        <v/>
      </c>
      <c r="I628" s="29"/>
      <c r="J628" s="43" t="str">
        <f t="shared" si="56"/>
        <v/>
      </c>
      <c r="K628" s="52" t="str">
        <f t="shared" si="58"/>
        <v/>
      </c>
      <c r="L628" s="53">
        <f t="shared" si="57"/>
        <v>0</v>
      </c>
      <c r="M628" s="54" t="str">
        <f t="shared" si="59"/>
        <v/>
      </c>
      <c r="N628" s="55"/>
    </row>
    <row r="629" spans="1:14" ht="15" x14ac:dyDescent="0.2">
      <c r="A629" s="29"/>
      <c r="B629" s="43" t="str">
        <f t="shared" si="54"/>
        <v/>
      </c>
      <c r="C629" s="50"/>
      <c r="D629" s="29"/>
      <c r="E629" s="29"/>
      <c r="F629" s="29"/>
      <c r="G629" s="29"/>
      <c r="H629" s="51" t="str">
        <f t="shared" si="55"/>
        <v/>
      </c>
      <c r="I629" s="29"/>
      <c r="J629" s="43" t="str">
        <f t="shared" si="56"/>
        <v/>
      </c>
      <c r="K629" s="52" t="str">
        <f t="shared" si="58"/>
        <v/>
      </c>
      <c r="L629" s="53">
        <f t="shared" si="57"/>
        <v>0</v>
      </c>
      <c r="M629" s="54" t="str">
        <f t="shared" si="59"/>
        <v/>
      </c>
      <c r="N629" s="55"/>
    </row>
    <row r="630" spans="1:14" ht="15" x14ac:dyDescent="0.2">
      <c r="A630" s="29"/>
      <c r="B630" s="43" t="str">
        <f t="shared" si="54"/>
        <v/>
      </c>
      <c r="C630" s="50"/>
      <c r="D630" s="29"/>
      <c r="E630" s="29"/>
      <c r="F630" s="29"/>
      <c r="G630" s="29"/>
      <c r="H630" s="51" t="str">
        <f t="shared" si="55"/>
        <v/>
      </c>
      <c r="I630" s="29"/>
      <c r="J630" s="43" t="str">
        <f t="shared" si="56"/>
        <v/>
      </c>
      <c r="K630" s="52" t="str">
        <f t="shared" si="58"/>
        <v/>
      </c>
      <c r="L630" s="53">
        <f t="shared" si="57"/>
        <v>0</v>
      </c>
      <c r="M630" s="54" t="str">
        <f t="shared" si="59"/>
        <v/>
      </c>
      <c r="N630" s="55"/>
    </row>
    <row r="631" spans="1:14" ht="15" x14ac:dyDescent="0.2">
      <c r="A631" s="29"/>
      <c r="B631" s="43" t="str">
        <f t="shared" si="54"/>
        <v/>
      </c>
      <c r="C631" s="50"/>
      <c r="D631" s="29"/>
      <c r="E631" s="29"/>
      <c r="F631" s="29"/>
      <c r="G631" s="29"/>
      <c r="H631" s="51" t="str">
        <f t="shared" si="55"/>
        <v/>
      </c>
      <c r="I631" s="29"/>
      <c r="J631" s="43" t="str">
        <f t="shared" si="56"/>
        <v/>
      </c>
      <c r="K631" s="52" t="str">
        <f t="shared" si="58"/>
        <v/>
      </c>
      <c r="L631" s="53">
        <f t="shared" si="57"/>
        <v>0</v>
      </c>
      <c r="M631" s="54" t="str">
        <f t="shared" si="59"/>
        <v/>
      </c>
      <c r="N631" s="55"/>
    </row>
    <row r="632" spans="1:14" ht="15" x14ac:dyDescent="0.2">
      <c r="A632" s="29"/>
      <c r="B632" s="43" t="str">
        <f t="shared" si="54"/>
        <v/>
      </c>
      <c r="C632" s="50"/>
      <c r="D632" s="29"/>
      <c r="E632" s="29"/>
      <c r="F632" s="29"/>
      <c r="G632" s="29"/>
      <c r="H632" s="51" t="str">
        <f t="shared" si="55"/>
        <v/>
      </c>
      <c r="I632" s="29"/>
      <c r="J632" s="43" t="str">
        <f t="shared" si="56"/>
        <v/>
      </c>
      <c r="K632" s="52" t="str">
        <f t="shared" si="58"/>
        <v/>
      </c>
      <c r="L632" s="53">
        <f t="shared" si="57"/>
        <v>0</v>
      </c>
      <c r="M632" s="54" t="str">
        <f t="shared" si="59"/>
        <v/>
      </c>
      <c r="N632" s="55"/>
    </row>
    <row r="633" spans="1:14" ht="15" x14ac:dyDescent="0.2">
      <c r="A633" s="29"/>
      <c r="B633" s="43" t="str">
        <f t="shared" si="54"/>
        <v/>
      </c>
      <c r="C633" s="50"/>
      <c r="D633" s="29"/>
      <c r="E633" s="29"/>
      <c r="F633" s="29"/>
      <c r="G633" s="29"/>
      <c r="H633" s="51" t="str">
        <f t="shared" si="55"/>
        <v/>
      </c>
      <c r="I633" s="29"/>
      <c r="J633" s="43" t="str">
        <f t="shared" si="56"/>
        <v/>
      </c>
      <c r="K633" s="52" t="str">
        <f t="shared" si="58"/>
        <v/>
      </c>
      <c r="L633" s="53">
        <f t="shared" si="57"/>
        <v>0</v>
      </c>
      <c r="M633" s="54" t="str">
        <f t="shared" si="59"/>
        <v/>
      </c>
      <c r="N633" s="55"/>
    </row>
    <row r="634" spans="1:14" ht="15" x14ac:dyDescent="0.2">
      <c r="A634" s="29"/>
      <c r="B634" s="43" t="str">
        <f t="shared" si="54"/>
        <v/>
      </c>
      <c r="C634" s="50"/>
      <c r="D634" s="29"/>
      <c r="E634" s="29"/>
      <c r="F634" s="29"/>
      <c r="G634" s="29"/>
      <c r="H634" s="51" t="str">
        <f t="shared" si="55"/>
        <v/>
      </c>
      <c r="I634" s="29"/>
      <c r="J634" s="43" t="str">
        <f t="shared" si="56"/>
        <v/>
      </c>
      <c r="K634" s="52" t="str">
        <f t="shared" si="58"/>
        <v/>
      </c>
      <c r="L634" s="53">
        <f t="shared" si="57"/>
        <v>0</v>
      </c>
      <c r="M634" s="54" t="str">
        <f t="shared" si="59"/>
        <v/>
      </c>
      <c r="N634" s="55"/>
    </row>
    <row r="635" spans="1:14" ht="15" x14ac:dyDescent="0.2">
      <c r="A635" s="29"/>
      <c r="B635" s="43" t="str">
        <f t="shared" ref="B635:B683" si="60">IF($A635&lt;&gt;"",VLOOKUP($A635,$A$3:$B$59,2,FALSE),"")</f>
        <v/>
      </c>
      <c r="C635" s="50"/>
      <c r="D635" s="29"/>
      <c r="E635" s="29"/>
      <c r="F635" s="29"/>
      <c r="G635" s="29"/>
      <c r="H635" s="51" t="str">
        <f t="shared" ref="H635:H683" si="61">IF($E635&lt;&gt;"",COUNTIFS($A$122:$A$683,$A635,$G$122:$G$683,"&gt; ")/COUNTIFS($A$122:$A$683,$A635,$F$122:$F$683,"OUI"),"")</f>
        <v/>
      </c>
      <c r="I635" s="29"/>
      <c r="J635" s="43" t="str">
        <f t="shared" ref="J635:J683" si="62">IF($A635&lt;&gt;"",IF(ISERROR(VLOOKUP($A635,$A$62:$M$118,9,FALSE)),"0",VLOOKUP($A635,$A$62:$M$118,9,FALSE)),"")</f>
        <v/>
      </c>
      <c r="K635" s="52" t="str">
        <f t="shared" si="58"/>
        <v/>
      </c>
      <c r="L635" s="53">
        <f t="shared" ref="L635:L683" si="63">IF(ISERROR(VLOOKUP($A635,$A$62:$M$118,9,FALSE)),$I635,VLOOKUP($A635,$A$62:$M$118,10,FALSE))</f>
        <v>0</v>
      </c>
      <c r="M635" s="54" t="str">
        <f t="shared" si="59"/>
        <v/>
      </c>
      <c r="N635" s="55"/>
    </row>
    <row r="636" spans="1:14" ht="15" x14ac:dyDescent="0.2">
      <c r="A636" s="29"/>
      <c r="B636" s="43" t="str">
        <f t="shared" si="60"/>
        <v/>
      </c>
      <c r="C636" s="50"/>
      <c r="D636" s="29"/>
      <c r="E636" s="29"/>
      <c r="F636" s="29"/>
      <c r="G636" s="29"/>
      <c r="H636" s="51" t="str">
        <f t="shared" si="61"/>
        <v/>
      </c>
      <c r="I636" s="29"/>
      <c r="J636" s="43" t="str">
        <f t="shared" si="62"/>
        <v/>
      </c>
      <c r="K636" s="52" t="str">
        <f t="shared" si="58"/>
        <v/>
      </c>
      <c r="L636" s="53">
        <f t="shared" si="63"/>
        <v>0</v>
      </c>
      <c r="M636" s="54" t="str">
        <f t="shared" si="59"/>
        <v/>
      </c>
      <c r="N636" s="55"/>
    </row>
    <row r="637" spans="1:14" ht="15" x14ac:dyDescent="0.2">
      <c r="A637" s="29"/>
      <c r="B637" s="43" t="str">
        <f t="shared" si="60"/>
        <v/>
      </c>
      <c r="C637" s="50"/>
      <c r="D637" s="29"/>
      <c r="E637" s="29"/>
      <c r="F637" s="29"/>
      <c r="G637" s="29"/>
      <c r="H637" s="51" t="str">
        <f t="shared" si="61"/>
        <v/>
      </c>
      <c r="I637" s="29"/>
      <c r="J637" s="43" t="str">
        <f t="shared" si="62"/>
        <v/>
      </c>
      <c r="K637" s="52" t="str">
        <f t="shared" si="58"/>
        <v/>
      </c>
      <c r="L637" s="53">
        <f t="shared" si="63"/>
        <v>0</v>
      </c>
      <c r="M637" s="54" t="str">
        <f t="shared" si="59"/>
        <v/>
      </c>
      <c r="N637" s="55"/>
    </row>
    <row r="638" spans="1:14" ht="15" x14ac:dyDescent="0.2">
      <c r="A638" s="29"/>
      <c r="B638" s="43" t="str">
        <f t="shared" si="60"/>
        <v/>
      </c>
      <c r="C638" s="50"/>
      <c r="D638" s="29"/>
      <c r="E638" s="29"/>
      <c r="F638" s="29"/>
      <c r="G638" s="29"/>
      <c r="H638" s="51" t="str">
        <f t="shared" si="61"/>
        <v/>
      </c>
      <c r="I638" s="29"/>
      <c r="J638" s="43" t="str">
        <f t="shared" si="62"/>
        <v/>
      </c>
      <c r="K638" s="52" t="str">
        <f t="shared" si="58"/>
        <v/>
      </c>
      <c r="L638" s="53">
        <f t="shared" si="63"/>
        <v>0</v>
      </c>
      <c r="M638" s="54" t="str">
        <f t="shared" si="59"/>
        <v/>
      </c>
      <c r="N638" s="55"/>
    </row>
    <row r="639" spans="1:14" ht="15" x14ac:dyDescent="0.2">
      <c r="A639" s="29"/>
      <c r="B639" s="43" t="str">
        <f t="shared" si="60"/>
        <v/>
      </c>
      <c r="C639" s="50"/>
      <c r="D639" s="29"/>
      <c r="E639" s="29"/>
      <c r="F639" s="29"/>
      <c r="G639" s="29"/>
      <c r="H639" s="51" t="str">
        <f t="shared" si="61"/>
        <v/>
      </c>
      <c r="I639" s="29"/>
      <c r="J639" s="43" t="str">
        <f t="shared" si="62"/>
        <v/>
      </c>
      <c r="K639" s="52" t="str">
        <f t="shared" si="58"/>
        <v/>
      </c>
      <c r="L639" s="53">
        <f t="shared" si="63"/>
        <v>0</v>
      </c>
      <c r="M639" s="54" t="str">
        <f t="shared" si="59"/>
        <v/>
      </c>
      <c r="N639" s="55"/>
    </row>
    <row r="640" spans="1:14" ht="15" x14ac:dyDescent="0.2">
      <c r="A640" s="29"/>
      <c r="B640" s="43" t="str">
        <f t="shared" si="60"/>
        <v/>
      </c>
      <c r="C640" s="50"/>
      <c r="D640" s="29"/>
      <c r="E640" s="29"/>
      <c r="F640" s="29"/>
      <c r="G640" s="29"/>
      <c r="H640" s="51" t="str">
        <f t="shared" si="61"/>
        <v/>
      </c>
      <c r="I640" s="29"/>
      <c r="J640" s="43" t="str">
        <f t="shared" si="62"/>
        <v/>
      </c>
      <c r="K640" s="52" t="str">
        <f t="shared" si="58"/>
        <v/>
      </c>
      <c r="L640" s="53">
        <f t="shared" si="63"/>
        <v>0</v>
      </c>
      <c r="M640" s="54" t="str">
        <f t="shared" si="59"/>
        <v/>
      </c>
      <c r="N640" s="55"/>
    </row>
    <row r="641" spans="1:14" ht="15" x14ac:dyDescent="0.2">
      <c r="A641" s="29"/>
      <c r="B641" s="43" t="str">
        <f t="shared" si="60"/>
        <v/>
      </c>
      <c r="C641" s="50"/>
      <c r="D641" s="29"/>
      <c r="E641" s="29"/>
      <c r="F641" s="29"/>
      <c r="G641" s="29"/>
      <c r="H641" s="51" t="str">
        <f t="shared" si="61"/>
        <v/>
      </c>
      <c r="I641" s="29"/>
      <c r="J641" s="43" t="str">
        <f t="shared" si="62"/>
        <v/>
      </c>
      <c r="K641" s="52" t="str">
        <f t="shared" si="58"/>
        <v/>
      </c>
      <c r="L641" s="53">
        <f t="shared" si="63"/>
        <v>0</v>
      </c>
      <c r="M641" s="54" t="str">
        <f t="shared" si="59"/>
        <v/>
      </c>
      <c r="N641" s="55"/>
    </row>
    <row r="642" spans="1:14" ht="15" x14ac:dyDescent="0.2">
      <c r="A642" s="29"/>
      <c r="B642" s="43" t="str">
        <f t="shared" si="60"/>
        <v/>
      </c>
      <c r="C642" s="50"/>
      <c r="D642" s="29"/>
      <c r="E642" s="29"/>
      <c r="F642" s="29"/>
      <c r="G642" s="29"/>
      <c r="H642" s="51" t="str">
        <f t="shared" si="61"/>
        <v/>
      </c>
      <c r="I642" s="29"/>
      <c r="J642" s="43" t="str">
        <f t="shared" si="62"/>
        <v/>
      </c>
      <c r="K642" s="52" t="str">
        <f t="shared" si="58"/>
        <v/>
      </c>
      <c r="L642" s="53">
        <f t="shared" si="63"/>
        <v>0</v>
      </c>
      <c r="M642" s="54" t="str">
        <f t="shared" si="59"/>
        <v/>
      </c>
      <c r="N642" s="55"/>
    </row>
    <row r="643" spans="1:14" ht="15" x14ac:dyDescent="0.2">
      <c r="A643" s="29"/>
      <c r="B643" s="43" t="str">
        <f t="shared" si="60"/>
        <v/>
      </c>
      <c r="C643" s="50"/>
      <c r="D643" s="29"/>
      <c r="E643" s="29"/>
      <c r="F643" s="29"/>
      <c r="G643" s="29"/>
      <c r="H643" s="51" t="str">
        <f t="shared" si="61"/>
        <v/>
      </c>
      <c r="I643" s="29"/>
      <c r="J643" s="43" t="str">
        <f t="shared" si="62"/>
        <v/>
      </c>
      <c r="K643" s="52" t="str">
        <f t="shared" si="58"/>
        <v/>
      </c>
      <c r="L643" s="53">
        <f t="shared" si="63"/>
        <v>0</v>
      </c>
      <c r="M643" s="54" t="str">
        <f t="shared" si="59"/>
        <v/>
      </c>
      <c r="N643" s="55"/>
    </row>
    <row r="644" spans="1:14" ht="15" x14ac:dyDescent="0.2">
      <c r="A644" s="29"/>
      <c r="B644" s="43" t="str">
        <f t="shared" si="60"/>
        <v/>
      </c>
      <c r="C644" s="50"/>
      <c r="D644" s="29"/>
      <c r="E644" s="29"/>
      <c r="F644" s="29"/>
      <c r="G644" s="29"/>
      <c r="H644" s="51" t="str">
        <f t="shared" si="61"/>
        <v/>
      </c>
      <c r="I644" s="29"/>
      <c r="J644" s="43" t="str">
        <f t="shared" si="62"/>
        <v/>
      </c>
      <c r="K644" s="52" t="str">
        <f t="shared" ref="K644:K683" si="64">IF($G644&lt;&gt;"",$I644/1000,"")</f>
        <v/>
      </c>
      <c r="L644" s="53">
        <f t="shared" si="63"/>
        <v>0</v>
      </c>
      <c r="M644" s="54" t="str">
        <f t="shared" ref="M644:M683" si="65">IF(AND($K644&lt;&gt;"",$K644&lt;&gt;0),($L644/1000),"")</f>
        <v/>
      </c>
      <c r="N644" s="55"/>
    </row>
    <row r="645" spans="1:14" ht="15" x14ac:dyDescent="0.2">
      <c r="A645" s="29"/>
      <c r="B645" s="43" t="str">
        <f t="shared" si="60"/>
        <v/>
      </c>
      <c r="C645" s="50"/>
      <c r="D645" s="29"/>
      <c r="E645" s="29"/>
      <c r="F645" s="29"/>
      <c r="G645" s="29"/>
      <c r="H645" s="51" t="str">
        <f t="shared" si="61"/>
        <v/>
      </c>
      <c r="I645" s="29"/>
      <c r="J645" s="43" t="str">
        <f t="shared" si="62"/>
        <v/>
      </c>
      <c r="K645" s="52" t="str">
        <f t="shared" si="64"/>
        <v/>
      </c>
      <c r="L645" s="53">
        <f t="shared" si="63"/>
        <v>0</v>
      </c>
      <c r="M645" s="54" t="str">
        <f t="shared" si="65"/>
        <v/>
      </c>
      <c r="N645" s="55"/>
    </row>
    <row r="646" spans="1:14" ht="15" x14ac:dyDescent="0.2">
      <c r="A646" s="29"/>
      <c r="B646" s="43" t="str">
        <f t="shared" si="60"/>
        <v/>
      </c>
      <c r="C646" s="50"/>
      <c r="D646" s="29"/>
      <c r="E646" s="29"/>
      <c r="F646" s="29"/>
      <c r="G646" s="29"/>
      <c r="H646" s="51" t="str">
        <f t="shared" si="61"/>
        <v/>
      </c>
      <c r="I646" s="29"/>
      <c r="J646" s="43" t="str">
        <f t="shared" si="62"/>
        <v/>
      </c>
      <c r="K646" s="52" t="str">
        <f t="shared" si="64"/>
        <v/>
      </c>
      <c r="L646" s="53">
        <f t="shared" si="63"/>
        <v>0</v>
      </c>
      <c r="M646" s="54" t="str">
        <f t="shared" si="65"/>
        <v/>
      </c>
      <c r="N646" s="55"/>
    </row>
    <row r="647" spans="1:14" ht="15" x14ac:dyDescent="0.2">
      <c r="A647" s="29"/>
      <c r="B647" s="43" t="str">
        <f t="shared" si="60"/>
        <v/>
      </c>
      <c r="C647" s="50"/>
      <c r="D647" s="29"/>
      <c r="E647" s="29"/>
      <c r="F647" s="29"/>
      <c r="G647" s="29"/>
      <c r="H647" s="51" t="str">
        <f t="shared" si="61"/>
        <v/>
      </c>
      <c r="I647" s="29"/>
      <c r="J647" s="43" t="str">
        <f t="shared" si="62"/>
        <v/>
      </c>
      <c r="K647" s="52" t="str">
        <f t="shared" si="64"/>
        <v/>
      </c>
      <c r="L647" s="53">
        <f t="shared" si="63"/>
        <v>0</v>
      </c>
      <c r="M647" s="54" t="str">
        <f t="shared" si="65"/>
        <v/>
      </c>
      <c r="N647" s="55"/>
    </row>
    <row r="648" spans="1:14" ht="15" x14ac:dyDescent="0.2">
      <c r="A648" s="29"/>
      <c r="B648" s="43" t="str">
        <f t="shared" si="60"/>
        <v/>
      </c>
      <c r="C648" s="50"/>
      <c r="D648" s="29"/>
      <c r="E648" s="29"/>
      <c r="F648" s="29"/>
      <c r="G648" s="29"/>
      <c r="H648" s="51" t="str">
        <f t="shared" si="61"/>
        <v/>
      </c>
      <c r="I648" s="29"/>
      <c r="J648" s="43" t="str">
        <f t="shared" si="62"/>
        <v/>
      </c>
      <c r="K648" s="52" t="str">
        <f t="shared" si="64"/>
        <v/>
      </c>
      <c r="L648" s="53">
        <f t="shared" si="63"/>
        <v>0</v>
      </c>
      <c r="M648" s="54" t="str">
        <f t="shared" si="65"/>
        <v/>
      </c>
      <c r="N648" s="55"/>
    </row>
    <row r="649" spans="1:14" ht="15" x14ac:dyDescent="0.2">
      <c r="A649" s="29"/>
      <c r="B649" s="43" t="str">
        <f t="shared" si="60"/>
        <v/>
      </c>
      <c r="C649" s="50"/>
      <c r="D649" s="29"/>
      <c r="E649" s="29"/>
      <c r="F649" s="29"/>
      <c r="G649" s="29"/>
      <c r="H649" s="51" t="str">
        <f t="shared" si="61"/>
        <v/>
      </c>
      <c r="I649" s="29"/>
      <c r="J649" s="43" t="str">
        <f t="shared" si="62"/>
        <v/>
      </c>
      <c r="K649" s="52" t="str">
        <f t="shared" si="64"/>
        <v/>
      </c>
      <c r="L649" s="53">
        <f t="shared" si="63"/>
        <v>0</v>
      </c>
      <c r="M649" s="54" t="str">
        <f t="shared" si="65"/>
        <v/>
      </c>
      <c r="N649" s="55"/>
    </row>
    <row r="650" spans="1:14" ht="15" x14ac:dyDescent="0.2">
      <c r="A650" s="29"/>
      <c r="B650" s="43" t="str">
        <f t="shared" si="60"/>
        <v/>
      </c>
      <c r="C650" s="50"/>
      <c r="D650" s="29"/>
      <c r="E650" s="29"/>
      <c r="F650" s="29"/>
      <c r="G650" s="29"/>
      <c r="H650" s="51" t="str">
        <f t="shared" si="61"/>
        <v/>
      </c>
      <c r="I650" s="29"/>
      <c r="J650" s="43" t="str">
        <f t="shared" si="62"/>
        <v/>
      </c>
      <c r="K650" s="52" t="str">
        <f t="shared" si="64"/>
        <v/>
      </c>
      <c r="L650" s="53">
        <f t="shared" si="63"/>
        <v>0</v>
      </c>
      <c r="M650" s="54" t="str">
        <f t="shared" si="65"/>
        <v/>
      </c>
      <c r="N650" s="55"/>
    </row>
    <row r="651" spans="1:14" ht="15" x14ac:dyDescent="0.2">
      <c r="A651" s="29"/>
      <c r="B651" s="43" t="str">
        <f t="shared" si="60"/>
        <v/>
      </c>
      <c r="C651" s="50"/>
      <c r="D651" s="29"/>
      <c r="E651" s="29"/>
      <c r="F651" s="29"/>
      <c r="G651" s="29"/>
      <c r="H651" s="51" t="str">
        <f t="shared" si="61"/>
        <v/>
      </c>
      <c r="I651" s="29"/>
      <c r="J651" s="43" t="str">
        <f t="shared" si="62"/>
        <v/>
      </c>
      <c r="K651" s="52" t="str">
        <f t="shared" si="64"/>
        <v/>
      </c>
      <c r="L651" s="53">
        <f t="shared" si="63"/>
        <v>0</v>
      </c>
      <c r="M651" s="54" t="str">
        <f t="shared" si="65"/>
        <v/>
      </c>
      <c r="N651" s="55"/>
    </row>
    <row r="652" spans="1:14" ht="15" x14ac:dyDescent="0.2">
      <c r="A652" s="29"/>
      <c r="B652" s="43" t="str">
        <f t="shared" si="60"/>
        <v/>
      </c>
      <c r="C652" s="50"/>
      <c r="D652" s="29"/>
      <c r="E652" s="29"/>
      <c r="F652" s="29"/>
      <c r="G652" s="29"/>
      <c r="H652" s="51" t="str">
        <f t="shared" si="61"/>
        <v/>
      </c>
      <c r="I652" s="29"/>
      <c r="J652" s="43" t="str">
        <f t="shared" si="62"/>
        <v/>
      </c>
      <c r="K652" s="52" t="str">
        <f t="shared" si="64"/>
        <v/>
      </c>
      <c r="L652" s="53">
        <f t="shared" si="63"/>
        <v>0</v>
      </c>
      <c r="M652" s="54" t="str">
        <f t="shared" si="65"/>
        <v/>
      </c>
      <c r="N652" s="55"/>
    </row>
    <row r="653" spans="1:14" ht="15" x14ac:dyDescent="0.2">
      <c r="A653" s="29"/>
      <c r="B653" s="43" t="str">
        <f t="shared" si="60"/>
        <v/>
      </c>
      <c r="C653" s="50"/>
      <c r="D653" s="29"/>
      <c r="E653" s="29"/>
      <c r="F653" s="29"/>
      <c r="G653" s="29"/>
      <c r="H653" s="51" t="str">
        <f t="shared" si="61"/>
        <v/>
      </c>
      <c r="I653" s="29"/>
      <c r="J653" s="43" t="str">
        <f t="shared" si="62"/>
        <v/>
      </c>
      <c r="K653" s="52" t="str">
        <f t="shared" si="64"/>
        <v/>
      </c>
      <c r="L653" s="53">
        <f t="shared" si="63"/>
        <v>0</v>
      </c>
      <c r="M653" s="54" t="str">
        <f t="shared" si="65"/>
        <v/>
      </c>
      <c r="N653" s="55"/>
    </row>
    <row r="654" spans="1:14" ht="15" x14ac:dyDescent="0.2">
      <c r="A654" s="29"/>
      <c r="B654" s="43" t="str">
        <f t="shared" si="60"/>
        <v/>
      </c>
      <c r="C654" s="50"/>
      <c r="D654" s="29"/>
      <c r="E654" s="29"/>
      <c r="F654" s="29"/>
      <c r="G654" s="29"/>
      <c r="H654" s="51" t="str">
        <f t="shared" si="61"/>
        <v/>
      </c>
      <c r="I654" s="29"/>
      <c r="J654" s="43" t="str">
        <f t="shared" si="62"/>
        <v/>
      </c>
      <c r="K654" s="52" t="str">
        <f t="shared" si="64"/>
        <v/>
      </c>
      <c r="L654" s="53">
        <f t="shared" si="63"/>
        <v>0</v>
      </c>
      <c r="M654" s="54" t="str">
        <f t="shared" si="65"/>
        <v/>
      </c>
      <c r="N654" s="55"/>
    </row>
    <row r="655" spans="1:14" ht="15" x14ac:dyDescent="0.2">
      <c r="A655" s="29"/>
      <c r="B655" s="43" t="str">
        <f t="shared" si="60"/>
        <v/>
      </c>
      <c r="C655" s="50"/>
      <c r="D655" s="29"/>
      <c r="E655" s="29"/>
      <c r="F655" s="29"/>
      <c r="G655" s="29"/>
      <c r="H655" s="51" t="str">
        <f t="shared" si="61"/>
        <v/>
      </c>
      <c r="I655" s="29"/>
      <c r="J655" s="43" t="str">
        <f t="shared" si="62"/>
        <v/>
      </c>
      <c r="K655" s="52" t="str">
        <f t="shared" si="64"/>
        <v/>
      </c>
      <c r="L655" s="53">
        <f t="shared" si="63"/>
        <v>0</v>
      </c>
      <c r="M655" s="54" t="str">
        <f t="shared" si="65"/>
        <v/>
      </c>
      <c r="N655" s="55"/>
    </row>
    <row r="656" spans="1:14" ht="15" x14ac:dyDescent="0.2">
      <c r="A656" s="29"/>
      <c r="B656" s="43" t="str">
        <f t="shared" si="60"/>
        <v/>
      </c>
      <c r="C656" s="50"/>
      <c r="D656" s="29"/>
      <c r="E656" s="29"/>
      <c r="F656" s="29"/>
      <c r="G656" s="29"/>
      <c r="H656" s="51" t="str">
        <f t="shared" si="61"/>
        <v/>
      </c>
      <c r="I656" s="29"/>
      <c r="J656" s="43" t="str">
        <f t="shared" si="62"/>
        <v/>
      </c>
      <c r="K656" s="52" t="str">
        <f t="shared" si="64"/>
        <v/>
      </c>
      <c r="L656" s="53">
        <f t="shared" si="63"/>
        <v>0</v>
      </c>
      <c r="M656" s="54" t="str">
        <f t="shared" si="65"/>
        <v/>
      </c>
      <c r="N656" s="55"/>
    </row>
    <row r="657" spans="1:14" ht="15" x14ac:dyDescent="0.2">
      <c r="A657" s="29"/>
      <c r="B657" s="43" t="str">
        <f t="shared" si="60"/>
        <v/>
      </c>
      <c r="C657" s="50"/>
      <c r="D657" s="29"/>
      <c r="E657" s="29"/>
      <c r="F657" s="29"/>
      <c r="G657" s="29"/>
      <c r="H657" s="51" t="str">
        <f t="shared" si="61"/>
        <v/>
      </c>
      <c r="I657" s="29"/>
      <c r="J657" s="43" t="str">
        <f t="shared" si="62"/>
        <v/>
      </c>
      <c r="K657" s="52" t="str">
        <f t="shared" si="64"/>
        <v/>
      </c>
      <c r="L657" s="53">
        <f t="shared" si="63"/>
        <v>0</v>
      </c>
      <c r="M657" s="54" t="str">
        <f t="shared" si="65"/>
        <v/>
      </c>
      <c r="N657" s="55"/>
    </row>
    <row r="658" spans="1:14" ht="15" x14ac:dyDescent="0.2">
      <c r="A658" s="29"/>
      <c r="B658" s="43" t="str">
        <f t="shared" si="60"/>
        <v/>
      </c>
      <c r="C658" s="50"/>
      <c r="D658" s="29"/>
      <c r="E658" s="29"/>
      <c r="F658" s="29"/>
      <c r="G658" s="29"/>
      <c r="H658" s="51" t="str">
        <f t="shared" si="61"/>
        <v/>
      </c>
      <c r="I658" s="29"/>
      <c r="J658" s="43" t="str">
        <f t="shared" si="62"/>
        <v/>
      </c>
      <c r="K658" s="52" t="str">
        <f t="shared" si="64"/>
        <v/>
      </c>
      <c r="L658" s="53">
        <f t="shared" si="63"/>
        <v>0</v>
      </c>
      <c r="M658" s="54" t="str">
        <f t="shared" si="65"/>
        <v/>
      </c>
      <c r="N658" s="55"/>
    </row>
    <row r="659" spans="1:14" ht="15" x14ac:dyDescent="0.2">
      <c r="A659" s="29"/>
      <c r="B659" s="43" t="str">
        <f t="shared" si="60"/>
        <v/>
      </c>
      <c r="C659" s="50"/>
      <c r="D659" s="29"/>
      <c r="E659" s="29"/>
      <c r="F659" s="29"/>
      <c r="G659" s="29"/>
      <c r="H659" s="51" t="str">
        <f t="shared" si="61"/>
        <v/>
      </c>
      <c r="I659" s="29"/>
      <c r="J659" s="43" t="str">
        <f t="shared" si="62"/>
        <v/>
      </c>
      <c r="K659" s="52" t="str">
        <f t="shared" si="64"/>
        <v/>
      </c>
      <c r="L659" s="53">
        <f t="shared" si="63"/>
        <v>0</v>
      </c>
      <c r="M659" s="54" t="str">
        <f t="shared" si="65"/>
        <v/>
      </c>
      <c r="N659" s="55"/>
    </row>
    <row r="660" spans="1:14" ht="15" x14ac:dyDescent="0.2">
      <c r="A660" s="29"/>
      <c r="B660" s="43" t="str">
        <f t="shared" si="60"/>
        <v/>
      </c>
      <c r="C660" s="50"/>
      <c r="D660" s="29"/>
      <c r="E660" s="29"/>
      <c r="F660" s="29"/>
      <c r="G660" s="29"/>
      <c r="H660" s="51" t="str">
        <f t="shared" si="61"/>
        <v/>
      </c>
      <c r="I660" s="29"/>
      <c r="J660" s="43" t="str">
        <f t="shared" si="62"/>
        <v/>
      </c>
      <c r="K660" s="52" t="str">
        <f t="shared" si="64"/>
        <v/>
      </c>
      <c r="L660" s="53">
        <f t="shared" si="63"/>
        <v>0</v>
      </c>
      <c r="M660" s="54" t="str">
        <f t="shared" si="65"/>
        <v/>
      </c>
      <c r="N660" s="55"/>
    </row>
    <row r="661" spans="1:14" ht="15" x14ac:dyDescent="0.2">
      <c r="A661" s="29"/>
      <c r="B661" s="43" t="str">
        <f t="shared" si="60"/>
        <v/>
      </c>
      <c r="C661" s="50"/>
      <c r="D661" s="29"/>
      <c r="E661" s="29"/>
      <c r="F661" s="29"/>
      <c r="G661" s="29"/>
      <c r="H661" s="51" t="str">
        <f t="shared" si="61"/>
        <v/>
      </c>
      <c r="I661" s="29"/>
      <c r="J661" s="43" t="str">
        <f t="shared" si="62"/>
        <v/>
      </c>
      <c r="K661" s="52" t="str">
        <f t="shared" si="64"/>
        <v/>
      </c>
      <c r="L661" s="53">
        <f t="shared" si="63"/>
        <v>0</v>
      </c>
      <c r="M661" s="54" t="str">
        <f t="shared" si="65"/>
        <v/>
      </c>
      <c r="N661" s="55"/>
    </row>
    <row r="662" spans="1:14" ht="15" x14ac:dyDescent="0.2">
      <c r="A662" s="29"/>
      <c r="B662" s="43" t="str">
        <f t="shared" si="60"/>
        <v/>
      </c>
      <c r="C662" s="50"/>
      <c r="D662" s="29"/>
      <c r="E662" s="29"/>
      <c r="F662" s="29"/>
      <c r="G662" s="29"/>
      <c r="H662" s="51" t="str">
        <f t="shared" si="61"/>
        <v/>
      </c>
      <c r="I662" s="29"/>
      <c r="J662" s="43" t="str">
        <f t="shared" si="62"/>
        <v/>
      </c>
      <c r="K662" s="52" t="str">
        <f t="shared" si="64"/>
        <v/>
      </c>
      <c r="L662" s="53">
        <f t="shared" si="63"/>
        <v>0</v>
      </c>
      <c r="M662" s="54" t="str">
        <f t="shared" si="65"/>
        <v/>
      </c>
      <c r="N662" s="55"/>
    </row>
    <row r="663" spans="1:14" ht="15" x14ac:dyDescent="0.2">
      <c r="A663" s="29"/>
      <c r="B663" s="43" t="str">
        <f t="shared" si="60"/>
        <v/>
      </c>
      <c r="C663" s="50"/>
      <c r="D663" s="29"/>
      <c r="E663" s="29"/>
      <c r="F663" s="29"/>
      <c r="G663" s="29"/>
      <c r="H663" s="51" t="str">
        <f t="shared" si="61"/>
        <v/>
      </c>
      <c r="I663" s="29"/>
      <c r="J663" s="43" t="str">
        <f t="shared" si="62"/>
        <v/>
      </c>
      <c r="K663" s="52" t="str">
        <f t="shared" si="64"/>
        <v/>
      </c>
      <c r="L663" s="53">
        <f t="shared" si="63"/>
        <v>0</v>
      </c>
      <c r="M663" s="54" t="str">
        <f t="shared" si="65"/>
        <v/>
      </c>
      <c r="N663" s="55"/>
    </row>
    <row r="664" spans="1:14" ht="15" x14ac:dyDescent="0.2">
      <c r="A664" s="29"/>
      <c r="B664" s="43" t="str">
        <f t="shared" si="60"/>
        <v/>
      </c>
      <c r="C664" s="50"/>
      <c r="D664" s="29"/>
      <c r="E664" s="29"/>
      <c r="F664" s="29"/>
      <c r="G664" s="29"/>
      <c r="H664" s="51" t="str">
        <f t="shared" si="61"/>
        <v/>
      </c>
      <c r="I664" s="29"/>
      <c r="J664" s="43" t="str">
        <f t="shared" si="62"/>
        <v/>
      </c>
      <c r="K664" s="52" t="str">
        <f t="shared" si="64"/>
        <v/>
      </c>
      <c r="L664" s="53">
        <f t="shared" si="63"/>
        <v>0</v>
      </c>
      <c r="M664" s="54" t="str">
        <f t="shared" si="65"/>
        <v/>
      </c>
      <c r="N664" s="55"/>
    </row>
    <row r="665" spans="1:14" ht="15" x14ac:dyDescent="0.2">
      <c r="A665" s="29"/>
      <c r="B665" s="43" t="str">
        <f t="shared" si="60"/>
        <v/>
      </c>
      <c r="C665" s="50"/>
      <c r="D665" s="29"/>
      <c r="E665" s="29"/>
      <c r="F665" s="29"/>
      <c r="G665" s="29"/>
      <c r="H665" s="51" t="str">
        <f t="shared" si="61"/>
        <v/>
      </c>
      <c r="I665" s="29"/>
      <c r="J665" s="43" t="str">
        <f t="shared" si="62"/>
        <v/>
      </c>
      <c r="K665" s="52" t="str">
        <f t="shared" si="64"/>
        <v/>
      </c>
      <c r="L665" s="53">
        <f t="shared" si="63"/>
        <v>0</v>
      </c>
      <c r="M665" s="54" t="str">
        <f t="shared" si="65"/>
        <v/>
      </c>
      <c r="N665" s="55"/>
    </row>
    <row r="666" spans="1:14" ht="15" x14ac:dyDescent="0.2">
      <c r="A666" s="29"/>
      <c r="B666" s="43" t="str">
        <f t="shared" si="60"/>
        <v/>
      </c>
      <c r="C666" s="50"/>
      <c r="D666" s="29"/>
      <c r="E666" s="29"/>
      <c r="F666" s="29"/>
      <c r="G666" s="29"/>
      <c r="H666" s="51" t="str">
        <f t="shared" si="61"/>
        <v/>
      </c>
      <c r="I666" s="29"/>
      <c r="J666" s="43" t="str">
        <f t="shared" si="62"/>
        <v/>
      </c>
      <c r="K666" s="52" t="str">
        <f t="shared" si="64"/>
        <v/>
      </c>
      <c r="L666" s="53">
        <f t="shared" si="63"/>
        <v>0</v>
      </c>
      <c r="M666" s="54" t="str">
        <f t="shared" si="65"/>
        <v/>
      </c>
      <c r="N666" s="55"/>
    </row>
    <row r="667" spans="1:14" ht="15" x14ac:dyDescent="0.2">
      <c r="A667" s="29"/>
      <c r="B667" s="43" t="str">
        <f t="shared" si="60"/>
        <v/>
      </c>
      <c r="C667" s="50"/>
      <c r="D667" s="29"/>
      <c r="E667" s="29"/>
      <c r="F667" s="29"/>
      <c r="G667" s="29"/>
      <c r="H667" s="51" t="str">
        <f t="shared" si="61"/>
        <v/>
      </c>
      <c r="I667" s="29"/>
      <c r="J667" s="43" t="str">
        <f t="shared" si="62"/>
        <v/>
      </c>
      <c r="K667" s="52" t="str">
        <f t="shared" si="64"/>
        <v/>
      </c>
      <c r="L667" s="53">
        <f t="shared" si="63"/>
        <v>0</v>
      </c>
      <c r="M667" s="54" t="str">
        <f t="shared" si="65"/>
        <v/>
      </c>
      <c r="N667" s="55"/>
    </row>
    <row r="668" spans="1:14" ht="15" x14ac:dyDescent="0.2">
      <c r="A668" s="29"/>
      <c r="B668" s="43" t="str">
        <f t="shared" si="60"/>
        <v/>
      </c>
      <c r="C668" s="50"/>
      <c r="D668" s="29"/>
      <c r="E668" s="29"/>
      <c r="F668" s="29"/>
      <c r="G668" s="29"/>
      <c r="H668" s="51" t="str">
        <f t="shared" si="61"/>
        <v/>
      </c>
      <c r="I668" s="29"/>
      <c r="J668" s="43" t="str">
        <f t="shared" si="62"/>
        <v/>
      </c>
      <c r="K668" s="52" t="str">
        <f t="shared" si="64"/>
        <v/>
      </c>
      <c r="L668" s="53">
        <f t="shared" si="63"/>
        <v>0</v>
      </c>
      <c r="M668" s="54" t="str">
        <f t="shared" si="65"/>
        <v/>
      </c>
      <c r="N668" s="55"/>
    </row>
    <row r="669" spans="1:14" ht="15" x14ac:dyDescent="0.2">
      <c r="A669" s="29"/>
      <c r="B669" s="43" t="str">
        <f t="shared" si="60"/>
        <v/>
      </c>
      <c r="C669" s="50"/>
      <c r="D669" s="29"/>
      <c r="E669" s="29"/>
      <c r="F669" s="29"/>
      <c r="G669" s="29"/>
      <c r="H669" s="51" t="str">
        <f t="shared" si="61"/>
        <v/>
      </c>
      <c r="I669" s="29"/>
      <c r="J669" s="43" t="str">
        <f t="shared" si="62"/>
        <v/>
      </c>
      <c r="K669" s="52" t="str">
        <f t="shared" si="64"/>
        <v/>
      </c>
      <c r="L669" s="53">
        <f t="shared" si="63"/>
        <v>0</v>
      </c>
      <c r="M669" s="54" t="str">
        <f t="shared" si="65"/>
        <v/>
      </c>
      <c r="N669" s="55"/>
    </row>
    <row r="670" spans="1:14" ht="15" x14ac:dyDescent="0.2">
      <c r="A670" s="29"/>
      <c r="B670" s="43" t="str">
        <f t="shared" si="60"/>
        <v/>
      </c>
      <c r="C670" s="50"/>
      <c r="D670" s="29"/>
      <c r="E670" s="29"/>
      <c r="F670" s="29"/>
      <c r="G670" s="29"/>
      <c r="H670" s="51" t="str">
        <f t="shared" si="61"/>
        <v/>
      </c>
      <c r="I670" s="29"/>
      <c r="J670" s="43" t="str">
        <f t="shared" si="62"/>
        <v/>
      </c>
      <c r="K670" s="52" t="str">
        <f t="shared" si="64"/>
        <v/>
      </c>
      <c r="L670" s="53">
        <f t="shared" si="63"/>
        <v>0</v>
      </c>
      <c r="M670" s="54" t="str">
        <f t="shared" si="65"/>
        <v/>
      </c>
      <c r="N670" s="55"/>
    </row>
    <row r="671" spans="1:14" ht="15" x14ac:dyDescent="0.2">
      <c r="A671" s="29"/>
      <c r="B671" s="43" t="str">
        <f t="shared" si="60"/>
        <v/>
      </c>
      <c r="C671" s="50"/>
      <c r="D671" s="29"/>
      <c r="E671" s="29"/>
      <c r="F671" s="29"/>
      <c r="G671" s="29"/>
      <c r="H671" s="51" t="str">
        <f t="shared" si="61"/>
        <v/>
      </c>
      <c r="I671" s="29"/>
      <c r="J671" s="43" t="str">
        <f t="shared" si="62"/>
        <v/>
      </c>
      <c r="K671" s="52" t="str">
        <f t="shared" si="64"/>
        <v/>
      </c>
      <c r="L671" s="53">
        <f t="shared" si="63"/>
        <v>0</v>
      </c>
      <c r="M671" s="54" t="str">
        <f t="shared" si="65"/>
        <v/>
      </c>
      <c r="N671" s="55"/>
    </row>
    <row r="672" spans="1:14" ht="15" x14ac:dyDescent="0.2">
      <c r="A672" s="29"/>
      <c r="B672" s="43" t="str">
        <f t="shared" si="60"/>
        <v/>
      </c>
      <c r="C672" s="50"/>
      <c r="D672" s="29"/>
      <c r="E672" s="29"/>
      <c r="F672" s="29"/>
      <c r="G672" s="29"/>
      <c r="H672" s="51" t="str">
        <f t="shared" si="61"/>
        <v/>
      </c>
      <c r="I672" s="29"/>
      <c r="J672" s="43" t="str">
        <f t="shared" si="62"/>
        <v/>
      </c>
      <c r="K672" s="52" t="str">
        <f t="shared" si="64"/>
        <v/>
      </c>
      <c r="L672" s="53">
        <f t="shared" si="63"/>
        <v>0</v>
      </c>
      <c r="M672" s="54" t="str">
        <f t="shared" si="65"/>
        <v/>
      </c>
      <c r="N672" s="55"/>
    </row>
    <row r="673" spans="1:14" ht="15" x14ac:dyDescent="0.2">
      <c r="A673" s="29"/>
      <c r="B673" s="43" t="str">
        <f t="shared" si="60"/>
        <v/>
      </c>
      <c r="C673" s="50"/>
      <c r="D673" s="29"/>
      <c r="E673" s="29"/>
      <c r="F673" s="29"/>
      <c r="G673" s="29"/>
      <c r="H673" s="51" t="str">
        <f t="shared" si="61"/>
        <v/>
      </c>
      <c r="I673" s="29"/>
      <c r="J673" s="43" t="str">
        <f t="shared" si="62"/>
        <v/>
      </c>
      <c r="K673" s="52" t="str">
        <f t="shared" si="64"/>
        <v/>
      </c>
      <c r="L673" s="53">
        <f t="shared" si="63"/>
        <v>0</v>
      </c>
      <c r="M673" s="54" t="str">
        <f t="shared" si="65"/>
        <v/>
      </c>
      <c r="N673" s="55"/>
    </row>
    <row r="674" spans="1:14" ht="15" x14ac:dyDescent="0.2">
      <c r="A674" s="29"/>
      <c r="B674" s="43" t="str">
        <f t="shared" si="60"/>
        <v/>
      </c>
      <c r="C674" s="50"/>
      <c r="D674" s="29"/>
      <c r="E674" s="29"/>
      <c r="F674" s="29"/>
      <c r="G674" s="29"/>
      <c r="H674" s="51" t="str">
        <f t="shared" si="61"/>
        <v/>
      </c>
      <c r="I674" s="29"/>
      <c r="J674" s="43" t="str">
        <f t="shared" si="62"/>
        <v/>
      </c>
      <c r="K674" s="52" t="str">
        <f t="shared" si="64"/>
        <v/>
      </c>
      <c r="L674" s="53">
        <f t="shared" si="63"/>
        <v>0</v>
      </c>
      <c r="M674" s="54" t="str">
        <f t="shared" si="65"/>
        <v/>
      </c>
      <c r="N674" s="55"/>
    </row>
    <row r="675" spans="1:14" ht="15" x14ac:dyDescent="0.2">
      <c r="A675" s="29"/>
      <c r="B675" s="43" t="str">
        <f t="shared" si="60"/>
        <v/>
      </c>
      <c r="C675" s="50"/>
      <c r="D675" s="29"/>
      <c r="E675" s="29"/>
      <c r="F675" s="29"/>
      <c r="G675" s="29"/>
      <c r="H675" s="51" t="str">
        <f t="shared" si="61"/>
        <v/>
      </c>
      <c r="I675" s="29"/>
      <c r="J675" s="43" t="str">
        <f t="shared" si="62"/>
        <v/>
      </c>
      <c r="K675" s="52" t="str">
        <f t="shared" si="64"/>
        <v/>
      </c>
      <c r="L675" s="53">
        <f t="shared" si="63"/>
        <v>0</v>
      </c>
      <c r="M675" s="54" t="str">
        <f t="shared" si="65"/>
        <v/>
      </c>
      <c r="N675" s="55"/>
    </row>
    <row r="676" spans="1:14" ht="15" x14ac:dyDescent="0.2">
      <c r="A676" s="29"/>
      <c r="B676" s="43" t="str">
        <f t="shared" si="60"/>
        <v/>
      </c>
      <c r="C676" s="50"/>
      <c r="D676" s="29"/>
      <c r="E676" s="29"/>
      <c r="F676" s="29"/>
      <c r="G676" s="29"/>
      <c r="H676" s="51" t="str">
        <f t="shared" si="61"/>
        <v/>
      </c>
      <c r="I676" s="29"/>
      <c r="J676" s="43" t="str">
        <f t="shared" si="62"/>
        <v/>
      </c>
      <c r="K676" s="52" t="str">
        <f t="shared" si="64"/>
        <v/>
      </c>
      <c r="L676" s="53">
        <f t="shared" si="63"/>
        <v>0</v>
      </c>
      <c r="M676" s="54" t="str">
        <f t="shared" si="65"/>
        <v/>
      </c>
      <c r="N676" s="55"/>
    </row>
    <row r="677" spans="1:14" ht="15" x14ac:dyDescent="0.2">
      <c r="A677" s="29"/>
      <c r="B677" s="43" t="str">
        <f t="shared" si="60"/>
        <v/>
      </c>
      <c r="C677" s="50"/>
      <c r="D677" s="29"/>
      <c r="E677" s="29"/>
      <c r="F677" s="29"/>
      <c r="G677" s="29"/>
      <c r="H677" s="51" t="str">
        <f t="shared" si="61"/>
        <v/>
      </c>
      <c r="I677" s="29"/>
      <c r="J677" s="43" t="str">
        <f t="shared" si="62"/>
        <v/>
      </c>
      <c r="K677" s="52" t="str">
        <f t="shared" si="64"/>
        <v/>
      </c>
      <c r="L677" s="53">
        <f t="shared" si="63"/>
        <v>0</v>
      </c>
      <c r="M677" s="54" t="str">
        <f t="shared" si="65"/>
        <v/>
      </c>
      <c r="N677" s="55"/>
    </row>
    <row r="678" spans="1:14" ht="15" x14ac:dyDescent="0.2">
      <c r="A678" s="29"/>
      <c r="B678" s="43" t="str">
        <f t="shared" si="60"/>
        <v/>
      </c>
      <c r="C678" s="50"/>
      <c r="D678" s="29"/>
      <c r="E678" s="29"/>
      <c r="F678" s="29"/>
      <c r="G678" s="29"/>
      <c r="H678" s="51" t="str">
        <f t="shared" si="61"/>
        <v/>
      </c>
      <c r="I678" s="29"/>
      <c r="J678" s="43" t="str">
        <f t="shared" si="62"/>
        <v/>
      </c>
      <c r="K678" s="52" t="str">
        <f t="shared" si="64"/>
        <v/>
      </c>
      <c r="L678" s="53">
        <f t="shared" si="63"/>
        <v>0</v>
      </c>
      <c r="M678" s="54" t="str">
        <f t="shared" si="65"/>
        <v/>
      </c>
      <c r="N678" s="55"/>
    </row>
    <row r="679" spans="1:14" ht="15" x14ac:dyDescent="0.2">
      <c r="A679" s="29"/>
      <c r="B679" s="43" t="str">
        <f t="shared" si="60"/>
        <v/>
      </c>
      <c r="C679" s="50"/>
      <c r="D679" s="29"/>
      <c r="E679" s="29"/>
      <c r="F679" s="29"/>
      <c r="G679" s="29"/>
      <c r="H679" s="51" t="str">
        <f t="shared" si="61"/>
        <v/>
      </c>
      <c r="I679" s="29"/>
      <c r="J679" s="43" t="str">
        <f t="shared" si="62"/>
        <v/>
      </c>
      <c r="K679" s="52" t="str">
        <f t="shared" si="64"/>
        <v/>
      </c>
      <c r="L679" s="53">
        <f t="shared" si="63"/>
        <v>0</v>
      </c>
      <c r="M679" s="54" t="str">
        <f t="shared" si="65"/>
        <v/>
      </c>
      <c r="N679" s="55"/>
    </row>
    <row r="680" spans="1:14" ht="15" x14ac:dyDescent="0.2">
      <c r="A680" s="29"/>
      <c r="B680" s="43" t="str">
        <f t="shared" si="60"/>
        <v/>
      </c>
      <c r="C680" s="50"/>
      <c r="D680" s="29"/>
      <c r="E680" s="29"/>
      <c r="F680" s="29"/>
      <c r="G680" s="29"/>
      <c r="H680" s="51" t="str">
        <f t="shared" si="61"/>
        <v/>
      </c>
      <c r="I680" s="29"/>
      <c r="J680" s="43" t="str">
        <f t="shared" si="62"/>
        <v/>
      </c>
      <c r="K680" s="52" t="str">
        <f t="shared" si="64"/>
        <v/>
      </c>
      <c r="L680" s="53">
        <f t="shared" si="63"/>
        <v>0</v>
      </c>
      <c r="M680" s="54" t="str">
        <f t="shared" si="65"/>
        <v/>
      </c>
      <c r="N680" s="55"/>
    </row>
    <row r="681" spans="1:14" ht="15" x14ac:dyDescent="0.2">
      <c r="A681" s="29"/>
      <c r="B681" s="43" t="str">
        <f t="shared" si="60"/>
        <v/>
      </c>
      <c r="C681" s="50"/>
      <c r="D681" s="29"/>
      <c r="E681" s="29"/>
      <c r="F681" s="29"/>
      <c r="G681" s="29"/>
      <c r="H681" s="51" t="str">
        <f t="shared" si="61"/>
        <v/>
      </c>
      <c r="I681" s="29"/>
      <c r="J681" s="43" t="str">
        <f t="shared" si="62"/>
        <v/>
      </c>
      <c r="K681" s="52" t="str">
        <f t="shared" si="64"/>
        <v/>
      </c>
      <c r="L681" s="53">
        <f t="shared" si="63"/>
        <v>0</v>
      </c>
      <c r="M681" s="54" t="str">
        <f t="shared" si="65"/>
        <v/>
      </c>
      <c r="N681" s="55"/>
    </row>
    <row r="682" spans="1:14" ht="15" x14ac:dyDescent="0.2">
      <c r="A682" s="29"/>
      <c r="B682" s="43" t="str">
        <f t="shared" si="60"/>
        <v/>
      </c>
      <c r="C682" s="50"/>
      <c r="D682" s="29"/>
      <c r="E682" s="29"/>
      <c r="F682" s="29"/>
      <c r="G682" s="29"/>
      <c r="H682" s="51" t="str">
        <f t="shared" si="61"/>
        <v/>
      </c>
      <c r="I682" s="29"/>
      <c r="J682" s="43" t="str">
        <f t="shared" si="62"/>
        <v/>
      </c>
      <c r="K682" s="52" t="str">
        <f t="shared" si="64"/>
        <v/>
      </c>
      <c r="L682" s="53">
        <f t="shared" si="63"/>
        <v>0</v>
      </c>
      <c r="M682" s="54" t="str">
        <f t="shared" si="65"/>
        <v/>
      </c>
      <c r="N682" s="55"/>
    </row>
    <row r="683" spans="1:14" ht="15" x14ac:dyDescent="0.2">
      <c r="A683" s="29"/>
      <c r="B683" s="43" t="str">
        <f t="shared" si="60"/>
        <v/>
      </c>
      <c r="C683" s="50"/>
      <c r="D683" s="29"/>
      <c r="E683" s="29"/>
      <c r="F683" s="29"/>
      <c r="G683" s="29"/>
      <c r="H683" s="51" t="str">
        <f t="shared" si="61"/>
        <v/>
      </c>
      <c r="I683" s="29"/>
      <c r="J683" s="43" t="str">
        <f t="shared" si="62"/>
        <v/>
      </c>
      <c r="K683" s="52" t="str">
        <f t="shared" si="64"/>
        <v/>
      </c>
      <c r="L683" s="53">
        <f t="shared" si="63"/>
        <v>0</v>
      </c>
      <c r="M683" s="54" t="str">
        <f t="shared" si="65"/>
        <v/>
      </c>
      <c r="N683" s="55"/>
    </row>
  </sheetData>
  <autoFilter ref="A121:M683" xr:uid="{00000000-0009-0000-0000-000000000000}"/>
  <mergeCells count="3">
    <mergeCell ref="E2:M59"/>
    <mergeCell ref="H62:H118"/>
    <mergeCell ref="A119:M120"/>
  </mergeCells>
  <conditionalFormatting sqref="F121:F683">
    <cfRule type="cellIs" dxfId="25" priority="6" operator="between">
      <formula>"NON"</formula>
      <formula>"NON"</formula>
    </cfRule>
  </conditionalFormatting>
  <conditionalFormatting sqref="I121:I683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{5F4EE447-A2AF-4615-9C0C-059A8AEDB8F2}</x14:id>
        </ext>
      </extLst>
    </cfRule>
  </conditionalFormatting>
  <conditionalFormatting sqref="I122:I683">
    <cfRule type="expression" dxfId="24" priority="7">
      <formula>$I122&lt;&gt;""</formula>
    </cfRule>
    <cfRule type="expression" dxfId="23" priority="8">
      <formula>$F122="OUI"</formula>
    </cfRule>
  </conditionalFormatting>
  <conditionalFormatting sqref="H122:H683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{736FB33B-F06B-4D76-BC6A-E842D879686B}</x14:id>
        </ext>
      </extLst>
    </cfRule>
  </conditionalFormatting>
  <conditionalFormatting sqref="C62:C118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{909351EA-0D10-42B8-8B1C-F594C9916B9B}</x14:id>
        </ext>
      </extLst>
    </cfRule>
  </conditionalFormatting>
  <conditionalFormatting sqref="G6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{2D9EA24C-4D0C-49E6-8636-42A5CB49EA1E}</x14:id>
        </ext>
      </extLst>
    </cfRule>
  </conditionalFormatting>
  <dataValidations count="13">
    <dataValidation type="custom" showInputMessage="1" showErrorMessage="1" errorTitle="Saisie impossible" error="Saisie du nombre de points impossible si cellule &quot;ICP retenue&quot; vide." sqref="I122:I683" xr:uid="{00000000-0002-0000-0000-000000000000}">
      <formula1>$F122&lt;&gt;""</formula1>
    </dataValidation>
    <dataValidation type="list" allowBlank="1" showInputMessage="1" showErrorMessage="1" errorTitle="Entrée invalide" error="Saisir un Mois dans le menu déroulant" sqref="E417:E683 G122:G379 E122:E379 G417:G683" xr:uid="{00000000-0002-0000-0000-000001000000}">
      <formula1>"janvier,février,mars,avril,mai,juin,juillet-août,septembre,octobre,novembre,décembre"</formula1>
    </dataValidation>
    <dataValidation type="list" allowBlank="1" showInputMessage="1" showErrorMessage="1" errorTitle="Entrée invalide" error="Saisir une Typologie dans le menu déroulant" sqref="D122:D366 D372:D379 D417:D683" xr:uid="{00000000-0002-0000-0000-000002000000}">
      <formula1>"Coût,Délais,Environnement,Propreté Rangement,Qualité,Sécurité Ergonomie"</formula1>
    </dataValidation>
    <dataValidation type="list" allowBlank="1" showInputMessage="1" showErrorMessage="1" errorTitle="Entrée invalide" error="Saisir un Nom dans le menu déroulant" sqref="A122:A379 A417:A683" xr:uid="{00000000-0002-0000-0000-000003000000}">
      <formula1>$A$62:$A$118</formula1>
    </dataValidation>
    <dataValidation type="list" allowBlank="1" showInputMessage="1" showErrorMessage="1" sqref="D367:D371 D380:D416" xr:uid="{00000000-0002-0000-0000-000004000000}">
      <formula1>"Coût,Délais,Environnement,Propreté-Rangement,Qualité,Sécurité-Ergonomie"</formula1>
    </dataValidation>
    <dataValidation type="list" allowBlank="1" promptTitle="Saisir combinaison de touches :" prompt="Ctrl+;" sqref="G380:G416" xr:uid="{00000000-0002-0000-0000-000005000000}">
      <formula1>"Janvier,Février,Mars,Avril,Mai,Juin,Juillet,Août,Septembre,Octobre,Novembre,Décembre"</formula1>
    </dataValidation>
    <dataValidation type="list" allowBlank="1" showInputMessage="1" showErrorMessage="1" errorTitle="Entrée invalide" error="Saisir la retenue de l'ICP dans le menu déroulant." sqref="F122:F683" xr:uid="{00000000-0002-0000-0000-000006000000}">
      <formula1>"OUI,NON"</formula1>
    </dataValidation>
    <dataValidation type="custom" allowBlank="1" showInputMessage="1" showErrorMessage="1" errorTitle="ATTENTION" error="Ne pas saisir de données dans la cellule [Calculs automatiques]" sqref="J122:M683" xr:uid="{00000000-0002-0000-0000-000007000000}">
      <formula1>" "</formula1>
    </dataValidation>
    <dataValidation type="list" allowBlank="1" showInputMessage="1" showErrorMessage="1" errorTitle="Saisie erronée" error="Sélectionnez la Small-Team dans le menu déroulant" sqref="B3:B59" xr:uid="{00000000-0002-0000-0000-000008000000}">
      <formula1>"ST1,ST2,ST3,ST4"</formula1>
    </dataValidation>
    <dataValidation allowBlank="1" showInputMessage="1" showErrorMessage="1" errorTitle="Entrée invalide" error="Saisir un Nom dans le menu déroulant" sqref="A30:A32" xr:uid="{00000000-0002-0000-0000-000009000000}"/>
    <dataValidation allowBlank="1" showInputMessage="1" sqref="A61:M61" xr:uid="{00000000-0002-0000-0000-00000A000000}"/>
    <dataValidation type="custom" allowBlank="1" showInputMessage="1" showErrorMessage="1" errorTitle="ATTENTION" error="Ne rien inscrire dans ce tableau [Calculs Automatiques]" sqref="A62:M118" xr:uid="{00000000-0002-0000-0000-00000B000000}">
      <formula1>" "</formula1>
    </dataValidation>
    <dataValidation type="custom" allowBlank="1" showInputMessage="1" showErrorMessage="1" errorTitle="ATTENTION" error="Ne rien inscrire dans cette cellule : remplissage automatique." sqref="B122:B683" xr:uid="{00000000-0002-0000-0000-00000C000000}">
      <formula1>" "</formula1>
    </dataValidation>
  </dataValidations>
  <pageMargins left="0" right="0" top="0" bottom="0" header="0" footer="0"/>
  <pageSetup paperSize="9" scale="64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F4EE447-A2AF-4615-9C0C-059A8AEDB8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I121:I683</xm:sqref>
        </x14:conditionalFormatting>
        <x14:conditionalFormatting xmlns:xm="http://schemas.microsoft.com/office/excel/2006/main">
          <x14:cfRule type="dataBar" id="{736FB33B-F06B-4D76-BC6A-E842D879686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H122:H683</xm:sqref>
        </x14:conditionalFormatting>
        <x14:conditionalFormatting xmlns:xm="http://schemas.microsoft.com/office/excel/2006/main">
          <x14:cfRule type="dataBar" id="{909351EA-0D10-42B8-8B1C-F594C9916B9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C62:C118</xm:sqref>
        </x14:conditionalFormatting>
        <x14:conditionalFormatting xmlns:xm="http://schemas.microsoft.com/office/excel/2006/main">
          <x14:cfRule type="dataBar" id="{2D9EA24C-4D0C-49E6-8636-42A5CB49EA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G61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68"/>
  <sheetViews>
    <sheetView showGridLines="0" zoomScale="70" zoomScaleNormal="70" workbookViewId="0">
      <pane ySplit="121" topLeftCell="A140" activePane="bottomLeft" state="frozen"/>
      <selection pane="bottomLeft" activeCell="N9" sqref="N9"/>
    </sheetView>
  </sheetViews>
  <sheetFormatPr baseColWidth="10" defaultColWidth="10.85546875" defaultRowHeight="15" x14ac:dyDescent="0.25"/>
  <cols>
    <col min="1" max="1" width="10.42578125" style="2" bestFit="1" customWidth="1"/>
    <col min="2" max="2" width="9.42578125" style="2" bestFit="1" customWidth="1"/>
    <col min="3" max="3" width="15.5703125" style="2" bestFit="1" customWidth="1"/>
    <col min="4" max="4" width="14.85546875" style="2" bestFit="1" customWidth="1"/>
    <col min="5" max="5" width="11.7109375" style="2" bestFit="1" customWidth="1"/>
    <col min="6" max="6" width="9.5703125" style="2" bestFit="1" customWidth="1"/>
    <col min="7" max="13" width="10.85546875" style="2"/>
    <col min="14" max="14" width="22" style="3" bestFit="1" customWidth="1"/>
    <col min="15" max="15" width="9.140625" style="3" bestFit="1" customWidth="1"/>
    <col min="16" max="16" width="12.5703125" style="3" bestFit="1" customWidth="1"/>
    <col min="17" max="17" width="11" style="3" bestFit="1" customWidth="1"/>
    <col min="18" max="18" width="22" style="3" bestFit="1" customWidth="1"/>
    <col min="19" max="19" width="24.42578125" style="2" bestFit="1" customWidth="1"/>
    <col min="20" max="20" width="36.28515625" style="2" customWidth="1"/>
    <col min="21" max="21" width="6.28515625" style="2" customWidth="1"/>
    <col min="22" max="22" width="5.28515625" style="2" customWidth="1"/>
    <col min="23" max="28" width="6.28515625" style="2" customWidth="1"/>
    <col min="29" max="29" width="5.28515625" style="2" customWidth="1"/>
    <col min="30" max="31" width="6.28515625" style="2" customWidth="1"/>
    <col min="32" max="32" width="4.140625" style="2" customWidth="1"/>
    <col min="33" max="33" width="6.28515625" style="2" customWidth="1"/>
    <col min="34" max="34" width="3.140625" style="2" customWidth="1"/>
    <col min="35" max="35" width="11.5703125" style="2" customWidth="1"/>
    <col min="36" max="37" width="4.140625" style="2" customWidth="1"/>
    <col min="38" max="39" width="6.28515625" style="2" customWidth="1"/>
    <col min="40" max="40" width="5.28515625" style="2" customWidth="1"/>
    <col min="41" max="41" width="6.28515625" style="2" customWidth="1"/>
    <col min="42" max="42" width="5.28515625" style="2" customWidth="1"/>
    <col min="43" max="48" width="6.28515625" style="2" customWidth="1"/>
    <col min="49" max="49" width="5.28515625" style="2" customWidth="1"/>
    <col min="50" max="51" width="6.28515625" style="2" customWidth="1"/>
    <col min="52" max="52" width="4.140625" style="2" customWidth="1"/>
    <col min="53" max="53" width="6.28515625" style="2" customWidth="1"/>
    <col min="54" max="54" width="3.140625" style="2" customWidth="1"/>
    <col min="55" max="55" width="15.28515625" style="2" bestFit="1" customWidth="1"/>
    <col min="56" max="57" width="4.140625" style="2" customWidth="1"/>
    <col min="58" max="59" width="6.28515625" style="2" customWidth="1"/>
    <col min="60" max="60" width="5.28515625" style="2" customWidth="1"/>
    <col min="61" max="61" width="6.28515625" style="2" customWidth="1"/>
    <col min="62" max="62" width="5.28515625" style="2" customWidth="1"/>
    <col min="63" max="68" width="6.28515625" style="2" customWidth="1"/>
    <col min="69" max="69" width="5.28515625" style="2" customWidth="1"/>
    <col min="70" max="71" width="6.28515625" style="2" customWidth="1"/>
    <col min="72" max="72" width="4.140625" style="2" customWidth="1"/>
    <col min="73" max="73" width="6.28515625" style="2" customWidth="1"/>
    <col min="74" max="74" width="10.85546875" style="2"/>
    <col min="75" max="75" width="11.28515625" style="2" bestFit="1" customWidth="1"/>
    <col min="76" max="77" width="4.140625" style="2" customWidth="1"/>
    <col min="78" max="79" width="6.28515625" style="2" customWidth="1"/>
    <col min="80" max="80" width="5.28515625" style="2" customWidth="1"/>
    <col min="81" max="81" width="6.28515625" style="2" customWidth="1"/>
    <col min="82" max="82" width="5.28515625" style="2" customWidth="1"/>
    <col min="83" max="88" width="6.28515625" style="2" customWidth="1"/>
    <col min="89" max="89" width="5.28515625" style="2" customWidth="1"/>
    <col min="90" max="91" width="6.28515625" style="2" customWidth="1"/>
    <col min="92" max="92" width="4.140625" style="2" customWidth="1"/>
    <col min="93" max="93" width="6.28515625" style="2" customWidth="1"/>
    <col min="94" max="94" width="10.85546875" style="2"/>
    <col min="95" max="95" width="14.42578125" style="2" bestFit="1" customWidth="1"/>
    <col min="96" max="96" width="16.28515625" style="2" bestFit="1" customWidth="1"/>
    <col min="97" max="97" width="20" style="2" bestFit="1" customWidth="1"/>
    <col min="98" max="98" width="16.140625" style="2" bestFit="1" customWidth="1"/>
    <col min="99" max="16384" width="10.85546875" style="2"/>
  </cols>
  <sheetData>
    <row r="1" spans="14:19" x14ac:dyDescent="0.25">
      <c r="N1" s="2"/>
      <c r="O1" s="2"/>
    </row>
    <row r="2" spans="14:19" x14ac:dyDescent="0.25">
      <c r="N2" s="2"/>
      <c r="O2" s="2"/>
      <c r="P2" s="2"/>
    </row>
    <row r="3" spans="14:19" ht="25.5" x14ac:dyDescent="0.25">
      <c r="N3" s="24" t="s">
        <v>344</v>
      </c>
      <c r="O3" s="4" t="s">
        <v>5</v>
      </c>
      <c r="P3" s="4" t="s">
        <v>6</v>
      </c>
      <c r="Q3" s="4" t="s">
        <v>7</v>
      </c>
      <c r="R3" s="1" t="s">
        <v>345</v>
      </c>
      <c r="S3" s="1" t="s">
        <v>346</v>
      </c>
    </row>
    <row r="4" spans="14:19" x14ac:dyDescent="0.25">
      <c r="N4" s="1" t="s">
        <v>370</v>
      </c>
      <c r="O4" s="5">
        <v>301</v>
      </c>
      <c r="P4" s="5">
        <v>295</v>
      </c>
      <c r="Q4" s="5">
        <v>249</v>
      </c>
      <c r="R4" s="6" t="e">
        <v>#DIV/0!</v>
      </c>
      <c r="S4" s="75">
        <v>0.5</v>
      </c>
    </row>
    <row r="5" spans="14:19" x14ac:dyDescent="0.25">
      <c r="N5" s="1" t="s">
        <v>347</v>
      </c>
      <c r="O5" s="5">
        <v>301</v>
      </c>
      <c r="P5" s="5">
        <v>295</v>
      </c>
      <c r="Q5" s="5">
        <v>249</v>
      </c>
      <c r="R5" s="6" t="e">
        <v>#DIV/0!</v>
      </c>
      <c r="S5" s="72">
        <v>0.5</v>
      </c>
    </row>
    <row r="6" spans="14:19" x14ac:dyDescent="0.25">
      <c r="N6"/>
      <c r="O6"/>
      <c r="P6"/>
      <c r="Q6"/>
      <c r="R6"/>
      <c r="S6"/>
    </row>
    <row r="7" spans="14:19" x14ac:dyDescent="0.25">
      <c r="N7"/>
      <c r="O7"/>
      <c r="P7"/>
      <c r="Q7"/>
      <c r="R7"/>
      <c r="S7"/>
    </row>
    <row r="8" spans="14:19" x14ac:dyDescent="0.25">
      <c r="N8"/>
      <c r="O8"/>
      <c r="P8"/>
      <c r="Q8"/>
      <c r="R8"/>
      <c r="S8"/>
    </row>
    <row r="9" spans="14:19" x14ac:dyDescent="0.25">
      <c r="N9"/>
      <c r="O9"/>
      <c r="P9"/>
      <c r="Q9"/>
      <c r="R9"/>
      <c r="S9"/>
    </row>
    <row r="10" spans="14:19" x14ac:dyDescent="0.25">
      <c r="N10"/>
      <c r="O10"/>
      <c r="P10"/>
      <c r="Q10"/>
      <c r="R10"/>
      <c r="S10"/>
    </row>
    <row r="11" spans="14:19" x14ac:dyDescent="0.25">
      <c r="N11"/>
      <c r="O11"/>
      <c r="P11"/>
      <c r="Q11"/>
      <c r="R11"/>
      <c r="S11"/>
    </row>
    <row r="12" spans="14:19" x14ac:dyDescent="0.25">
      <c r="N12"/>
      <c r="O12"/>
      <c r="P12"/>
      <c r="Q12"/>
      <c r="R12"/>
      <c r="S12"/>
    </row>
    <row r="13" spans="14:19" x14ac:dyDescent="0.25">
      <c r="N13"/>
      <c r="O13"/>
      <c r="P13"/>
      <c r="Q13"/>
      <c r="R13"/>
      <c r="S13"/>
    </row>
    <row r="14" spans="14:19" x14ac:dyDescent="0.25">
      <c r="N14"/>
      <c r="O14"/>
      <c r="P14"/>
      <c r="Q14"/>
      <c r="R14"/>
      <c r="S14"/>
    </row>
    <row r="15" spans="14:19" x14ac:dyDescent="0.25">
      <c r="N15"/>
      <c r="O15"/>
      <c r="P15"/>
      <c r="Q15"/>
      <c r="R15"/>
      <c r="S15"/>
    </row>
    <row r="16" spans="14:19" x14ac:dyDescent="0.25">
      <c r="N16"/>
      <c r="O16"/>
      <c r="P16"/>
      <c r="Q16"/>
      <c r="R16"/>
      <c r="S16"/>
    </row>
    <row r="17" spans="14:19" x14ac:dyDescent="0.25">
      <c r="N17"/>
      <c r="O17"/>
      <c r="P17"/>
      <c r="Q17"/>
      <c r="R17"/>
      <c r="S17"/>
    </row>
    <row r="18" spans="14:19" x14ac:dyDescent="0.25">
      <c r="N18"/>
      <c r="O18"/>
      <c r="P18"/>
      <c r="Q18"/>
      <c r="R18"/>
      <c r="S18"/>
    </row>
    <row r="19" spans="14:19" x14ac:dyDescent="0.25">
      <c r="N19"/>
      <c r="O19"/>
      <c r="P19"/>
      <c r="Q19"/>
      <c r="R19"/>
      <c r="S19"/>
    </row>
    <row r="20" spans="14:19" x14ac:dyDescent="0.25">
      <c r="N20"/>
      <c r="O20"/>
      <c r="P20"/>
      <c r="Q20"/>
      <c r="R20"/>
      <c r="S20"/>
    </row>
    <row r="21" spans="14:19" x14ac:dyDescent="0.25">
      <c r="N21"/>
      <c r="O21"/>
      <c r="P21"/>
      <c r="Q21"/>
      <c r="R21"/>
      <c r="S21"/>
    </row>
    <row r="22" spans="14:19" x14ac:dyDescent="0.25">
      <c r="N22"/>
      <c r="O22"/>
      <c r="P22"/>
      <c r="Q22"/>
      <c r="R22"/>
      <c r="S22"/>
    </row>
    <row r="23" spans="14:19" x14ac:dyDescent="0.25">
      <c r="N23"/>
      <c r="O23"/>
      <c r="P23"/>
      <c r="Q23"/>
      <c r="R23"/>
      <c r="S23"/>
    </row>
    <row r="24" spans="14:19" x14ac:dyDescent="0.25">
      <c r="N24"/>
      <c r="O24"/>
      <c r="P24"/>
      <c r="Q24"/>
      <c r="R24"/>
      <c r="S24"/>
    </row>
    <row r="25" spans="14:19" x14ac:dyDescent="0.25">
      <c r="N25"/>
      <c r="O25"/>
      <c r="P25"/>
      <c r="Q25"/>
      <c r="R25"/>
      <c r="S25"/>
    </row>
    <row r="26" spans="14:19" x14ac:dyDescent="0.25">
      <c r="N26"/>
      <c r="O26"/>
      <c r="P26"/>
      <c r="Q26"/>
      <c r="R26"/>
      <c r="S26"/>
    </row>
    <row r="27" spans="14:19" x14ac:dyDescent="0.25">
      <c r="N27"/>
      <c r="O27"/>
      <c r="P27"/>
      <c r="Q27"/>
      <c r="R27"/>
      <c r="S27"/>
    </row>
    <row r="28" spans="14:19" x14ac:dyDescent="0.25">
      <c r="N28"/>
      <c r="O28"/>
      <c r="P28"/>
      <c r="Q28"/>
      <c r="R28"/>
      <c r="S28"/>
    </row>
    <row r="29" spans="14:19" x14ac:dyDescent="0.25">
      <c r="N29"/>
      <c r="O29"/>
      <c r="P29"/>
      <c r="Q29"/>
      <c r="R29"/>
      <c r="S29"/>
    </row>
    <row r="30" spans="14:19" x14ac:dyDescent="0.25">
      <c r="N30"/>
      <c r="O30"/>
      <c r="P30"/>
      <c r="Q30"/>
      <c r="R30"/>
    </row>
    <row r="31" spans="14:19" x14ac:dyDescent="0.25">
      <c r="N31"/>
      <c r="O31"/>
      <c r="P31"/>
      <c r="Q31"/>
      <c r="R31"/>
    </row>
    <row r="32" spans="14:19" x14ac:dyDescent="0.25">
      <c r="N32"/>
      <c r="O32"/>
      <c r="P32"/>
      <c r="Q32"/>
      <c r="R32"/>
    </row>
    <row r="33" spans="1:19" x14ac:dyDescent="0.25">
      <c r="N33"/>
      <c r="O33"/>
      <c r="P33"/>
      <c r="Q33"/>
      <c r="R33"/>
    </row>
    <row r="34" spans="1:19" x14ac:dyDescent="0.25">
      <c r="N34"/>
      <c r="O34"/>
      <c r="P34"/>
      <c r="Q34"/>
      <c r="R34"/>
    </row>
    <row r="35" spans="1:19" s="3" customForma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/>
      <c r="O35"/>
      <c r="P35"/>
      <c r="Q35"/>
      <c r="R35"/>
      <c r="S35" s="2"/>
    </row>
    <row r="36" spans="1:19" s="3" customForma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/>
      <c r="O36"/>
      <c r="P36"/>
      <c r="Q36"/>
      <c r="R36"/>
      <c r="S36" s="2"/>
    </row>
    <row r="37" spans="1:19" s="3" customFormat="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/>
      <c r="O37"/>
      <c r="P37"/>
      <c r="Q37"/>
      <c r="R37"/>
      <c r="S37" s="2"/>
    </row>
    <row r="38" spans="1:19" s="3" customFormat="1" ht="15.75" x14ac:dyDescent="0.25">
      <c r="A38" s="85" t="s">
        <v>348</v>
      </c>
      <c r="B38" s="85"/>
      <c r="C38" s="85"/>
      <c r="D38" s="85"/>
      <c r="E38" s="85"/>
      <c r="F38" s="85"/>
      <c r="G38" s="2"/>
      <c r="H38" s="2"/>
      <c r="I38" s="2"/>
      <c r="J38" s="2"/>
      <c r="K38" s="2"/>
      <c r="L38" s="2"/>
      <c r="M38" s="2"/>
      <c r="N38"/>
      <c r="O38"/>
      <c r="P38"/>
      <c r="Q38"/>
      <c r="R38"/>
      <c r="S38" s="2"/>
    </row>
    <row r="39" spans="1:19" s="3" customFormat="1" ht="14.45" customHeight="1" x14ac:dyDescent="0.25">
      <c r="A39" s="86" t="s">
        <v>349</v>
      </c>
      <c r="B39" s="86"/>
      <c r="C39" s="86"/>
      <c r="D39" s="86"/>
      <c r="E39" s="86"/>
      <c r="F39" s="86"/>
      <c r="G39" s="2"/>
      <c r="H39" s="2"/>
      <c r="I39" s="2"/>
      <c r="J39" s="2"/>
      <c r="K39" s="2"/>
      <c r="L39" s="2"/>
      <c r="M39" s="2"/>
      <c r="N39"/>
      <c r="O39"/>
      <c r="P39"/>
      <c r="Q39"/>
      <c r="R39"/>
      <c r="S39" s="2"/>
    </row>
    <row r="40" spans="1:19" s="3" customFormat="1" ht="14.45" customHeight="1" x14ac:dyDescent="0.25">
      <c r="A40" s="86" t="s">
        <v>350</v>
      </c>
      <c r="B40" s="86"/>
      <c r="C40" s="86"/>
      <c r="D40" s="86"/>
      <c r="E40" s="86"/>
      <c r="F40" s="86"/>
      <c r="G40" s="2"/>
      <c r="H40" s="2"/>
      <c r="I40" s="2"/>
      <c r="J40" s="2"/>
      <c r="K40" s="2"/>
      <c r="L40" s="2"/>
      <c r="M40" s="2"/>
      <c r="N40"/>
      <c r="O40"/>
      <c r="P40"/>
      <c r="Q40"/>
      <c r="R40"/>
      <c r="S40" s="2"/>
    </row>
    <row r="41" spans="1:19" s="3" customFormat="1" x14ac:dyDescent="0.25">
      <c r="A41" s="7"/>
      <c r="B41" s="7"/>
      <c r="C41" s="7"/>
      <c r="D41" s="7"/>
      <c r="E41" s="7"/>
      <c r="F41" s="7"/>
      <c r="G41" s="2"/>
      <c r="H41" s="2"/>
      <c r="I41" s="2"/>
      <c r="J41" s="2"/>
      <c r="K41" s="2"/>
      <c r="L41" s="2"/>
      <c r="M41" s="2"/>
      <c r="N41"/>
      <c r="O41"/>
      <c r="P41"/>
      <c r="Q41"/>
      <c r="R41"/>
      <c r="S41" s="2"/>
    </row>
    <row r="42" spans="1:19" s="3" customFormat="1" ht="15.75" x14ac:dyDescent="0.25">
      <c r="A42" s="8"/>
      <c r="B42" s="9" t="s">
        <v>351</v>
      </c>
      <c r="C42" s="87" t="s">
        <v>352</v>
      </c>
      <c r="D42" s="88"/>
      <c r="E42" s="11" t="s">
        <v>353</v>
      </c>
      <c r="F42" s="12" t="s">
        <v>354</v>
      </c>
      <c r="G42" s="2"/>
      <c r="H42" s="2"/>
      <c r="I42" s="2"/>
      <c r="J42" s="2"/>
      <c r="K42" s="2"/>
      <c r="L42" s="2"/>
      <c r="M42" s="2"/>
      <c r="N42"/>
      <c r="O42"/>
      <c r="P42"/>
      <c r="Q42"/>
      <c r="R42"/>
      <c r="S42" s="2"/>
    </row>
    <row r="43" spans="1:19" s="3" customFormat="1" ht="14.45" customHeight="1" x14ac:dyDescent="0.25">
      <c r="A43" s="13" t="s">
        <v>355</v>
      </c>
      <c r="B43" s="14">
        <f>COUNTIF('PREP P&amp;E'!$D$122:$E$683,$A43)</f>
        <v>20</v>
      </c>
      <c r="C43" s="15">
        <f>COUNTIFS('PREP P&amp;E'!$E$122:$E$683,$A43,'PREP P&amp;E'!$F$122:$F$683,"OUI")</f>
        <v>20</v>
      </c>
      <c r="D43" s="15">
        <f>COUNTIFS('PREP P&amp;E'!$E$122:$E$683,$A43,'PREP P&amp;E'!$F$122:$F$683,"NON")</f>
        <v>0</v>
      </c>
      <c r="E43" s="16">
        <f>COUNTIF('PREP P&amp;E'!$G$39:$G$600,$A43)</f>
        <v>20</v>
      </c>
      <c r="F43" s="17">
        <f>'[1]Suivi effectifs'!$G5</f>
        <v>23</v>
      </c>
      <c r="G43" s="2"/>
      <c r="H43" s="2"/>
      <c r="I43" s="2"/>
      <c r="J43" s="2"/>
      <c r="K43" s="2"/>
      <c r="L43" s="2"/>
      <c r="M43" s="2"/>
      <c r="N43"/>
      <c r="O43"/>
      <c r="P43"/>
      <c r="Q43"/>
      <c r="R43"/>
      <c r="S43" s="2"/>
    </row>
    <row r="44" spans="1:19" s="3" customFormat="1" x14ac:dyDescent="0.25">
      <c r="A44" s="13" t="s">
        <v>356</v>
      </c>
      <c r="B44" s="14">
        <f>COUNTIF('PREP P&amp;E'!$D$122:$E$683,$A44)</f>
        <v>28</v>
      </c>
      <c r="C44" s="15">
        <f>COUNTIFS('PREP P&amp;E'!$E$122:$E$683,$A44,'PREP P&amp;E'!$F$122:$F$683,"OUI")</f>
        <v>28</v>
      </c>
      <c r="D44" s="15">
        <f>COUNTIFS('PREP P&amp;E'!$E$122:$E$683,$A44,'PREP P&amp;E'!$F$122:$F$683,"NON")</f>
        <v>0</v>
      </c>
      <c r="E44" s="16">
        <f>COUNTIF('PREP P&amp;E'!$G$39:$G$600,$A44)</f>
        <v>28</v>
      </c>
      <c r="F44" s="17">
        <f>'[1]Suivi effectifs'!$G6</f>
        <v>23</v>
      </c>
      <c r="G44" s="2"/>
      <c r="H44" s="2"/>
      <c r="I44" s="2"/>
      <c r="J44" s="2"/>
      <c r="K44" s="2"/>
      <c r="L44" s="2"/>
      <c r="M44" s="2"/>
      <c r="N44"/>
      <c r="O44"/>
      <c r="P44"/>
      <c r="Q44"/>
      <c r="R44"/>
      <c r="S44" s="2"/>
    </row>
    <row r="45" spans="1:19" s="3" customFormat="1" x14ac:dyDescent="0.25">
      <c r="A45" s="13" t="s">
        <v>357</v>
      </c>
      <c r="B45" s="14">
        <f>COUNTIF('PREP P&amp;E'!$D$122:$E$683,$A45)</f>
        <v>25</v>
      </c>
      <c r="C45" s="15">
        <f>COUNTIFS('PREP P&amp;E'!$E$122:$E$683,$A45,'PREP P&amp;E'!$F$122:$F$683,"OUI")</f>
        <v>25</v>
      </c>
      <c r="D45" s="15">
        <f>COUNTIFS('PREP P&amp;E'!$E$122:$E$683,$A45,'PREP P&amp;E'!$F$122:$F$683,"NON")</f>
        <v>0</v>
      </c>
      <c r="E45" s="16">
        <f>COUNTIF('PREP P&amp;E'!$G$39:$G$600,$A45)</f>
        <v>25</v>
      </c>
      <c r="F45" s="17">
        <f>'[1]Suivi effectifs'!$G7</f>
        <v>23</v>
      </c>
      <c r="G45" s="2"/>
      <c r="H45" s="2"/>
      <c r="I45" s="2"/>
      <c r="J45" s="2"/>
      <c r="K45" s="2"/>
      <c r="L45" s="2"/>
      <c r="M45" s="2"/>
      <c r="N45"/>
      <c r="O45"/>
      <c r="P45"/>
      <c r="Q45"/>
      <c r="R45"/>
      <c r="S45" s="2"/>
    </row>
    <row r="46" spans="1:19" s="3" customFormat="1" x14ac:dyDescent="0.25">
      <c r="A46" s="13" t="s">
        <v>358</v>
      </c>
      <c r="B46" s="14">
        <f>COUNTIF('PREP P&amp;E'!$D$122:$E$683,$A46)</f>
        <v>27</v>
      </c>
      <c r="C46" s="15">
        <f>COUNTIFS('PREP P&amp;E'!$E$122:$E$683,$A46,'PREP P&amp;E'!$F$122:$F$683,"OUI")</f>
        <v>27</v>
      </c>
      <c r="D46" s="15">
        <f>COUNTIFS('PREP P&amp;E'!$E$122:$E$683,$A46,'PREP P&amp;E'!$F$122:$F$683,"NON")</f>
        <v>0</v>
      </c>
      <c r="E46" s="16">
        <f>COUNTIF('PREP P&amp;E'!$G$39:$G$600,$A46)</f>
        <v>27</v>
      </c>
      <c r="F46" s="17">
        <f>'[1]Suivi effectifs'!$G8</f>
        <v>23</v>
      </c>
      <c r="G46" s="2"/>
      <c r="H46" s="2"/>
      <c r="I46" s="2"/>
      <c r="J46" s="2"/>
      <c r="K46" s="2"/>
      <c r="L46" s="2"/>
      <c r="M46" s="2"/>
      <c r="N46"/>
      <c r="O46"/>
      <c r="P46"/>
      <c r="Q46"/>
      <c r="R46"/>
      <c r="S46" s="2"/>
    </row>
    <row r="47" spans="1:19" s="3" customFormat="1" x14ac:dyDescent="0.25">
      <c r="A47" s="13" t="s">
        <v>359</v>
      </c>
      <c r="B47" s="14">
        <f>COUNTIF('PREP P&amp;E'!$D$122:$E$683,$A47)</f>
        <v>26</v>
      </c>
      <c r="C47" s="15">
        <f>COUNTIFS('PREP P&amp;E'!$E$122:$E$683,$A47,'PREP P&amp;E'!$F$122:$F$683,"OUI")</f>
        <v>26</v>
      </c>
      <c r="D47" s="15">
        <f>COUNTIFS('PREP P&amp;E'!$E$122:$E$683,$A47,'PREP P&amp;E'!$F$122:$F$683,"NON")</f>
        <v>0</v>
      </c>
      <c r="E47" s="16">
        <f>COUNTIF('PREP P&amp;E'!$G$39:$G$600,$A47)</f>
        <v>24</v>
      </c>
      <c r="F47" s="17">
        <f>'[1]Suivi effectifs'!$G9</f>
        <v>23</v>
      </c>
      <c r="G47" s="2"/>
      <c r="H47" s="2"/>
      <c r="I47" s="2"/>
      <c r="J47" s="2"/>
      <c r="K47" s="2"/>
      <c r="L47" s="2"/>
      <c r="M47" s="2"/>
      <c r="N47"/>
      <c r="O47"/>
      <c r="P47"/>
      <c r="Q47"/>
      <c r="R47"/>
      <c r="S47" s="2"/>
    </row>
    <row r="48" spans="1:19" s="3" customFormat="1" x14ac:dyDescent="0.25">
      <c r="A48" s="13" t="s">
        <v>164</v>
      </c>
      <c r="B48" s="14">
        <f>COUNTIF('PREP P&amp;E'!$D$122:$E$683,$A48)</f>
        <v>37</v>
      </c>
      <c r="C48" s="15">
        <f>COUNTIFS('PREP P&amp;E'!$E$122:$E$683,$A48,'PREP P&amp;E'!$F$122:$F$683,"OUI")</f>
        <v>32</v>
      </c>
      <c r="D48" s="15">
        <f>COUNTIFS('PREP P&amp;E'!$E$122:$E$683,$A48,'PREP P&amp;E'!$F$122:$F$683,"NON")</f>
        <v>0</v>
      </c>
      <c r="E48" s="16">
        <f>COUNTIF('PREP P&amp;E'!$G$39:$G$600,$A48)</f>
        <v>28</v>
      </c>
      <c r="F48" s="17">
        <f>'[1]Suivi effectifs'!$G10</f>
        <v>23</v>
      </c>
      <c r="G48" s="2"/>
      <c r="H48" s="2"/>
      <c r="I48" s="2"/>
      <c r="J48" s="2"/>
      <c r="K48" s="2"/>
      <c r="L48" s="2"/>
      <c r="M48" s="2"/>
      <c r="N48"/>
      <c r="O48"/>
      <c r="P48"/>
      <c r="Q48"/>
      <c r="R48"/>
      <c r="S48" s="2"/>
    </row>
    <row r="49" spans="1:19" s="3" customFormat="1" ht="25.5" x14ac:dyDescent="0.25">
      <c r="A49" s="13" t="s">
        <v>196</v>
      </c>
      <c r="B49" s="14">
        <f>COUNTIF('PREP P&amp;E'!$D$122:$E$683,$A49)</f>
        <v>12</v>
      </c>
      <c r="C49" s="15">
        <f>COUNTIFS('PREP P&amp;E'!$E$122:$E$683,$A49,'PREP P&amp;E'!$F$122:$F$683,"OUI")</f>
        <v>12</v>
      </c>
      <c r="D49" s="15">
        <f>COUNTIFS('PREP P&amp;E'!$E$122:$E$683,$A49,'PREP P&amp;E'!$F$122:$F$683,"NON")</f>
        <v>0</v>
      </c>
      <c r="E49" s="16">
        <f>COUNTIF('PREP P&amp;E'!$G$39:$G$600,$A49)</f>
        <v>11</v>
      </c>
      <c r="F49" s="17">
        <f>'[1]Suivi effectifs'!$G11</f>
        <v>23</v>
      </c>
      <c r="G49" s="2"/>
      <c r="H49" s="2"/>
      <c r="I49" s="2"/>
      <c r="J49" s="2"/>
      <c r="K49" s="2"/>
      <c r="L49" s="2"/>
      <c r="M49" s="2"/>
      <c r="N49"/>
      <c r="O49"/>
      <c r="P49"/>
      <c r="Q49"/>
      <c r="R49"/>
      <c r="S49" s="2"/>
    </row>
    <row r="50" spans="1:19" s="3" customFormat="1" ht="25.5" x14ac:dyDescent="0.25">
      <c r="A50" s="13" t="s">
        <v>209</v>
      </c>
      <c r="B50" s="14">
        <f>COUNTIF('PREP P&amp;E'!$D$122:$E$683,$A50)</f>
        <v>51</v>
      </c>
      <c r="C50" s="15">
        <f>COUNTIFS('PREP P&amp;E'!$E$122:$E$683,$A50,'PREP P&amp;E'!$F$122:$F$683,"OUI")</f>
        <v>51</v>
      </c>
      <c r="D50" s="15">
        <f>COUNTIFS('PREP P&amp;E'!$E$122:$E$683,$A50,'PREP P&amp;E'!$F$122:$F$683,"NON")</f>
        <v>0</v>
      </c>
      <c r="E50" s="16">
        <f>COUNTIF('PREP P&amp;E'!$G$39:$G$600,$A50)</f>
        <v>30</v>
      </c>
      <c r="F50" s="17">
        <f>'[1]Suivi effectifs'!$G12</f>
        <v>20</v>
      </c>
      <c r="G50" s="2"/>
      <c r="H50" s="2"/>
      <c r="I50" s="2"/>
      <c r="J50" s="2"/>
      <c r="K50" s="2"/>
      <c r="L50" s="2"/>
      <c r="M50" s="2"/>
      <c r="N50"/>
      <c r="O50"/>
      <c r="P50"/>
      <c r="Q50"/>
      <c r="R50"/>
      <c r="S50" s="2"/>
    </row>
    <row r="51" spans="1:19" s="3" customFormat="1" x14ac:dyDescent="0.25">
      <c r="A51" s="13" t="s">
        <v>262</v>
      </c>
      <c r="B51" s="14">
        <f>COUNTIF('PREP P&amp;E'!$D$122:$E$683,$A51)</f>
        <v>35</v>
      </c>
      <c r="C51" s="15">
        <f>COUNTIFS('PREP P&amp;E'!$E$122:$E$683,$A51,'PREP P&amp;E'!$F$122:$F$683,"OUI")</f>
        <v>35</v>
      </c>
      <c r="D51" s="15">
        <f>COUNTIFS('PREP P&amp;E'!$E$122:$E$683,$A51,'PREP P&amp;E'!$F$122:$F$683,"NON")</f>
        <v>0</v>
      </c>
      <c r="E51" s="16">
        <f>COUNTIF('PREP P&amp;E'!$G$39:$G$600,$A51)</f>
        <v>32</v>
      </c>
      <c r="F51" s="17">
        <f>'[1]Suivi effectifs'!$G13</f>
        <v>20</v>
      </c>
      <c r="G51" s="2"/>
      <c r="H51" s="2"/>
      <c r="I51" s="2"/>
      <c r="J51" s="2"/>
      <c r="K51" s="2"/>
      <c r="L51" s="2"/>
      <c r="M51" s="2"/>
      <c r="N51"/>
      <c r="O51"/>
      <c r="P51"/>
      <c r="Q51"/>
      <c r="R51"/>
      <c r="S51" s="2"/>
    </row>
    <row r="52" spans="1:19" s="3" customFormat="1" x14ac:dyDescent="0.25">
      <c r="A52" s="13" t="s">
        <v>300</v>
      </c>
      <c r="B52" s="14">
        <f>COUNTIF('PREP P&amp;E'!$D$122:$E$683,$A52)</f>
        <v>34</v>
      </c>
      <c r="C52" s="15">
        <f>COUNTIFS('PREP P&amp;E'!$E$122:$E$683,$A52,'PREP P&amp;E'!$F$122:$F$683,"OUI")</f>
        <v>30</v>
      </c>
      <c r="D52" s="15">
        <f>COUNTIFS('PREP P&amp;E'!$E$122:$E$683,$A52,'PREP P&amp;E'!$F$122:$F$683,"NON")</f>
        <v>3</v>
      </c>
      <c r="E52" s="16">
        <f>COUNTIF('PREP P&amp;E'!$G$39:$G$600,$A52)</f>
        <v>18</v>
      </c>
      <c r="F52" s="17">
        <f>'[1]Suivi effectifs'!$G14</f>
        <v>20</v>
      </c>
      <c r="G52" s="2"/>
      <c r="H52" s="2"/>
      <c r="I52" s="2"/>
      <c r="J52" s="2"/>
      <c r="K52" s="2"/>
      <c r="L52" s="2"/>
      <c r="M52" s="2"/>
      <c r="N52"/>
      <c r="O52"/>
      <c r="P52"/>
      <c r="Q52"/>
      <c r="R52"/>
      <c r="S52" s="2"/>
    </row>
    <row r="53" spans="1:19" s="3" customFormat="1" x14ac:dyDescent="0.25">
      <c r="A53" s="13" t="s">
        <v>338</v>
      </c>
      <c r="B53" s="14">
        <f>COUNTIF('PREP P&amp;E'!$D$122:$E$683,$A53)</f>
        <v>6</v>
      </c>
      <c r="C53" s="15">
        <f>COUNTIFS('PREP P&amp;E'!$E$122:$E$683,$A53,'PREP P&amp;E'!$F$122:$F$683,"OUI")</f>
        <v>6</v>
      </c>
      <c r="D53" s="15">
        <f>COUNTIFS('PREP P&amp;E'!$E$122:$E$683,$A53,'PREP P&amp;E'!$F$122:$F$683,"NON")</f>
        <v>0</v>
      </c>
      <c r="E53" s="16">
        <f>COUNTIF('PREP P&amp;E'!$G$39:$G$600,$A53)</f>
        <v>6</v>
      </c>
      <c r="F53" s="17">
        <f>'[1]Suivi effectifs'!$G15</f>
        <v>20</v>
      </c>
      <c r="G53" s="2"/>
      <c r="H53" s="2"/>
      <c r="I53" s="2"/>
      <c r="J53" s="2"/>
      <c r="K53" s="2"/>
      <c r="L53" s="2"/>
      <c r="M53" s="2"/>
      <c r="N53"/>
      <c r="O53"/>
      <c r="P53"/>
      <c r="Q53"/>
      <c r="R53"/>
      <c r="S53" s="2"/>
    </row>
    <row r="54" spans="1:19" s="3" customFormat="1" x14ac:dyDescent="0.25">
      <c r="A54" s="18" t="s">
        <v>360</v>
      </c>
      <c r="B54" s="19">
        <f>SUM(B43:B53)</f>
        <v>301</v>
      </c>
      <c r="C54" s="19">
        <f>SUM(C43:C53)</f>
        <v>292</v>
      </c>
      <c r="D54" s="19">
        <f>SUM(D43:D53)</f>
        <v>3</v>
      </c>
      <c r="E54" s="19">
        <f>SUM(E43:E53)</f>
        <v>249</v>
      </c>
      <c r="F54" s="20">
        <f>SUM(F43:F53)</f>
        <v>241</v>
      </c>
      <c r="G54" s="2"/>
      <c r="H54" s="2"/>
      <c r="I54" s="2"/>
      <c r="J54" s="2"/>
      <c r="K54" s="2"/>
      <c r="L54" s="2"/>
      <c r="M54" s="2"/>
      <c r="N54"/>
      <c r="O54"/>
      <c r="P54"/>
      <c r="Q54"/>
      <c r="R54"/>
      <c r="S54" s="2"/>
    </row>
    <row r="55" spans="1:19" s="3" customFormat="1" x14ac:dyDescent="0.25">
      <c r="A55" s="21"/>
      <c r="B55" s="22"/>
      <c r="C55" s="22"/>
      <c r="D55" s="22"/>
      <c r="E55" s="22"/>
      <c r="F55" s="22"/>
      <c r="G55" s="2"/>
      <c r="H55" s="2"/>
      <c r="I55" s="2"/>
      <c r="J55" s="2"/>
      <c r="K55" s="2"/>
      <c r="L55" s="2"/>
      <c r="M55" s="2"/>
      <c r="N55"/>
      <c r="O55"/>
      <c r="P55"/>
      <c r="Q55"/>
      <c r="R55"/>
      <c r="S55" s="2"/>
    </row>
    <row r="56" spans="1:19" s="3" customFormat="1" ht="27.95" customHeight="1" x14ac:dyDescent="0.25">
      <c r="A56" s="67" t="s">
        <v>361</v>
      </c>
      <c r="B56" s="68" t="s">
        <v>367</v>
      </c>
      <c r="C56" s="10" t="s">
        <v>369</v>
      </c>
      <c r="D56" s="71" t="s">
        <v>368</v>
      </c>
      <c r="E56" s="11" t="s">
        <v>353</v>
      </c>
      <c r="F56" s="69" t="s">
        <v>354</v>
      </c>
      <c r="G56" s="2"/>
      <c r="H56" s="2"/>
      <c r="I56" s="2"/>
      <c r="J56" s="2"/>
      <c r="K56" s="2"/>
      <c r="L56" s="2"/>
      <c r="M56" s="2"/>
      <c r="N56"/>
      <c r="O56"/>
      <c r="P56"/>
      <c r="Q56"/>
      <c r="R56"/>
      <c r="S56" s="2"/>
    </row>
    <row r="57" spans="1:19" s="3" customFormat="1" x14ac:dyDescent="0.25">
      <c r="A57" s="64" t="s">
        <v>355</v>
      </c>
      <c r="B57" s="14">
        <f>B43</f>
        <v>20</v>
      </c>
      <c r="C57" s="15">
        <f>C43</f>
        <v>20</v>
      </c>
      <c r="D57" s="70">
        <f>D43</f>
        <v>0</v>
      </c>
      <c r="E57" s="23">
        <f>E43</f>
        <v>20</v>
      </c>
      <c r="F57" s="65">
        <f>$F$43</f>
        <v>23</v>
      </c>
      <c r="G57" s="2"/>
      <c r="H57" s="2"/>
      <c r="I57" s="2"/>
      <c r="J57" s="2"/>
      <c r="K57" s="2"/>
      <c r="L57" s="2"/>
      <c r="M57" s="2"/>
      <c r="N57"/>
      <c r="O57"/>
      <c r="P57"/>
      <c r="Q57"/>
      <c r="R57"/>
      <c r="S57" s="2"/>
    </row>
    <row r="58" spans="1:19" s="3" customFormat="1" x14ac:dyDescent="0.25">
      <c r="A58" s="64" t="s">
        <v>356</v>
      </c>
      <c r="B58" s="14">
        <f t="shared" ref="B58:B67" si="0">IF($B44&lt;&gt;0,$B44+$B57,"")</f>
        <v>48</v>
      </c>
      <c r="C58" s="15">
        <f t="shared" ref="C58:C67" si="1">IF($C44&lt;&gt;0,$C44+$C57,"")</f>
        <v>48</v>
      </c>
      <c r="D58" s="70">
        <f t="shared" ref="D58:D67" si="2">D44</f>
        <v>0</v>
      </c>
      <c r="E58" s="23">
        <f t="shared" ref="E58:E67" si="3">IF($E44&lt;&gt;0,$E44+$E57,"")</f>
        <v>48</v>
      </c>
      <c r="F58" s="65">
        <f t="shared" ref="F58:F67" si="4">$F57+$F44</f>
        <v>46</v>
      </c>
      <c r="G58" s="2"/>
      <c r="H58" s="2"/>
      <c r="I58" s="2"/>
      <c r="J58" s="2"/>
      <c r="K58" s="2"/>
      <c r="L58" s="2"/>
      <c r="M58" s="2"/>
      <c r="N58"/>
      <c r="O58"/>
      <c r="P58"/>
      <c r="Q58"/>
      <c r="R58"/>
      <c r="S58" s="2"/>
    </row>
    <row r="59" spans="1:19" s="3" customFormat="1" x14ac:dyDescent="0.25">
      <c r="A59" s="64" t="s">
        <v>357</v>
      </c>
      <c r="B59" s="14">
        <f t="shared" si="0"/>
        <v>73</v>
      </c>
      <c r="C59" s="15">
        <f t="shared" si="1"/>
        <v>73</v>
      </c>
      <c r="D59" s="70">
        <f t="shared" si="2"/>
        <v>0</v>
      </c>
      <c r="E59" s="23">
        <f t="shared" si="3"/>
        <v>73</v>
      </c>
      <c r="F59" s="65">
        <f t="shared" si="4"/>
        <v>69</v>
      </c>
      <c r="G59" s="2"/>
      <c r="H59" s="2"/>
      <c r="I59" s="2"/>
      <c r="J59" s="2"/>
      <c r="K59" s="2"/>
      <c r="L59" s="2"/>
      <c r="M59" s="2"/>
      <c r="N59"/>
      <c r="O59"/>
      <c r="P59"/>
      <c r="Q59"/>
      <c r="R59"/>
      <c r="S59" s="2"/>
    </row>
    <row r="60" spans="1:19" s="3" customFormat="1" x14ac:dyDescent="0.25">
      <c r="A60" s="64" t="s">
        <v>358</v>
      </c>
      <c r="B60" s="14">
        <f t="shared" si="0"/>
        <v>100</v>
      </c>
      <c r="C60" s="15">
        <f t="shared" si="1"/>
        <v>100</v>
      </c>
      <c r="D60" s="70">
        <f t="shared" si="2"/>
        <v>0</v>
      </c>
      <c r="E60" s="23">
        <f t="shared" si="3"/>
        <v>100</v>
      </c>
      <c r="F60" s="65">
        <f t="shared" si="4"/>
        <v>92</v>
      </c>
      <c r="G60" s="2"/>
      <c r="H60" s="2"/>
      <c r="I60" s="2"/>
      <c r="J60" s="2"/>
      <c r="K60" s="2"/>
      <c r="L60" s="2"/>
      <c r="M60" s="2"/>
      <c r="N60"/>
      <c r="O60"/>
      <c r="P60"/>
      <c r="Q60"/>
      <c r="R60"/>
      <c r="S60" s="2"/>
    </row>
    <row r="61" spans="1:19" s="3" customFormat="1" x14ac:dyDescent="0.25">
      <c r="A61" s="64" t="s">
        <v>359</v>
      </c>
      <c r="B61" s="14">
        <f t="shared" si="0"/>
        <v>126</v>
      </c>
      <c r="C61" s="15">
        <f t="shared" si="1"/>
        <v>126</v>
      </c>
      <c r="D61" s="70">
        <f t="shared" si="2"/>
        <v>0</v>
      </c>
      <c r="E61" s="23">
        <f t="shared" si="3"/>
        <v>124</v>
      </c>
      <c r="F61" s="65">
        <f t="shared" si="4"/>
        <v>115</v>
      </c>
      <c r="G61" s="2"/>
      <c r="H61" s="2"/>
      <c r="I61" s="2"/>
      <c r="J61" s="2"/>
      <c r="K61" s="2"/>
      <c r="L61" s="2"/>
      <c r="M61" s="2"/>
      <c r="N61"/>
      <c r="O61"/>
      <c r="P61"/>
      <c r="Q61"/>
      <c r="R61"/>
      <c r="S61" s="2"/>
    </row>
    <row r="62" spans="1:19" s="3" customFormat="1" x14ac:dyDescent="0.25">
      <c r="A62" s="64" t="s">
        <v>164</v>
      </c>
      <c r="B62" s="14">
        <f t="shared" si="0"/>
        <v>163</v>
      </c>
      <c r="C62" s="15">
        <f t="shared" si="1"/>
        <v>158</v>
      </c>
      <c r="D62" s="70">
        <f t="shared" si="2"/>
        <v>0</v>
      </c>
      <c r="E62" s="23">
        <f t="shared" si="3"/>
        <v>152</v>
      </c>
      <c r="F62" s="65">
        <f t="shared" si="4"/>
        <v>138</v>
      </c>
      <c r="G62" s="2"/>
      <c r="H62" s="2"/>
      <c r="I62" s="2"/>
      <c r="J62" s="2"/>
      <c r="K62" s="2"/>
      <c r="L62" s="2"/>
      <c r="M62" s="2"/>
      <c r="N62"/>
      <c r="O62"/>
      <c r="P62"/>
      <c r="Q62"/>
      <c r="R62"/>
      <c r="S62" s="2"/>
    </row>
    <row r="63" spans="1:19" s="3" customFormat="1" ht="25.5" x14ac:dyDescent="0.25">
      <c r="A63" s="66" t="s">
        <v>196</v>
      </c>
      <c r="B63" s="14">
        <f t="shared" si="0"/>
        <v>175</v>
      </c>
      <c r="C63" s="15">
        <f t="shared" si="1"/>
        <v>170</v>
      </c>
      <c r="D63" s="70">
        <f t="shared" si="2"/>
        <v>0</v>
      </c>
      <c r="E63" s="23">
        <f t="shared" si="3"/>
        <v>163</v>
      </c>
      <c r="F63" s="65">
        <f t="shared" si="4"/>
        <v>161</v>
      </c>
      <c r="G63" s="2"/>
      <c r="H63" s="2"/>
      <c r="I63" s="2"/>
      <c r="J63" s="2"/>
      <c r="K63" s="2"/>
      <c r="L63" s="2"/>
      <c r="M63" s="2"/>
      <c r="N63"/>
      <c r="O63"/>
      <c r="P63"/>
      <c r="Q63"/>
      <c r="R63"/>
      <c r="S63" s="2"/>
    </row>
    <row r="64" spans="1:19" s="3" customFormat="1" x14ac:dyDescent="0.25">
      <c r="A64" s="64" t="s">
        <v>209</v>
      </c>
      <c r="B64" s="14">
        <f t="shared" si="0"/>
        <v>226</v>
      </c>
      <c r="C64" s="15">
        <f t="shared" si="1"/>
        <v>221</v>
      </c>
      <c r="D64" s="70">
        <f t="shared" si="2"/>
        <v>0</v>
      </c>
      <c r="E64" s="23">
        <f t="shared" si="3"/>
        <v>193</v>
      </c>
      <c r="F64" s="65">
        <f t="shared" si="4"/>
        <v>181</v>
      </c>
      <c r="G64" s="2"/>
      <c r="H64" s="2"/>
      <c r="I64" s="2"/>
      <c r="J64" s="2"/>
      <c r="K64" s="2"/>
      <c r="L64" s="2"/>
      <c r="M64" s="2"/>
      <c r="N64"/>
      <c r="O64"/>
      <c r="P64"/>
      <c r="Q64"/>
      <c r="R64"/>
      <c r="S64" s="2"/>
    </row>
    <row r="65" spans="1:19" s="3" customFormat="1" x14ac:dyDescent="0.25">
      <c r="A65" s="64" t="s">
        <v>262</v>
      </c>
      <c r="B65" s="14">
        <f t="shared" si="0"/>
        <v>261</v>
      </c>
      <c r="C65" s="15">
        <f t="shared" si="1"/>
        <v>256</v>
      </c>
      <c r="D65" s="70">
        <f t="shared" si="2"/>
        <v>0</v>
      </c>
      <c r="E65" s="23">
        <f t="shared" si="3"/>
        <v>225</v>
      </c>
      <c r="F65" s="65">
        <f t="shared" si="4"/>
        <v>201</v>
      </c>
      <c r="G65" s="2"/>
      <c r="H65" s="2"/>
      <c r="I65" s="2"/>
      <c r="J65" s="2"/>
      <c r="K65" s="2"/>
      <c r="L65" s="2"/>
      <c r="M65" s="2"/>
      <c r="N65"/>
      <c r="O65"/>
      <c r="P65"/>
      <c r="Q65"/>
      <c r="R65"/>
      <c r="S65" s="2"/>
    </row>
    <row r="66" spans="1:19" x14ac:dyDescent="0.25">
      <c r="A66" s="64" t="s">
        <v>300</v>
      </c>
      <c r="B66" s="14">
        <f t="shared" si="0"/>
        <v>295</v>
      </c>
      <c r="C66" s="15">
        <f t="shared" si="1"/>
        <v>286</v>
      </c>
      <c r="D66" s="70">
        <f t="shared" si="2"/>
        <v>3</v>
      </c>
      <c r="E66" s="23">
        <f t="shared" si="3"/>
        <v>243</v>
      </c>
      <c r="F66" s="65">
        <f t="shared" si="4"/>
        <v>221</v>
      </c>
    </row>
    <row r="67" spans="1:19" x14ac:dyDescent="0.25">
      <c r="A67" s="64" t="s">
        <v>338</v>
      </c>
      <c r="B67" s="14">
        <f t="shared" si="0"/>
        <v>301</v>
      </c>
      <c r="C67" s="15">
        <f t="shared" si="1"/>
        <v>292</v>
      </c>
      <c r="D67" s="70">
        <f t="shared" si="2"/>
        <v>0</v>
      </c>
      <c r="E67" s="23">
        <f t="shared" si="3"/>
        <v>249</v>
      </c>
      <c r="F67" s="65">
        <f t="shared" si="4"/>
        <v>241</v>
      </c>
    </row>
    <row r="68" spans="1:19" x14ac:dyDescent="0.25">
      <c r="A68" s="82" t="s">
        <v>362</v>
      </c>
      <c r="B68" s="83"/>
      <c r="C68" s="83"/>
      <c r="D68" s="83"/>
      <c r="E68" s="84"/>
      <c r="F68" s="65">
        <f>F54</f>
        <v>241</v>
      </c>
    </row>
  </sheetData>
  <dataConsolidate/>
  <mergeCells count="5">
    <mergeCell ref="A68:E68"/>
    <mergeCell ref="A38:F38"/>
    <mergeCell ref="A39:F39"/>
    <mergeCell ref="A40:F40"/>
    <mergeCell ref="C42:D42"/>
  </mergeCells>
  <conditionalFormatting pivot="1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{D944E5EB-03F3-4877-8E1A-E7932DDE042D}</x14:id>
        </ext>
      </extLst>
    </cfRule>
  </conditionalFormatting>
  <conditionalFormatting pivot="1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{F18D019E-3FB9-4630-BA57-6044151FA55A}</x14:id>
        </ext>
      </extLst>
    </cfRule>
  </conditionalFormatting>
  <conditionalFormatting pivot="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{D38C3B56-B963-4348-AFF6-843E1FABEC50}</x14:id>
        </ext>
      </extLst>
    </cfRule>
  </conditionalFormatting>
  <conditionalFormatting pivot="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{3F929026-C43F-4082-9021-07800416D1CA}</x14:id>
        </ext>
      </extLst>
    </cfRule>
  </conditionalFormatting>
  <printOptions horizontalCentered="1" verticalCentered="1"/>
  <pageMargins left="0.19685039370078741" right="0.19685039370078741" top="0.19685039370078741" bottom="0.19685039370078741" header="0" footer="0"/>
  <pageSetup paperSize="9" orientation="landscape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944E5EB-03F3-4877-8E1A-E7932DDE042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F18D019E-3FB9-4630-BA57-6044151FA55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D38C3B56-B963-4348-AFF6-843E1FABEC5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3F929026-C43F-4082-9021-07800416D1C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PREP P&amp;E</vt:lpstr>
      <vt:lpstr>PREP P&amp;E (2)</vt:lpstr>
      <vt:lpstr>'PREP P&amp;E'!Zone_d_impression</vt:lpstr>
      <vt:lpstr>'PREP P&amp;E (2)'!Zone_d_impression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FOENKINOS Charles</cp:lastModifiedBy>
  <cp:lastPrinted>2020-01-13T15:41:30Z</cp:lastPrinted>
  <dcterms:created xsi:type="dcterms:W3CDTF">2020-01-09T19:00:27Z</dcterms:created>
  <dcterms:modified xsi:type="dcterms:W3CDTF">2020-01-14T09:24:58Z</dcterms:modified>
</cp:coreProperties>
</file>