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ctrlProps/ctrlProp1.xml" ContentType="application/vnd.ms-excel.controlproperties+xml"/>
  <Override PartName="/xl/ctrlProps/ctrlProp2.xml" ContentType="application/vnd.ms-excel.controlproperties+xml"/>
  <Override PartName="/xl/ink/ink1.xml" ContentType="application/inkml+xml"/>
  <Override PartName="/xl/ink/ink2.xml" ContentType="application/inkml+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codeName="ThisWorkbook" defaultThemeVersion="166925"/>
  <mc:AlternateContent xmlns:mc="http://schemas.openxmlformats.org/markup-compatibility/2006">
    <mc:Choice Requires="x15">
      <x15ac:absPath xmlns:x15ac="http://schemas.microsoft.com/office/spreadsheetml/2010/11/ac" url="J:\"/>
    </mc:Choice>
  </mc:AlternateContent>
  <xr:revisionPtr revIDLastSave="0" documentId="13_ncr:1_{04115B72-4912-413E-9252-FD66E2E5DAE7}" xr6:coauthVersionLast="45" xr6:coauthVersionMax="45" xr10:uidLastSave="{00000000-0000-0000-0000-000000000000}"/>
  <bookViews>
    <workbookView xWindow="28680" yWindow="-120" windowWidth="21840" windowHeight="13740" activeTab="1" xr2:uid="{B4B36C7B-3140-485B-899D-0E8D3BCFC9D3}"/>
  </bookViews>
  <sheets>
    <sheet name="Données" sheetId="2" r:id="rId1"/>
    <sheet name="Bon de Commande" sheetId="3" r:id="rId2"/>
    <sheet name="Historique_Commande" sheetId="4" r:id="rId3"/>
    <sheet name="Feuil1" sheetId="1" r:id="rId4"/>
  </sheets>
  <externalReferences>
    <externalReference r:id="rId5"/>
  </externalReferences>
  <definedNames>
    <definedName name="Att">Historique_Commande!#REF!</definedName>
    <definedName name="Citroën">Historique_Commande!#REF!</definedName>
    <definedName name="Cont">Historique_Commande!#REF!</definedName>
    <definedName name="En_attente">Historique_Commande!#REF!</definedName>
    <definedName name="envoi">Historique_Commande!#REF!</definedName>
    <definedName name="EnVoyé">Historique_Commande!#REF!</definedName>
    <definedName name="ListeENVOI">#REF!</definedName>
    <definedName name="Marque">[1]Historique_Commande!$E$2:$E$4</definedName>
    <definedName name="Marques">Historique_Commande!$E$2:$E$2</definedName>
    <definedName name="Peugeot">Historique_Commande!#REF!</definedName>
    <definedName name="Renault">Historique_Commande!$G$2:$G$2</definedName>
    <definedName name="sortes">[1]Historique_Commande!$E$21:$E$23</definedName>
    <definedName name="_xlnm.Print_Area" localSheetId="1">'Bon de Commande'!$A$1:$E$167</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6" i="4" l="1"/>
  <c r="O3" i="4"/>
  <c r="O4" i="4"/>
  <c r="D112" i="3"/>
  <c r="H16" i="3" l="1"/>
  <c r="H15" i="3"/>
  <c r="J4" i="3"/>
  <c r="H4" i="3"/>
  <c r="H2" i="3"/>
  <c r="H13" i="3" l="1"/>
  <c r="O26" i="3"/>
  <c r="A2" i="3"/>
  <c r="D3" i="3"/>
  <c r="A4" i="3"/>
  <c r="A5" i="3"/>
  <c r="A9" i="3"/>
  <c r="L9" i="3"/>
  <c r="C74" i="3" s="1"/>
  <c r="A10" i="3"/>
  <c r="E24" i="3"/>
  <c r="E32" i="3" s="1"/>
  <c r="Q29" i="3"/>
  <c r="D77" i="3"/>
  <c r="B96" i="3"/>
  <c r="B98" i="3"/>
  <c r="C98" i="3"/>
  <c r="B99" i="3"/>
  <c r="B101" i="3"/>
  <c r="C101" i="3"/>
  <c r="D115" i="3"/>
  <c r="E115" i="3" s="1"/>
  <c r="E116" i="3"/>
  <c r="A121" i="3"/>
  <c r="B131" i="3"/>
  <c r="B133" i="3"/>
  <c r="B134" i="3"/>
  <c r="C134" i="3"/>
  <c r="B135" i="3"/>
  <c r="B136" i="3"/>
  <c r="D136" i="3"/>
  <c r="A153" i="3"/>
  <c r="B154" i="3"/>
  <c r="A159" i="3"/>
  <c r="E30" i="3" l="1"/>
  <c r="I9" i="3"/>
  <c r="D133" i="3"/>
  <c r="B157" i="3"/>
  <c r="B100" i="3"/>
  <c r="C119" i="3" s="1"/>
</calcChain>
</file>

<file path=xl/sharedStrings.xml><?xml version="1.0" encoding="utf-8"?>
<sst xmlns="http://schemas.openxmlformats.org/spreadsheetml/2006/main" count="386" uniqueCount="303">
  <si>
    <t>Sociétés</t>
  </si>
  <si>
    <t>TVA</t>
  </si>
  <si>
    <t>Banque CBC</t>
  </si>
  <si>
    <t>Enseignes</t>
  </si>
  <si>
    <t>Mail</t>
  </si>
  <si>
    <t>Téléphones</t>
  </si>
  <si>
    <t>Magasins</t>
  </si>
  <si>
    <t>Adresses</t>
  </si>
  <si>
    <t>Code Postal</t>
  </si>
  <si>
    <t>Acomptes</t>
  </si>
  <si>
    <t>MOIS</t>
  </si>
  <si>
    <t>ANNEE</t>
  </si>
  <si>
    <t>Vendeurs</t>
  </si>
  <si>
    <t>FOURNISSEURS</t>
  </si>
  <si>
    <t>AXAN SNC</t>
  </si>
  <si>
    <t>BE0889.815.147</t>
  </si>
  <si>
    <t>BE89 7320 1773 5085</t>
  </si>
  <si>
    <t>Quality Confort</t>
  </si>
  <si>
    <t>info@qualityconfort.be</t>
  </si>
  <si>
    <t>04/3882111</t>
  </si>
  <si>
    <t>Aiseau Presles</t>
  </si>
  <si>
    <t>rue d'Oignies, 202</t>
  </si>
  <si>
    <t>BC</t>
  </si>
  <si>
    <t>Janvier</t>
  </si>
  <si>
    <t>OUI</t>
  </si>
  <si>
    <t>ALAIN</t>
  </si>
  <si>
    <t>AERRE</t>
  </si>
  <si>
    <t>MEUBLES FAMILY SPRL</t>
  </si>
  <si>
    <t>BE0679.866.565</t>
  </si>
  <si>
    <t>BE31 7320 4452 3455</t>
  </si>
  <si>
    <t>Meubles Family</t>
  </si>
  <si>
    <t>meublesfamily@gmail.com</t>
  </si>
  <si>
    <t>019/676 675</t>
  </si>
  <si>
    <t>Ans</t>
  </si>
  <si>
    <t>rue de la Station, 23</t>
  </si>
  <si>
    <t>VISA</t>
  </si>
  <si>
    <t>Février</t>
  </si>
  <si>
    <t>NON</t>
  </si>
  <si>
    <t>AXEL</t>
  </si>
  <si>
    <t>AVANTI</t>
  </si>
  <si>
    <t>Meubles Confort</t>
  </si>
  <si>
    <t>Aywaille</t>
  </si>
  <si>
    <t>rue Nicolas Lambercy, 23</t>
  </si>
  <si>
    <t>ESPECES</t>
  </si>
  <si>
    <t>Mars</t>
  </si>
  <si>
    <t>En Attente</t>
  </si>
  <si>
    <t>CHRISTELLE</t>
  </si>
  <si>
    <t>BALILLI</t>
  </si>
  <si>
    <t>Simbameubles</t>
  </si>
  <si>
    <t>simbameubles@gmail.com</t>
  </si>
  <si>
    <t>0473/590151</t>
  </si>
  <si>
    <t>Dinant</t>
  </si>
  <si>
    <t>rue Grande, 77</t>
  </si>
  <si>
    <t>Avril</t>
  </si>
  <si>
    <t>DAVID</t>
  </si>
  <si>
    <t>BAUWENS</t>
  </si>
  <si>
    <t>Hannut</t>
  </si>
  <si>
    <t>rue de Tirlemont, 31</t>
  </si>
  <si>
    <t>Mai</t>
  </si>
  <si>
    <t>DORIAN</t>
  </si>
  <si>
    <t>BETALINE</t>
  </si>
  <si>
    <t>Jumet</t>
  </si>
  <si>
    <t>Chée de Bruxelles, 161</t>
  </si>
  <si>
    <t>Juin</t>
  </si>
  <si>
    <t>FABRICE</t>
  </si>
  <si>
    <t>BSS</t>
  </si>
  <si>
    <t>Quievrain</t>
  </si>
  <si>
    <t>Route de Mons, 164c</t>
  </si>
  <si>
    <t>Juillet</t>
  </si>
  <si>
    <t>FRED</t>
  </si>
  <si>
    <t>CABREIROS</t>
  </si>
  <si>
    <t>Saint Georges</t>
  </si>
  <si>
    <t>rue Eloi Fouarge, 9</t>
  </si>
  <si>
    <t>Août</t>
  </si>
  <si>
    <t>LAURET</t>
  </si>
  <si>
    <t>CHINE</t>
  </si>
  <si>
    <t>FACEBOOK</t>
  </si>
  <si>
    <t>Septembre</t>
  </si>
  <si>
    <t>MAURICE</t>
  </si>
  <si>
    <t>CONFORTLUXE</t>
  </si>
  <si>
    <t>INSTAGRAM</t>
  </si>
  <si>
    <t>Octobre</t>
  </si>
  <si>
    <t>MAXIME</t>
  </si>
  <si>
    <t>ESPOMASA</t>
  </si>
  <si>
    <t>Novembre</t>
  </si>
  <si>
    <t>MICHAÊL</t>
  </si>
  <si>
    <t>GAMI</t>
  </si>
  <si>
    <t>Décembre</t>
  </si>
  <si>
    <t>MIKE</t>
  </si>
  <si>
    <t>GRADATEX</t>
  </si>
  <si>
    <t>RICHARD</t>
  </si>
  <si>
    <t>HELVETIA</t>
  </si>
  <si>
    <t>INTERTAPIS</t>
  </si>
  <si>
    <t>KARINTRAD</t>
  </si>
  <si>
    <t>Etages</t>
  </si>
  <si>
    <t>TAEG</t>
  </si>
  <si>
    <t>SALON</t>
  </si>
  <si>
    <t>LIEVENS</t>
  </si>
  <si>
    <t>R. de Ch</t>
  </si>
  <si>
    <t>SALLE à MANGER</t>
  </si>
  <si>
    <t>MATRASS</t>
  </si>
  <si>
    <t>1er</t>
  </si>
  <si>
    <t>LITERIE</t>
  </si>
  <si>
    <t>ORANJE</t>
  </si>
  <si>
    <t>2ième</t>
  </si>
  <si>
    <t>RIEN</t>
  </si>
  <si>
    <t>POLDIMAR</t>
  </si>
  <si>
    <t>3ième</t>
  </si>
  <si>
    <t>ROUSSEAU</t>
  </si>
  <si>
    <t>4ième</t>
  </si>
  <si>
    <t>SAN MARCO</t>
  </si>
  <si>
    <t>SCIAE</t>
  </si>
  <si>
    <t>SITWELL</t>
  </si>
  <si>
    <t>VIPACK</t>
  </si>
  <si>
    <t>INCONNU</t>
  </si>
  <si>
    <t>Paraphe :</t>
  </si>
  <si>
    <r>
      <rPr>
        <sz val="14"/>
        <color theme="1"/>
        <rFont val="Calibri"/>
        <family val="2"/>
        <scheme val="minor"/>
      </rPr>
      <t xml:space="preserve">Vérification par </t>
    </r>
    <r>
      <rPr>
        <sz val="11"/>
        <color theme="1"/>
        <rFont val="Calibri"/>
        <family val="2"/>
        <scheme val="minor"/>
      </rPr>
      <t>: …................................................................................</t>
    </r>
  </si>
  <si>
    <t xml:space="preserve">Remarques : </t>
  </si>
  <si>
    <t>Reprise :</t>
  </si>
  <si>
    <t>Montage :</t>
  </si>
  <si>
    <t>Montant de la livraison :</t>
  </si>
  <si>
    <t>Livraison :</t>
  </si>
  <si>
    <t>Financement à 0% :  AGIOS :</t>
  </si>
  <si>
    <t>Financement envoyé :</t>
  </si>
  <si>
    <t>PAR QUI ???</t>
  </si>
  <si>
    <t>DATE</t>
  </si>
  <si>
    <t>Fournisseur:</t>
  </si>
  <si>
    <t>P.A. :</t>
  </si>
  <si>
    <t xml:space="preserve">Nom : </t>
  </si>
  <si>
    <t>N° du B.C. :</t>
  </si>
  <si>
    <t>DESCRIPTIF B.C.</t>
  </si>
  <si>
    <t>Lu et approuvé</t>
  </si>
  <si>
    <t>Le Client</t>
  </si>
  <si>
    <t>Fait le :</t>
  </si>
  <si>
    <t>LE CLIENT CONFIRME QUE SON MEUBLE EST LIBRE DE TOUT NANTISSEMENT</t>
  </si>
  <si>
    <t>dès la livraison du nouveau mobilier.</t>
  </si>
  <si>
    <t xml:space="preserve">Le mobilier sera la propriété exclusive de </t>
  </si>
  <si>
    <t>reprend le mobilier pré-cité à titre commercial et exceptionnel</t>
  </si>
  <si>
    <t>REMARQUES :</t>
  </si>
  <si>
    <t>(déjà déduite sur la commande)</t>
  </si>
  <si>
    <r>
      <rPr>
        <b/>
        <sz val="14"/>
        <color theme="1"/>
        <rFont val="Calibri"/>
        <family val="2"/>
        <scheme val="minor"/>
      </rPr>
      <t>Valeur de reprise</t>
    </r>
    <r>
      <rPr>
        <sz val="11"/>
        <color theme="1"/>
        <rFont val="Calibri"/>
        <family val="2"/>
        <scheme val="minor"/>
      </rPr>
      <t xml:space="preserve"> </t>
    </r>
  </si>
  <si>
    <r>
      <rPr>
        <b/>
        <sz val="14"/>
        <color theme="1"/>
        <rFont val="Calibri"/>
        <family val="2"/>
        <scheme val="minor"/>
      </rPr>
      <t>Age</t>
    </r>
    <r>
      <rPr>
        <sz val="11"/>
        <color theme="1"/>
        <rFont val="Calibri"/>
        <family val="2"/>
        <scheme val="minor"/>
      </rPr>
      <t xml:space="preserve"> …............</t>
    </r>
  </si>
  <si>
    <r>
      <rPr>
        <b/>
        <sz val="14"/>
        <color theme="1"/>
        <rFont val="Calibri"/>
        <family val="2"/>
        <scheme val="minor"/>
      </rPr>
      <t xml:space="preserve">Revêtement </t>
    </r>
    <r>
      <rPr>
        <sz val="11"/>
        <color theme="1"/>
        <rFont val="Calibri"/>
        <family val="2"/>
        <scheme val="minor"/>
      </rPr>
      <t>: …..............................................................</t>
    </r>
  </si>
  <si>
    <t>Moyen</t>
  </si>
  <si>
    <r>
      <rPr>
        <b/>
        <sz val="14"/>
        <color theme="1"/>
        <rFont val="Calibri"/>
        <family val="2"/>
        <scheme val="minor"/>
      </rPr>
      <t xml:space="preserve">Etat </t>
    </r>
    <r>
      <rPr>
        <sz val="11"/>
        <color theme="1"/>
        <rFont val="Calibri"/>
        <family val="2"/>
        <scheme val="minor"/>
      </rPr>
      <t>…........................................</t>
    </r>
  </si>
  <si>
    <r>
      <rPr>
        <b/>
        <sz val="14"/>
        <color theme="1"/>
        <rFont val="Calibri"/>
        <family val="2"/>
        <scheme val="minor"/>
      </rPr>
      <t xml:space="preserve">Composition </t>
    </r>
    <r>
      <rPr>
        <sz val="11"/>
        <color theme="1"/>
        <rFont val="Calibri"/>
        <family val="2"/>
        <scheme val="minor"/>
      </rPr>
      <t>: …..............................................................</t>
    </r>
  </si>
  <si>
    <t xml:space="preserve">Mobilier à reprendre : </t>
  </si>
  <si>
    <t>Code Postal :</t>
  </si>
  <si>
    <t>Localité :</t>
  </si>
  <si>
    <t xml:space="preserve">Adresse: </t>
  </si>
  <si>
    <t>Nom :</t>
  </si>
  <si>
    <t>Date Commande :</t>
  </si>
  <si>
    <t>N° Commande :</t>
  </si>
  <si>
    <t>Lu &amp; approuvé</t>
  </si>
  <si>
    <t>Responsable :</t>
  </si>
  <si>
    <t>Conseiller :</t>
  </si>
  <si>
    <t>Client :</t>
  </si>
  <si>
    <t xml:space="preserve">Fait le et remis en double au client : </t>
  </si>
  <si>
    <t>Supplément MONTAGE MEUBLES : 300 €</t>
  </si>
  <si>
    <t>Supplément LIFT : 200 €</t>
  </si>
  <si>
    <t>Pas de reprise carton</t>
  </si>
  <si>
    <t>livraison</t>
  </si>
  <si>
    <t>prix</t>
  </si>
  <si>
    <t>Tarif :</t>
  </si>
  <si>
    <t>Reprise anciens ?</t>
  </si>
  <si>
    <t>suffisamment larges  ?</t>
  </si>
  <si>
    <t>Portes, fenêtres, escaliers sont-ils</t>
  </si>
  <si>
    <t>Autorisation d'Utiliser l'ascenseur ?</t>
  </si>
  <si>
    <t>Signature et nom du client</t>
  </si>
  <si>
    <t>Faut-il utiliser un lift ?</t>
  </si>
  <si>
    <t>Quel étage pour la livraison ?</t>
  </si>
  <si>
    <t>Renseignements pour la livraison :</t>
  </si>
  <si>
    <t>Date prévue de livraison :</t>
  </si>
  <si>
    <t>Date du BC :</t>
  </si>
  <si>
    <t>Bon n°</t>
  </si>
  <si>
    <t>d'appel au choix des parties de recourir à un tribunal arbitral.</t>
  </si>
  <si>
    <t xml:space="preserve">étant compétents pour connaître des litiges, sauf application des règles de procédure </t>
  </si>
  <si>
    <t>12, rue de Tirlemont,4280 Hannut</t>
  </si>
  <si>
    <t xml:space="preserve">Seuls les tribunaux de </t>
  </si>
  <si>
    <t xml:space="preserve">tard. </t>
  </si>
  <si>
    <t>par lettre recommadnée avec accusé de réception dans les 8 jours de la livraison au plus</t>
  </si>
  <si>
    <t>quant à l'exécution de la convention devra être portée à la connaissance de</t>
  </si>
  <si>
    <t>Toutes contestation ou réclamation quant à la qualité du mobilier ou plus généralement</t>
  </si>
  <si>
    <t>L'acheteur reconnait avoir reçu une copie des conditions de vente</t>
  </si>
  <si>
    <t xml:space="preserve">SECCI donné </t>
  </si>
  <si>
    <t>Mois.</t>
  </si>
  <si>
    <t>REMARQUES EVENTUELLES :</t>
  </si>
  <si>
    <t>TOTAL :</t>
  </si>
  <si>
    <t xml:space="preserve">SIGNATURE : </t>
  </si>
  <si>
    <t>…………………………</t>
  </si>
  <si>
    <t>la marchandise conforme et en parfait état et l'agrée.</t>
  </si>
  <si>
    <t xml:space="preserve">Euros à verser le : </t>
  </si>
  <si>
    <t>Je soussigné déclare avoir reçu le ………………………………….</t>
  </si>
  <si>
    <t>&lt;== ne pas bouger de place !!!</t>
  </si>
  <si>
    <t>total acomptes :</t>
  </si>
  <si>
    <t>…………………….</t>
  </si>
  <si>
    <t>Acompte :</t>
  </si>
  <si>
    <t>Signature Vendeur</t>
  </si>
  <si>
    <t>ACOMPTE</t>
  </si>
  <si>
    <t>Signature Client + Lu et Approuvé Bon pour commande ferme et définitive</t>
  </si>
  <si>
    <t>URGENT ( le client accepte de recevoir la marchandise dès sa disponibilité) :</t>
  </si>
  <si>
    <t>DELAI DE LIVRAISON :</t>
  </si>
  <si>
    <t>ATTENTION ! EMPRUNTER DE L'ARGENT COUTE AUSSI DE L'ARGENT</t>
  </si>
  <si>
    <t>ANNULER un B.C.</t>
  </si>
  <si>
    <t>PRIX</t>
  </si>
  <si>
    <t>Composition / Libellé</t>
  </si>
  <si>
    <t>EMPORTE ?</t>
  </si>
  <si>
    <t>REPRISE ?</t>
  </si>
  <si>
    <t>Agréé FSMA</t>
  </si>
  <si>
    <t>Email :</t>
  </si>
  <si>
    <t>&lt;== Ne PAS effacer !</t>
  </si>
  <si>
    <t>Téléphone :</t>
  </si>
  <si>
    <t>4280 - HANNUT</t>
  </si>
  <si>
    <t>rue de Tirlemont, 12</t>
  </si>
  <si>
    <t>Rue :</t>
  </si>
  <si>
    <t>Prénom :</t>
  </si>
  <si>
    <t>NOM :</t>
  </si>
  <si>
    <t>Date :</t>
  </si>
  <si>
    <t>BON DE COMMANDE n°</t>
  </si>
  <si>
    <t>N° Bon de Commande</t>
  </si>
  <si>
    <t>Date</t>
  </si>
  <si>
    <t>Nom</t>
  </si>
  <si>
    <t>Prénom</t>
  </si>
  <si>
    <t>Adresse</t>
  </si>
  <si>
    <t>Localité</t>
  </si>
  <si>
    <t>Téléphone</t>
  </si>
  <si>
    <t>TTC</t>
  </si>
  <si>
    <t>Acompte Bancontact</t>
  </si>
  <si>
    <t>Acompte Visa</t>
  </si>
  <si>
    <t>Acompte Espèces</t>
  </si>
  <si>
    <t>Solde à payer</t>
  </si>
  <si>
    <t>Prix d'Achat HT</t>
  </si>
  <si>
    <t>Coéfficient</t>
  </si>
  <si>
    <t>Lift</t>
  </si>
  <si>
    <t>Montage</t>
  </si>
  <si>
    <t>Reprise</t>
  </si>
  <si>
    <t>Fournisseur</t>
  </si>
  <si>
    <t>Composition Ligne1</t>
  </si>
  <si>
    <t>Composition Ligne2</t>
  </si>
  <si>
    <t>Composition Ligne3</t>
  </si>
  <si>
    <t>Composition Ligne4</t>
  </si>
  <si>
    <t>Composition Ligne5</t>
  </si>
  <si>
    <t>Composition Ligne6</t>
  </si>
  <si>
    <t>Composition Ligne7</t>
  </si>
  <si>
    <t>Composition Ligne8</t>
  </si>
  <si>
    <t>Composition Ligne9</t>
  </si>
  <si>
    <t>Reprise (O/N)</t>
  </si>
  <si>
    <t>Emporté (O/N)</t>
  </si>
  <si>
    <t>Livraison (MM.aa)</t>
  </si>
  <si>
    <t>Flémalle</t>
  </si>
  <si>
    <t>Victor</t>
  </si>
  <si>
    <t>Chaussée de Chokier, 11</t>
  </si>
  <si>
    <t>GdR 4 portes</t>
  </si>
  <si>
    <t>Léon</t>
  </si>
  <si>
    <t>Février2021</t>
  </si>
  <si>
    <t>FCB 95</t>
  </si>
  <si>
    <t>Durand</t>
  </si>
  <si>
    <t>Salon 3+2</t>
  </si>
  <si>
    <t>ABC-096</t>
  </si>
  <si>
    <t>Bonaparte</t>
  </si>
  <si>
    <t>Napoléon</t>
  </si>
  <si>
    <t>Bd de Waterloo, 566</t>
  </si>
  <si>
    <t>Bruxelles</t>
  </si>
  <si>
    <t>02/456,32,51</t>
  </si>
  <si>
    <t>CàC "HaWai"</t>
  </si>
  <si>
    <t>lit 160 + 2 TdN</t>
  </si>
  <si>
    <t>lit breton</t>
  </si>
  <si>
    <t>FCB-097</t>
  </si>
  <si>
    <t>De Villiers</t>
  </si>
  <si>
    <t>Gérard</t>
  </si>
  <si>
    <t>Salon "Nadine"</t>
  </si>
  <si>
    <t>rlx elec+ div 3pl</t>
  </si>
  <si>
    <t>rouge</t>
  </si>
  <si>
    <t>FCB-098</t>
  </si>
  <si>
    <t>Thonet</t>
  </si>
  <si>
    <t>04/275,03,37</t>
  </si>
  <si>
    <t>Lit 180</t>
  </si>
  <si>
    <t>FCB-099</t>
  </si>
  <si>
    <t>ABC</t>
  </si>
  <si>
    <t>FCB-100</t>
  </si>
  <si>
    <t>DEF</t>
  </si>
  <si>
    <t>INS-101</t>
  </si>
  <si>
    <t>GHI</t>
  </si>
  <si>
    <t>INS-102</t>
  </si>
  <si>
    <t>dfghfghfghf</t>
  </si>
  <si>
    <t>qsdqs</t>
  </si>
  <si>
    <t>LePetit</t>
  </si>
  <si>
    <t>Marcel</t>
  </si>
  <si>
    <t>Salon xxx</t>
  </si>
  <si>
    <t>INS-104</t>
  </si>
  <si>
    <t>STG-105</t>
  </si>
  <si>
    <t>Lefort</t>
  </si>
  <si>
    <t>CàC</t>
  </si>
  <si>
    <t>STG-106</t>
  </si>
  <si>
    <t>sdfsd</t>
  </si>
  <si>
    <t>QUI-107</t>
  </si>
  <si>
    <t>Lemince</t>
  </si>
  <si>
    <t>Gondrand</t>
  </si>
  <si>
    <t>sam</t>
  </si>
  <si>
    <t>QUI-108</t>
  </si>
  <si>
    <t xml:space="preserve">    </t>
  </si>
  <si>
    <t>JUM-109</t>
  </si>
  <si>
    <t>JUM-110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</si>
</sst>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7" formatCode="#,##0.00\ &quot;€&quot;;\-#,##0.00\ &quot;€&quot;"/>
    <numFmt numFmtId="44" formatCode="_-* #,##0.00\ &quot;€&quot;_-;\-* #,##0.00\ &quot;€&quot;_-;_-* &quot;-&quot;??\ &quot;€&quot;_-;_-@_-"/>
    <numFmt numFmtId="164" formatCode="[$-80C]d\ mmmm\ yyyy;@"/>
    <numFmt numFmtId="165" formatCode="mmmm"/>
    <numFmt numFmtId="166" formatCode="[$-80C]dd/mmm/yy;@"/>
    <numFmt numFmtId="167" formatCode="0000"/>
    <numFmt numFmtId="168" formatCode="000&quot;/&quot;00&quot;,&quot;00&quot;,&quot;00"/>
  </numFmts>
  <fonts count="46"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u/>
      <sz val="11"/>
      <color theme="10"/>
      <name val="Calibri"/>
      <family val="2"/>
      <scheme val="minor"/>
    </font>
    <font>
      <u/>
      <sz val="14"/>
      <color theme="1"/>
      <name val="Calibri"/>
      <family val="2"/>
      <scheme val="minor"/>
    </font>
    <font>
      <sz val="14"/>
      <color theme="1"/>
      <name val="Calibri"/>
      <family val="2"/>
      <scheme val="minor"/>
    </font>
    <font>
      <b/>
      <sz val="14"/>
      <color theme="1"/>
      <name val="Calibri"/>
      <family val="2"/>
      <scheme val="minor"/>
    </font>
    <font>
      <sz val="10"/>
      <color theme="1"/>
      <name val="Calibri"/>
      <family val="2"/>
      <scheme val="minor"/>
    </font>
    <font>
      <b/>
      <sz val="16"/>
      <color theme="1"/>
      <name val="Calibri"/>
      <family val="2"/>
      <scheme val="minor"/>
    </font>
    <font>
      <b/>
      <sz val="12"/>
      <color theme="1"/>
      <name val="Calibri"/>
      <family val="2"/>
      <scheme val="minor"/>
    </font>
    <font>
      <b/>
      <sz val="20"/>
      <color theme="1"/>
      <name val="Calibri"/>
      <family val="2"/>
      <scheme val="minor"/>
    </font>
    <font>
      <shadow/>
      <sz val="54"/>
      <color rgb="FF4472C4"/>
      <name val="Calibri"/>
      <family val="2"/>
      <scheme val="minor"/>
    </font>
    <font>
      <sz val="12"/>
      <color theme="1"/>
      <name val="Calibri"/>
      <family val="2"/>
      <scheme val="minor"/>
    </font>
    <font>
      <b/>
      <u/>
      <sz val="14"/>
      <color theme="1"/>
      <name val="Calibri"/>
      <family val="2"/>
      <scheme val="minor"/>
    </font>
    <font>
      <sz val="16"/>
      <color theme="1"/>
      <name val="Arial"/>
      <family val="2"/>
    </font>
    <font>
      <sz val="16"/>
      <color theme="1"/>
      <name val="Calibri"/>
      <family val="2"/>
      <scheme val="minor"/>
    </font>
    <font>
      <b/>
      <sz val="22"/>
      <color rgb="FFFF0000"/>
      <name val="Calibri"/>
      <family val="2"/>
      <scheme val="minor"/>
    </font>
    <font>
      <sz val="18"/>
      <color theme="1"/>
      <name val="Algerian"/>
      <family val="5"/>
    </font>
    <font>
      <b/>
      <sz val="18"/>
      <color theme="1"/>
      <name val="Calibri"/>
      <family val="2"/>
      <scheme val="minor"/>
    </font>
    <font>
      <sz val="16"/>
      <color theme="1"/>
      <name val="Algerian"/>
      <family val="5"/>
    </font>
    <font>
      <u/>
      <sz val="11"/>
      <color theme="1"/>
      <name val="Calibri"/>
      <family val="2"/>
      <scheme val="minor"/>
    </font>
    <font>
      <sz val="16"/>
      <color theme="1"/>
      <name val="Comic Sans MS"/>
      <family val="4"/>
    </font>
    <font>
      <sz val="14"/>
      <color theme="1"/>
      <name val="Comic Sans MS"/>
      <family val="4"/>
    </font>
    <font>
      <sz val="16"/>
      <color theme="1"/>
      <name val="Bookman Old Style"/>
      <family val="1"/>
    </font>
    <font>
      <sz val="14"/>
      <color theme="1"/>
      <name val="Arial"/>
      <family val="2"/>
    </font>
    <font>
      <sz val="6"/>
      <color rgb="FFFF0000"/>
      <name val="Tahoma"/>
      <family val="2"/>
    </font>
    <font>
      <sz val="6"/>
      <color rgb="FF000000"/>
      <name val="Tahoma"/>
      <family val="2"/>
    </font>
    <font>
      <sz val="8"/>
      <color theme="1"/>
      <name val="Calibri"/>
      <family val="2"/>
      <scheme val="minor"/>
    </font>
    <font>
      <sz val="8"/>
      <color rgb="FFFF0000"/>
      <name val="Calibri"/>
      <family val="2"/>
      <scheme val="minor"/>
    </font>
    <font>
      <sz val="11"/>
      <name val="Calibri"/>
      <family val="2"/>
      <scheme val="minor"/>
    </font>
    <font>
      <b/>
      <u val="singleAccounting"/>
      <sz val="16"/>
      <color theme="1"/>
      <name val="Calibri"/>
      <family val="2"/>
      <scheme val="minor"/>
    </font>
    <font>
      <sz val="18"/>
      <color theme="7" tint="-0.499984740745262"/>
      <name val="Calibri"/>
      <family val="2"/>
      <scheme val="minor"/>
    </font>
    <font>
      <sz val="9"/>
      <color theme="1"/>
      <name val="Calibri"/>
      <family val="2"/>
      <scheme val="minor"/>
    </font>
    <font>
      <sz val="11"/>
      <color theme="1"/>
      <name val="Algerian"/>
      <family val="5"/>
    </font>
    <font>
      <sz val="18"/>
      <color theme="1"/>
      <name val="Calibri"/>
      <family val="2"/>
      <scheme val="minor"/>
    </font>
    <font>
      <b/>
      <sz val="18"/>
      <color rgb="FFFF0000"/>
      <name val="Calibri"/>
      <family val="2"/>
      <scheme val="minor"/>
    </font>
    <font>
      <b/>
      <sz val="10"/>
      <color rgb="FF0000D9"/>
      <name val="Courier New"/>
      <family val="3"/>
    </font>
    <font>
      <b/>
      <sz val="14"/>
      <color theme="5" tint="-0.249977111117893"/>
      <name val="Calibri"/>
      <family val="2"/>
      <scheme val="minor"/>
    </font>
    <font>
      <sz val="11"/>
      <color rgb="FF0070C0"/>
      <name val="Calibri"/>
      <family val="2"/>
      <scheme val="minor"/>
    </font>
    <font>
      <sz val="16"/>
      <color theme="1"/>
      <name val="Britannic Bold"/>
      <family val="2"/>
    </font>
    <font>
      <sz val="14"/>
      <color theme="1"/>
      <name val="Engravers MT"/>
      <family val="1"/>
    </font>
    <font>
      <sz val="24"/>
      <color theme="1"/>
      <name val="Britannic Bold"/>
      <family val="2"/>
    </font>
    <font>
      <i/>
      <sz val="16"/>
      <color rgb="FF008000"/>
      <name val="Brush Script MT"/>
      <family val="4"/>
    </font>
    <font>
      <sz val="11"/>
      <color rgb="FF000000"/>
      <name val="Calibri"/>
      <family val="2"/>
    </font>
    <font>
      <b/>
      <sz val="24"/>
      <color rgb="FFFF0000"/>
      <name val="Calibri"/>
      <family val="2"/>
      <scheme val="minor"/>
    </font>
  </fonts>
  <fills count="9">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9" tint="0.59999389629810485"/>
        <bgColor indexed="64"/>
      </patternFill>
    </fill>
    <fill>
      <gradientFill degree="135">
        <stop position="0">
          <color theme="9"/>
        </stop>
        <stop position="1">
          <color theme="4"/>
        </stop>
      </gradientFill>
    </fill>
    <fill>
      <patternFill patternType="solid">
        <fgColor theme="0" tint="-4.9989318521683403E-2"/>
        <bgColor indexed="64"/>
      </patternFill>
    </fill>
    <fill>
      <patternFill patternType="solid">
        <fgColor theme="7" tint="0.59999389629810485"/>
        <bgColor indexed="64"/>
      </patternFill>
    </fill>
    <fill>
      <patternFill patternType="solid">
        <fgColor theme="7" tint="0.39997558519241921"/>
        <bgColor indexed="64"/>
      </patternFill>
    </fill>
  </fills>
  <borders count="92">
    <border>
      <left/>
      <right/>
      <top/>
      <bottom/>
      <diagonal/>
    </border>
    <border>
      <left/>
      <right/>
      <top/>
      <bottom style="dashed">
        <color auto="1"/>
      </bottom>
      <diagonal/>
    </border>
    <border>
      <left style="thin">
        <color theme="9" tint="-0.249977111117893"/>
      </left>
      <right style="thin">
        <color theme="9" tint="-0.249977111117893"/>
      </right>
      <top style="thin">
        <color theme="9" tint="-0.249977111117893"/>
      </top>
      <bottom style="thin">
        <color theme="9" tint="-0.249977111117893"/>
      </bottom>
      <diagonal/>
    </border>
    <border>
      <left/>
      <right style="thin">
        <color theme="9" tint="-0.249977111117893"/>
      </right>
      <top/>
      <bottom style="thin">
        <color theme="9" tint="-0.249977111117893"/>
      </bottom>
      <diagonal/>
    </border>
    <border>
      <left/>
      <right/>
      <top/>
      <bottom style="thin">
        <color theme="9" tint="-0.249977111117893"/>
      </bottom>
      <diagonal/>
    </border>
    <border>
      <left style="thin">
        <color theme="9" tint="-0.249977111117893"/>
      </left>
      <right/>
      <top/>
      <bottom style="thin">
        <color theme="9" tint="-0.249977111117893"/>
      </bottom>
      <diagonal/>
    </border>
    <border>
      <left/>
      <right style="thin">
        <color theme="9" tint="-0.249977111117893"/>
      </right>
      <top style="thin">
        <color theme="9" tint="-0.249977111117893"/>
      </top>
      <bottom/>
      <diagonal/>
    </border>
    <border>
      <left/>
      <right/>
      <top style="thin">
        <color theme="9" tint="-0.249977111117893"/>
      </top>
      <bottom/>
      <diagonal/>
    </border>
    <border>
      <left style="thin">
        <color theme="9" tint="-0.249977111117893"/>
      </left>
      <right/>
      <top style="thin">
        <color theme="9" tint="-0.249977111117893"/>
      </top>
      <bottom/>
      <diagonal/>
    </border>
    <border>
      <left/>
      <right style="thin">
        <color theme="9" tint="-0.249977111117893"/>
      </right>
      <top style="thin">
        <color theme="9" tint="-0.249977111117893"/>
      </top>
      <bottom style="thin">
        <color theme="9" tint="-0.249977111117893"/>
      </bottom>
      <diagonal/>
    </border>
    <border>
      <left/>
      <right/>
      <top style="thin">
        <color theme="9" tint="-0.249977111117893"/>
      </top>
      <bottom style="thin">
        <color theme="9" tint="-0.249977111117893"/>
      </bottom>
      <diagonal/>
    </border>
    <border>
      <left style="thin">
        <color theme="9" tint="-0.249977111117893"/>
      </left>
      <right/>
      <top style="thin">
        <color theme="9" tint="-0.249977111117893"/>
      </top>
      <bottom style="thin">
        <color theme="9" tint="-0.249977111117893"/>
      </bottom>
      <diagonal/>
    </border>
    <border>
      <left/>
      <right/>
      <top/>
      <bottom style="dotted">
        <color auto="1"/>
      </bottom>
      <diagonal/>
    </border>
    <border>
      <left/>
      <right style="thin">
        <color theme="9" tint="-0.249977111117893"/>
      </right>
      <top/>
      <bottom/>
      <diagonal/>
    </border>
    <border>
      <left style="thin">
        <color indexed="64"/>
      </left>
      <right style="thin">
        <color indexed="64"/>
      </right>
      <top style="thin">
        <color indexed="64"/>
      </top>
      <bottom style="thin">
        <color indexed="64"/>
      </bottom>
      <diagonal/>
    </border>
    <border>
      <left style="thin">
        <color theme="9" tint="-0.249977111117893"/>
      </left>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double">
        <color theme="4" tint="-0.24994659260841701"/>
      </right>
      <top/>
      <bottom style="double">
        <color theme="4" tint="-0.24994659260841701"/>
      </bottom>
      <diagonal/>
    </border>
    <border>
      <left/>
      <right/>
      <top/>
      <bottom style="double">
        <color theme="4" tint="-0.24994659260841701"/>
      </bottom>
      <diagonal/>
    </border>
    <border>
      <left style="double">
        <color theme="4" tint="-0.24994659260841701"/>
      </left>
      <right/>
      <top/>
      <bottom style="double">
        <color theme="4" tint="-0.24994659260841701"/>
      </bottom>
      <diagonal/>
    </border>
    <border>
      <left/>
      <right style="double">
        <color theme="4" tint="-0.24994659260841701"/>
      </right>
      <top/>
      <bottom/>
      <diagonal/>
    </border>
    <border>
      <left style="double">
        <color theme="4" tint="-0.24994659260841701"/>
      </left>
      <right/>
      <top/>
      <bottom/>
      <diagonal/>
    </border>
    <border>
      <left/>
      <right style="double">
        <color theme="4" tint="-0.24994659260841701"/>
      </right>
      <top style="double">
        <color theme="4" tint="-0.24994659260841701"/>
      </top>
      <bottom/>
      <diagonal/>
    </border>
    <border>
      <left/>
      <right/>
      <top style="double">
        <color theme="4" tint="-0.24994659260841701"/>
      </top>
      <bottom/>
      <diagonal/>
    </border>
    <border>
      <left style="double">
        <color theme="4" tint="-0.24994659260841701"/>
      </left>
      <right/>
      <top style="double">
        <color theme="4" tint="-0.24994659260841701"/>
      </top>
      <bottom/>
      <diagonal/>
    </border>
    <border>
      <left/>
      <right style="double">
        <color theme="4"/>
      </right>
      <top/>
      <bottom style="double">
        <color theme="4"/>
      </bottom>
      <diagonal/>
    </border>
    <border>
      <left/>
      <right/>
      <top/>
      <bottom style="double">
        <color theme="4"/>
      </bottom>
      <diagonal/>
    </border>
    <border>
      <left style="double">
        <color theme="4"/>
      </left>
      <right/>
      <top/>
      <bottom style="double">
        <color theme="4"/>
      </bottom>
      <diagonal/>
    </border>
    <border>
      <left/>
      <right style="double">
        <color theme="4"/>
      </right>
      <top/>
      <bottom/>
      <diagonal/>
    </border>
    <border>
      <left style="double">
        <color theme="4"/>
      </left>
      <right/>
      <top/>
      <bottom/>
      <diagonal/>
    </border>
    <border>
      <left/>
      <right style="double">
        <color theme="4"/>
      </right>
      <top style="double">
        <color theme="4"/>
      </top>
      <bottom/>
      <diagonal/>
    </border>
    <border>
      <left/>
      <right/>
      <top style="double">
        <color theme="4"/>
      </top>
      <bottom/>
      <diagonal/>
    </border>
    <border>
      <left style="double">
        <color theme="4"/>
      </left>
      <right/>
      <top style="double">
        <color theme="4"/>
      </top>
      <bottom/>
      <diagonal/>
    </border>
    <border>
      <left style="thin">
        <color indexed="64"/>
      </left>
      <right/>
      <top/>
      <bottom/>
      <diagonal/>
    </border>
    <border>
      <left/>
      <right/>
      <top/>
      <bottom style="medium">
        <color theme="4"/>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right style="thin">
        <color indexed="64"/>
      </right>
      <top/>
      <bottom style="medium">
        <color rgb="FF0070C0"/>
      </bottom>
      <diagonal/>
    </border>
    <border>
      <left/>
      <right/>
      <top/>
      <bottom style="medium">
        <color rgb="FF0070C0"/>
      </bottom>
      <diagonal/>
    </border>
    <border>
      <left style="thin">
        <color indexed="64"/>
      </left>
      <right/>
      <top/>
      <bottom style="medium">
        <color rgb="FF0070C0"/>
      </bottom>
      <diagonal/>
    </border>
    <border>
      <left style="medium">
        <color theme="8" tint="-0.249977111117893"/>
      </left>
      <right style="thin">
        <color indexed="64"/>
      </right>
      <top/>
      <bottom/>
      <diagonal/>
    </border>
    <border>
      <left style="medium">
        <color theme="8" tint="-0.249977111117893"/>
      </left>
      <right style="medium">
        <color theme="8" tint="-0.249977111117893"/>
      </right>
      <top/>
      <bottom style="medium">
        <color theme="8" tint="-0.249977111117893"/>
      </bottom>
      <diagonal/>
    </border>
    <border>
      <left/>
      <right style="medium">
        <color theme="8" tint="-0.249977111117893"/>
      </right>
      <top/>
      <bottom style="medium">
        <color theme="8" tint="-0.249977111117893"/>
      </bottom>
      <diagonal/>
    </border>
    <border>
      <left style="thin">
        <color indexed="64"/>
      </left>
      <right/>
      <top/>
      <bottom style="medium">
        <color theme="8" tint="-0.249977111117893"/>
      </bottom>
      <diagonal/>
    </border>
    <border>
      <left style="medium">
        <color theme="8" tint="-0.249977111117893"/>
      </left>
      <right style="medium">
        <color theme="8" tint="-0.249977111117893"/>
      </right>
      <top style="medium">
        <color theme="8" tint="-0.249977111117893"/>
      </top>
      <bottom/>
      <diagonal/>
    </border>
    <border>
      <left/>
      <right style="medium">
        <color theme="8" tint="-0.249977111117893"/>
      </right>
      <top/>
      <bottom/>
      <diagonal/>
    </border>
    <border>
      <left/>
      <right style="medium">
        <color theme="8" tint="-0.249977111117893"/>
      </right>
      <top style="medium">
        <color theme="8" tint="-0.249977111117893"/>
      </top>
      <bottom/>
      <diagonal/>
    </border>
    <border>
      <left style="thin">
        <color indexed="64"/>
      </left>
      <right/>
      <top style="medium">
        <color theme="8" tint="-0.249977111117893"/>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theme="8" tint="-0.249977111117893"/>
      </left>
      <right style="thin">
        <color indexed="64"/>
      </right>
      <top style="medium">
        <color theme="8" tint="-0.249977111117893"/>
      </top>
      <bottom/>
      <diagonal/>
    </border>
    <border>
      <left/>
      <right style="medium">
        <color theme="8" tint="-0.249977111117893"/>
      </right>
      <top style="medium">
        <color theme="8" tint="-0.249977111117893"/>
      </top>
      <bottom style="medium">
        <color theme="8" tint="-0.249977111117893"/>
      </bottom>
      <diagonal/>
    </border>
    <border>
      <left/>
      <right/>
      <top style="medium">
        <color theme="8" tint="-0.249977111117893"/>
      </top>
      <bottom style="medium">
        <color theme="8" tint="-0.249977111117893"/>
      </bottom>
      <diagonal/>
    </border>
    <border>
      <left/>
      <right/>
      <top style="medium">
        <color theme="8" tint="-0.249977111117893"/>
      </top>
      <bottom/>
      <diagonal/>
    </border>
    <border>
      <left style="medium">
        <color theme="8" tint="-0.249977111117893"/>
      </left>
      <right style="thin">
        <color indexed="64"/>
      </right>
      <top style="medium">
        <color theme="8" tint="-0.249977111117893"/>
      </top>
      <bottom style="medium">
        <color theme="8" tint="-0.249977111117893"/>
      </bottom>
      <diagonal/>
    </border>
    <border>
      <left style="medium">
        <color theme="8" tint="-0.249977111117893"/>
      </left>
      <right style="thin">
        <color indexed="64"/>
      </right>
      <top style="hair">
        <color indexed="64"/>
      </top>
      <bottom style="medium">
        <color theme="8" tint="-0.249977111117893"/>
      </bottom>
      <diagonal/>
    </border>
    <border>
      <left/>
      <right style="medium">
        <color theme="8" tint="-0.249977111117893"/>
      </right>
      <top style="hair">
        <color indexed="64"/>
      </top>
      <bottom style="hair">
        <color indexed="64"/>
      </bottom>
      <diagonal/>
    </border>
    <border>
      <left/>
      <right/>
      <top style="hair">
        <color indexed="64"/>
      </top>
      <bottom style="hair">
        <color indexed="64"/>
      </bottom>
      <diagonal/>
    </border>
    <border>
      <left style="thin">
        <color indexed="64"/>
      </left>
      <right/>
      <top style="hair">
        <color indexed="64"/>
      </top>
      <bottom style="hair">
        <color indexed="64"/>
      </bottom>
      <diagonal/>
    </border>
    <border>
      <left style="medium">
        <color theme="8" tint="-0.249977111117893"/>
      </left>
      <right style="thin">
        <color indexed="64"/>
      </right>
      <top style="hair">
        <color indexed="64"/>
      </top>
      <bottom style="hair">
        <color indexed="64"/>
      </bottom>
      <diagonal/>
    </border>
    <border>
      <left style="medium">
        <color theme="8" tint="-0.249977111117893"/>
      </left>
      <right style="thin">
        <color indexed="64"/>
      </right>
      <top style="medium">
        <color theme="8" tint="-0.249977111117893"/>
      </top>
      <bottom style="hair">
        <color indexed="64"/>
      </bottom>
      <diagonal/>
    </border>
    <border>
      <left/>
      <right style="medium">
        <color theme="8" tint="-0.249977111117893"/>
      </right>
      <top style="thin">
        <color indexed="64"/>
      </top>
      <bottom style="hair">
        <color indexed="64"/>
      </bottom>
      <diagonal/>
    </border>
    <border>
      <left/>
      <right/>
      <top style="thin">
        <color indexed="64"/>
      </top>
      <bottom style="hair">
        <color indexed="64"/>
      </bottom>
      <diagonal/>
    </border>
    <border>
      <left style="thin">
        <color indexed="64"/>
      </left>
      <right/>
      <top style="thin">
        <color indexed="64"/>
      </top>
      <bottom style="hair">
        <color indexed="64"/>
      </bottom>
      <diagonal/>
    </border>
    <border>
      <left/>
      <right style="thin">
        <color indexed="64"/>
      </right>
      <top style="double">
        <color indexed="64"/>
      </top>
      <bottom/>
      <diagonal/>
    </border>
    <border>
      <left/>
      <right/>
      <top style="double">
        <color indexed="64"/>
      </top>
      <bottom style="thin">
        <color indexed="64"/>
      </bottom>
      <diagonal/>
    </border>
    <border>
      <left style="thin">
        <color indexed="64"/>
      </left>
      <right/>
      <top style="double">
        <color indexed="64"/>
      </top>
      <bottom style="thin">
        <color indexed="64"/>
      </bottom>
      <diagonal/>
    </border>
    <border>
      <left/>
      <right style="thin">
        <color indexed="64"/>
      </right>
      <top/>
      <bottom style="double">
        <color indexed="64"/>
      </bottom>
      <diagonal/>
    </border>
    <border>
      <left/>
      <right/>
      <top/>
      <bottom style="double">
        <color indexed="64"/>
      </bottom>
      <diagonal/>
    </border>
    <border>
      <left style="thin">
        <color indexed="64"/>
      </left>
      <right/>
      <top/>
      <bottom style="double">
        <color indexed="64"/>
      </bottom>
      <diagonal/>
    </border>
    <border>
      <left style="thin">
        <color theme="8" tint="-0.249977111117893"/>
      </left>
      <right/>
      <top/>
      <bottom/>
      <diagonal/>
    </border>
    <border>
      <left/>
      <right style="thin">
        <color indexed="64"/>
      </right>
      <top/>
      <bottom style="thin">
        <color theme="8" tint="-0.249977111117893"/>
      </bottom>
      <diagonal/>
    </border>
    <border>
      <left/>
      <right/>
      <top/>
      <bottom style="thin">
        <color theme="8" tint="-0.249977111117893"/>
      </bottom>
      <diagonal/>
    </border>
    <border>
      <left style="thin">
        <color theme="8" tint="-0.249977111117893"/>
      </left>
      <right/>
      <top/>
      <bottom style="thin">
        <color theme="8" tint="-0.249977111117893"/>
      </bottom>
      <diagonal/>
    </border>
    <border>
      <left/>
      <right style="thin">
        <color indexed="64"/>
      </right>
      <top style="hair">
        <color theme="8" tint="-0.249977111117893"/>
      </top>
      <bottom/>
      <diagonal/>
    </border>
    <border>
      <left/>
      <right/>
      <top style="hair">
        <color theme="8" tint="-0.249977111117893"/>
      </top>
      <bottom/>
      <diagonal/>
    </border>
    <border>
      <left style="thin">
        <color theme="8" tint="-0.249977111117893"/>
      </left>
      <right/>
      <top style="hair">
        <color theme="8" tint="-0.249977111117893"/>
      </top>
      <bottom/>
      <diagonal/>
    </border>
    <border>
      <left/>
      <right style="thin">
        <color indexed="64"/>
      </right>
      <top style="hair">
        <color theme="8" tint="-0.249977111117893"/>
      </top>
      <bottom style="hair">
        <color theme="8" tint="-0.249977111117893"/>
      </bottom>
      <diagonal/>
    </border>
    <border>
      <left/>
      <right/>
      <top style="hair">
        <color theme="8" tint="-0.249977111117893"/>
      </top>
      <bottom style="hair">
        <color theme="8" tint="-0.249977111117893"/>
      </bottom>
      <diagonal/>
    </border>
    <border>
      <left style="thin">
        <color theme="8" tint="-0.249977111117893"/>
      </left>
      <right/>
      <top style="hair">
        <color theme="8" tint="-0.249977111117893"/>
      </top>
      <bottom style="hair">
        <color theme="8" tint="-0.249977111117893"/>
      </bottom>
      <diagonal/>
    </border>
    <border>
      <left/>
      <right style="thin">
        <color indexed="64"/>
      </right>
      <top style="thin">
        <color theme="8" tint="-0.249977111117893"/>
      </top>
      <bottom style="hair">
        <color theme="8" tint="-0.249977111117893"/>
      </bottom>
      <diagonal/>
    </border>
    <border>
      <left/>
      <right/>
      <top style="thin">
        <color theme="8" tint="-0.249977111117893"/>
      </top>
      <bottom style="hair">
        <color theme="8" tint="-0.249977111117893"/>
      </bottom>
      <diagonal/>
    </border>
    <border>
      <left style="thin">
        <color theme="8" tint="-0.249977111117893"/>
      </left>
      <right/>
      <top style="thin">
        <color theme="8" tint="-0.249977111117893"/>
      </top>
      <bottom style="hair">
        <color theme="8" tint="-0.249977111117893"/>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s>
  <cellStyleXfs count="3">
    <xf numFmtId="0" fontId="0" fillId="0" borderId="0"/>
    <xf numFmtId="44" fontId="1" fillId="0" borderId="0" applyFont="0" applyFill="0" applyBorder="0" applyAlignment="0" applyProtection="0"/>
    <xf numFmtId="0" fontId="4" fillId="0" borderId="0" applyNumberFormat="0" applyFill="0" applyBorder="0" applyAlignment="0" applyProtection="0"/>
  </cellStyleXfs>
  <cellXfs count="217">
    <xf numFmtId="0" fontId="0" fillId="0" borderId="0" xfId="0"/>
    <xf numFmtId="0" fontId="4" fillId="0" borderId="0" xfId="2"/>
    <xf numFmtId="0" fontId="0" fillId="0" borderId="0" xfId="0" applyAlignment="1">
      <alignment horizontal="center"/>
    </xf>
    <xf numFmtId="9" fontId="0" fillId="0" borderId="0" xfId="0" applyNumberFormat="1" applyAlignment="1">
      <alignment horizontal="center"/>
    </xf>
    <xf numFmtId="0" fontId="5" fillId="0" borderId="0" xfId="0" applyFont="1" applyAlignment="1">
      <alignment horizontal="right"/>
    </xf>
    <xf numFmtId="0" fontId="0" fillId="0" borderId="1" xfId="0" applyBorder="1"/>
    <xf numFmtId="0" fontId="6" fillId="0" borderId="0" xfId="0" applyFont="1"/>
    <xf numFmtId="0" fontId="6" fillId="0" borderId="2" xfId="0" applyFont="1" applyBorder="1" applyAlignment="1">
      <alignment horizontal="center"/>
    </xf>
    <xf numFmtId="44" fontId="6" fillId="0" borderId="2" xfId="1" applyFont="1" applyBorder="1" applyAlignment="1">
      <alignment horizontal="center"/>
    </xf>
    <xf numFmtId="0" fontId="7" fillId="2" borderId="0" xfId="0" applyFont="1" applyFill="1"/>
    <xf numFmtId="14" fontId="8" fillId="0" borderId="0" xfId="0" applyNumberFormat="1" applyFont="1"/>
    <xf numFmtId="0" fontId="9" fillId="0" borderId="0" xfId="0" applyFont="1"/>
    <xf numFmtId="0" fontId="9" fillId="0" borderId="0" xfId="0" applyFont="1" applyAlignment="1">
      <alignment horizontal="right"/>
    </xf>
    <xf numFmtId="0" fontId="9" fillId="3" borderId="0" xfId="0" applyFont="1" applyFill="1"/>
    <xf numFmtId="0" fontId="10" fillId="0" borderId="0" xfId="0" applyFont="1"/>
    <xf numFmtId="44" fontId="9" fillId="3" borderId="0" xfId="1" applyFont="1" applyFill="1"/>
    <xf numFmtId="0" fontId="9" fillId="0" borderId="0" xfId="0" applyFont="1" applyAlignment="1">
      <alignment horizontal="center"/>
    </xf>
    <xf numFmtId="0" fontId="0" fillId="0" borderId="3" xfId="0" applyBorder="1"/>
    <xf numFmtId="0" fontId="0" fillId="0" borderId="4" xfId="0" applyBorder="1"/>
    <xf numFmtId="0" fontId="11" fillId="0" borderId="4" xfId="0" applyFont="1" applyBorder="1"/>
    <xf numFmtId="0" fontId="0" fillId="0" borderId="5" xfId="0" applyBorder="1"/>
    <xf numFmtId="0" fontId="7" fillId="0" borderId="0" xfId="0" applyFont="1"/>
    <xf numFmtId="0" fontId="0" fillId="0" borderId="9" xfId="0" applyBorder="1"/>
    <xf numFmtId="0" fontId="0" fillId="0" borderId="10" xfId="0" applyBorder="1"/>
    <xf numFmtId="164" fontId="8" fillId="0" borderId="10" xfId="0" applyNumberFormat="1" applyFont="1" applyBorder="1"/>
    <xf numFmtId="0" fontId="0" fillId="0" borderId="11" xfId="0" applyBorder="1" applyAlignment="1">
      <alignment horizontal="right"/>
    </xf>
    <xf numFmtId="0" fontId="3" fillId="0" borderId="0" xfId="0" applyFont="1"/>
    <xf numFmtId="0" fontId="8" fillId="0" borderId="0" xfId="0" applyFont="1"/>
    <xf numFmtId="0" fontId="13" fillId="0" borderId="0" xfId="0" applyFont="1"/>
    <xf numFmtId="0" fontId="0" fillId="0" borderId="12" xfId="0" applyBorder="1"/>
    <xf numFmtId="0" fontId="14" fillId="0" borderId="0" xfId="0" applyFont="1"/>
    <xf numFmtId="0" fontId="0" fillId="0" borderId="13" xfId="0" applyBorder="1"/>
    <xf numFmtId="0" fontId="0" fillId="3" borderId="14" xfId="0" applyFill="1" applyBorder="1"/>
    <xf numFmtId="0" fontId="0" fillId="0" borderId="15" xfId="0" applyBorder="1"/>
    <xf numFmtId="0" fontId="0" fillId="0" borderId="0" xfId="0" applyAlignment="1">
      <alignment horizontal="left"/>
    </xf>
    <xf numFmtId="0" fontId="15" fillId="0" borderId="15" xfId="0" applyFont="1" applyBorder="1"/>
    <xf numFmtId="0" fontId="0" fillId="0" borderId="14" xfId="0" applyBorder="1"/>
    <xf numFmtId="0" fontId="13" fillId="0" borderId="14" xfId="0" applyFont="1" applyBorder="1" applyAlignment="1">
      <alignment horizontal="center"/>
    </xf>
    <xf numFmtId="0" fontId="16" fillId="0" borderId="0" xfId="0" applyFont="1" applyAlignment="1">
      <alignment horizontal="center"/>
    </xf>
    <xf numFmtId="0" fontId="0" fillId="0" borderId="6" xfId="0" applyBorder="1"/>
    <xf numFmtId="14" fontId="0" fillId="0" borderId="7" xfId="0" applyNumberFormat="1" applyBorder="1" applyAlignment="1">
      <alignment horizontal="center"/>
    </xf>
    <xf numFmtId="0" fontId="0" fillId="0" borderId="7" xfId="0" applyBorder="1" applyAlignment="1">
      <alignment wrapText="1"/>
    </xf>
    <xf numFmtId="0" fontId="17" fillId="0" borderId="7" xfId="0" applyFont="1" applyBorder="1" applyAlignment="1">
      <alignment horizontal="center"/>
    </xf>
    <xf numFmtId="0" fontId="0" fillId="0" borderId="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27" xfId="0" applyBorder="1"/>
    <xf numFmtId="0" fontId="0" fillId="0" borderId="28" xfId="0" applyBorder="1"/>
    <xf numFmtId="0" fontId="0" fillId="0" borderId="29" xfId="0" applyBorder="1"/>
    <xf numFmtId="44" fontId="9" fillId="0" borderId="30" xfId="1" applyFont="1" applyBorder="1"/>
    <xf numFmtId="0" fontId="19" fillId="0" borderId="0" xfId="0" applyFont="1" applyAlignment="1">
      <alignment horizontal="center"/>
    </xf>
    <xf numFmtId="0" fontId="6" fillId="0" borderId="0" xfId="0" applyFont="1" applyAlignment="1">
      <alignment horizontal="center"/>
    </xf>
    <xf numFmtId="0" fontId="0" fillId="0" borderId="30" xfId="0" applyBorder="1"/>
    <xf numFmtId="0" fontId="6" fillId="0" borderId="31" xfId="0" applyFont="1" applyBorder="1"/>
    <xf numFmtId="44" fontId="16" fillId="0" borderId="14" xfId="1" applyFont="1" applyBorder="1"/>
    <xf numFmtId="0" fontId="0" fillId="0" borderId="32" xfId="0" applyBorder="1"/>
    <xf numFmtId="0" fontId="0" fillId="0" borderId="33" xfId="0" applyBorder="1"/>
    <xf numFmtId="0" fontId="21" fillId="0" borderId="0" xfId="0" applyFont="1"/>
    <xf numFmtId="0" fontId="21" fillId="0" borderId="0" xfId="0" applyFont="1" applyAlignment="1">
      <alignment horizontal="center" vertical="center"/>
    </xf>
    <xf numFmtId="0" fontId="7" fillId="3" borderId="14" xfId="0" applyFont="1" applyFill="1" applyBorder="1" applyAlignment="1">
      <alignment horizontal="center" vertical="center"/>
    </xf>
    <xf numFmtId="0" fontId="22" fillId="0" borderId="0" xfId="0" applyFont="1"/>
    <xf numFmtId="0" fontId="22" fillId="0" borderId="0" xfId="0" applyFont="1" applyAlignment="1">
      <alignment horizontal="center"/>
    </xf>
    <xf numFmtId="0" fontId="0" fillId="3" borderId="14" xfId="0" applyFill="1" applyBorder="1" applyAlignment="1">
      <alignment horizontal="center" vertical="center"/>
    </xf>
    <xf numFmtId="0" fontId="23" fillId="0" borderId="0" xfId="0" applyFont="1"/>
    <xf numFmtId="0" fontId="24" fillId="0" borderId="0" xfId="0" applyFont="1"/>
    <xf numFmtId="0" fontId="0" fillId="0" borderId="36" xfId="0" applyBorder="1"/>
    <xf numFmtId="0" fontId="15" fillId="0" borderId="0" xfId="0" applyFont="1" applyAlignment="1">
      <alignment horizontal="left"/>
    </xf>
    <xf numFmtId="165" fontId="15" fillId="0" borderId="0" xfId="0" applyNumberFormat="1" applyFont="1" applyAlignment="1">
      <alignment horizontal="center"/>
    </xf>
    <xf numFmtId="0" fontId="15" fillId="0" borderId="0" xfId="0" applyFont="1"/>
    <xf numFmtId="0" fontId="15" fillId="4" borderId="0" xfId="0" applyFont="1" applyFill="1"/>
    <xf numFmtId="0" fontId="2" fillId="0" borderId="0" xfId="0" applyFont="1"/>
    <xf numFmtId="0" fontId="2" fillId="0" borderId="0" xfId="0" applyFont="1" applyAlignment="1">
      <alignment horizontal="center"/>
    </xf>
    <xf numFmtId="0" fontId="26" fillId="0" borderId="0" xfId="0" applyFont="1"/>
    <xf numFmtId="0" fontId="27" fillId="0" borderId="0" xfId="0" applyFont="1"/>
    <xf numFmtId="0" fontId="28" fillId="0" borderId="0" xfId="0" applyFont="1" applyAlignment="1">
      <alignment horizontal="center"/>
    </xf>
    <xf numFmtId="0" fontId="0" fillId="0" borderId="37" xfId="0" applyBorder="1"/>
    <xf numFmtId="0" fontId="0" fillId="0" borderId="38" xfId="0" applyBorder="1"/>
    <xf numFmtId="0" fontId="0" fillId="0" borderId="39" xfId="0" applyBorder="1"/>
    <xf numFmtId="0" fontId="2" fillId="0" borderId="40" xfId="0" applyFont="1" applyBorder="1"/>
    <xf numFmtId="0" fontId="29" fillId="0" borderId="35" xfId="0" applyFont="1" applyBorder="1"/>
    <xf numFmtId="0" fontId="0" fillId="0" borderId="41" xfId="0" applyBorder="1"/>
    <xf numFmtId="0" fontId="0" fillId="0" borderId="42" xfId="0" applyBorder="1"/>
    <xf numFmtId="0" fontId="0" fillId="0" borderId="43" xfId="0" applyBorder="1"/>
    <xf numFmtId="0" fontId="30" fillId="0" borderId="40" xfId="0" applyFont="1" applyBorder="1"/>
    <xf numFmtId="0" fontId="30" fillId="3" borderId="0" xfId="0" applyFont="1" applyFill="1" applyAlignment="1">
      <alignment horizontal="right"/>
    </xf>
    <xf numFmtId="44" fontId="30" fillId="3" borderId="0" xfId="1" applyFont="1" applyFill="1" applyBorder="1" applyAlignment="1">
      <alignment horizontal="right"/>
    </xf>
    <xf numFmtId="0" fontId="2" fillId="0" borderId="35" xfId="0" applyFont="1" applyBorder="1"/>
    <xf numFmtId="0" fontId="2" fillId="0" borderId="46" xfId="0" applyFont="1" applyBorder="1"/>
    <xf numFmtId="0" fontId="2" fillId="3" borderId="47" xfId="0" applyFont="1" applyFill="1" applyBorder="1"/>
    <xf numFmtId="0" fontId="2" fillId="5" borderId="0" xfId="0" applyFont="1" applyFill="1"/>
    <xf numFmtId="0" fontId="2" fillId="0" borderId="49" xfId="0" applyFont="1" applyBorder="1"/>
    <xf numFmtId="0" fontId="28" fillId="0" borderId="0" xfId="0" applyFont="1"/>
    <xf numFmtId="0" fontId="28" fillId="0" borderId="40" xfId="0" applyFont="1" applyBorder="1"/>
    <xf numFmtId="0" fontId="28" fillId="0" borderId="49" xfId="0" applyFont="1" applyBorder="1"/>
    <xf numFmtId="0" fontId="28" fillId="0" borderId="35" xfId="0" applyFont="1" applyBorder="1"/>
    <xf numFmtId="16" fontId="0" fillId="3" borderId="40" xfId="0" applyNumberFormat="1" applyFill="1" applyBorder="1"/>
    <xf numFmtId="0" fontId="33" fillId="0" borderId="0" xfId="0" applyFont="1"/>
    <xf numFmtId="44" fontId="0" fillId="0" borderId="0" xfId="1" applyFont="1"/>
    <xf numFmtId="0" fontId="0" fillId="0" borderId="50" xfId="0" applyBorder="1"/>
    <xf numFmtId="0" fontId="28" fillId="0" borderId="51" xfId="0" applyFont="1" applyBorder="1"/>
    <xf numFmtId="44" fontId="0" fillId="0" borderId="52" xfId="0" applyNumberFormat="1" applyBorder="1"/>
    <xf numFmtId="0" fontId="0" fillId="0" borderId="53" xfId="0" applyBorder="1"/>
    <xf numFmtId="0" fontId="0" fillId="0" borderId="54" xfId="0" applyBorder="1"/>
    <xf numFmtId="0" fontId="0" fillId="0" borderId="40" xfId="0" applyBorder="1"/>
    <xf numFmtId="0" fontId="0" fillId="3" borderId="0" xfId="0" applyFill="1"/>
    <xf numFmtId="0" fontId="0" fillId="3" borderId="46" xfId="0" applyFill="1" applyBorder="1"/>
    <xf numFmtId="0" fontId="0" fillId="3" borderId="47" xfId="0" applyFill="1" applyBorder="1"/>
    <xf numFmtId="44" fontId="1" fillId="6" borderId="14" xfId="1" applyFont="1" applyFill="1" applyBorder="1" applyAlignment="1">
      <alignment horizontal="right"/>
    </xf>
    <xf numFmtId="0" fontId="0" fillId="3" borderId="50" xfId="0" applyFill="1" applyBorder="1"/>
    <xf numFmtId="0" fontId="28" fillId="3" borderId="51" xfId="0" applyFont="1" applyFill="1" applyBorder="1"/>
    <xf numFmtId="44" fontId="0" fillId="6" borderId="14" xfId="1" applyFont="1" applyFill="1" applyBorder="1" applyAlignment="1">
      <alignment horizontal="center" vertical="center"/>
    </xf>
    <xf numFmtId="0" fontId="0" fillId="0" borderId="46" xfId="0" applyBorder="1"/>
    <xf numFmtId="0" fontId="0" fillId="0" borderId="47" xfId="0" applyBorder="1"/>
    <xf numFmtId="44" fontId="0" fillId="6" borderId="14" xfId="1" applyFont="1" applyFill="1" applyBorder="1"/>
    <xf numFmtId="0" fontId="34" fillId="0" borderId="0" xfId="0" applyFont="1"/>
    <xf numFmtId="0" fontId="35" fillId="0" borderId="56" xfId="0" applyFont="1" applyBorder="1" applyAlignment="1">
      <alignment horizontal="center" vertical="center"/>
    </xf>
    <xf numFmtId="0" fontId="0" fillId="0" borderId="57" xfId="0" applyBorder="1"/>
    <xf numFmtId="0" fontId="0" fillId="0" borderId="58" xfId="0" applyBorder="1"/>
    <xf numFmtId="0" fontId="0" fillId="0" borderId="59" xfId="0" applyBorder="1"/>
    <xf numFmtId="0" fontId="10" fillId="0" borderId="51" xfId="0" applyFont="1" applyBorder="1" applyAlignment="1">
      <alignment horizontal="left" vertical="center"/>
    </xf>
    <xf numFmtId="44" fontId="31" fillId="7" borderId="60" xfId="1" applyFont="1" applyFill="1" applyBorder="1" applyAlignment="1">
      <alignment horizontal="center" vertical="center"/>
    </xf>
    <xf numFmtId="0" fontId="10" fillId="0" borderId="0" xfId="0" applyFont="1" applyAlignment="1">
      <alignment horizontal="center" vertical="center" wrapText="1"/>
    </xf>
    <xf numFmtId="0" fontId="36" fillId="3" borderId="0" xfId="0" applyFont="1" applyFill="1" applyAlignment="1">
      <alignment horizontal="center" vertical="center"/>
    </xf>
    <xf numFmtId="165" fontId="36" fillId="3" borderId="0" xfId="0" applyNumberFormat="1" applyFont="1" applyFill="1" applyAlignment="1">
      <alignment horizontal="center" vertical="center"/>
    </xf>
    <xf numFmtId="0" fontId="0" fillId="0" borderId="35" xfId="0" applyBorder="1"/>
    <xf numFmtId="44" fontId="0" fillId="0" borderId="61" xfId="1" applyFont="1" applyBorder="1"/>
    <xf numFmtId="44" fontId="0" fillId="0" borderId="65" xfId="1" applyFont="1" applyBorder="1"/>
    <xf numFmtId="14" fontId="0" fillId="0" borderId="0" xfId="0" applyNumberFormat="1"/>
    <xf numFmtId="0" fontId="37" fillId="0" borderId="0" xfId="0" applyFont="1"/>
    <xf numFmtId="44" fontId="0" fillId="0" borderId="66" xfId="1" applyFont="1" applyBorder="1"/>
    <xf numFmtId="0" fontId="3" fillId="0" borderId="70" xfId="0" applyFont="1" applyBorder="1" applyAlignment="1">
      <alignment horizontal="center"/>
    </xf>
    <xf numFmtId="0" fontId="0" fillId="0" borderId="73" xfId="0" applyBorder="1"/>
    <xf numFmtId="0" fontId="0" fillId="0" borderId="74" xfId="0" applyBorder="1"/>
    <xf numFmtId="0" fontId="7" fillId="8" borderId="74" xfId="0" applyFont="1" applyFill="1" applyBorder="1"/>
    <xf numFmtId="0" fontId="10" fillId="0" borderId="74" xfId="0" applyFont="1" applyBorder="1" applyAlignment="1">
      <alignment horizontal="right"/>
    </xf>
    <xf numFmtId="0" fontId="0" fillId="0" borderId="75" xfId="0" applyBorder="1"/>
    <xf numFmtId="0" fontId="38" fillId="3" borderId="0" xfId="0" applyFont="1" applyFill="1"/>
    <xf numFmtId="0" fontId="10" fillId="0" borderId="76" xfId="0" applyFont="1" applyBorder="1" applyAlignment="1">
      <alignment horizontal="right"/>
    </xf>
    <xf numFmtId="0" fontId="7" fillId="0" borderId="35" xfId="0" applyFont="1" applyBorder="1" applyAlignment="1">
      <alignment horizontal="center"/>
    </xf>
    <xf numFmtId="0" fontId="0" fillId="6" borderId="77" xfId="0" applyFill="1" applyBorder="1"/>
    <xf numFmtId="0" fontId="0" fillId="6" borderId="78" xfId="0" applyFill="1" applyBorder="1"/>
    <xf numFmtId="0" fontId="4" fillId="6" borderId="78" xfId="2" applyFill="1" applyBorder="1"/>
    <xf numFmtId="0" fontId="0" fillId="0" borderId="79" xfId="0" applyBorder="1" applyAlignment="1">
      <alignment horizontal="right"/>
    </xf>
    <xf numFmtId="0" fontId="0" fillId="6" borderId="80" xfId="0" applyFill="1" applyBorder="1"/>
    <xf numFmtId="0" fontId="0" fillId="6" borderId="81" xfId="0" applyFill="1" applyBorder="1"/>
    <xf numFmtId="0" fontId="0" fillId="0" borderId="82" xfId="0" applyBorder="1" applyAlignment="1">
      <alignment horizontal="right"/>
    </xf>
    <xf numFmtId="0" fontId="0" fillId="0" borderId="35" xfId="0" applyBorder="1" applyAlignment="1">
      <alignment horizontal="center"/>
    </xf>
    <xf numFmtId="0" fontId="0" fillId="6" borderId="83" xfId="0" applyFill="1" applyBorder="1"/>
    <xf numFmtId="0" fontId="0" fillId="6" borderId="84" xfId="0" applyFill="1" applyBorder="1"/>
    <xf numFmtId="0" fontId="0" fillId="0" borderId="85" xfId="0" applyBorder="1" applyAlignment="1">
      <alignment horizontal="right"/>
    </xf>
    <xf numFmtId="0" fontId="7" fillId="3" borderId="35" xfId="0" applyFont="1" applyFill="1" applyBorder="1" applyAlignment="1">
      <alignment horizontal="center" vertical="center"/>
    </xf>
    <xf numFmtId="0" fontId="0" fillId="6" borderId="86" xfId="0" applyFill="1" applyBorder="1"/>
    <xf numFmtId="0" fontId="0" fillId="6" borderId="87" xfId="0" applyFill="1" applyBorder="1" applyAlignment="1">
      <alignment horizontal="right"/>
    </xf>
    <xf numFmtId="0" fontId="3" fillId="6" borderId="87" xfId="0" applyFont="1" applyFill="1" applyBorder="1"/>
    <xf numFmtId="0" fontId="0" fillId="0" borderId="88" xfId="0" applyBorder="1" applyAlignment="1">
      <alignment horizontal="right"/>
    </xf>
    <xf numFmtId="0" fontId="39" fillId="0" borderId="35" xfId="0" applyFont="1" applyBorder="1"/>
    <xf numFmtId="0" fontId="13" fillId="0" borderId="35" xfId="0" applyFont="1" applyBorder="1"/>
    <xf numFmtId="166" fontId="7" fillId="0" borderId="16" xfId="0" applyNumberFormat="1" applyFont="1" applyBorder="1"/>
    <xf numFmtId="0" fontId="0" fillId="0" borderId="18" xfId="0" applyBorder="1" applyAlignment="1">
      <alignment horizontal="center"/>
    </xf>
    <xf numFmtId="0" fontId="40" fillId="3" borderId="35" xfId="0" applyFont="1" applyFill="1" applyBorder="1" applyAlignment="1">
      <alignment horizontal="center"/>
    </xf>
    <xf numFmtId="0" fontId="3" fillId="0" borderId="35" xfId="0" applyFont="1" applyBorder="1" applyAlignment="1">
      <alignment horizontal="center"/>
    </xf>
    <xf numFmtId="0" fontId="42" fillId="3" borderId="91" xfId="0" applyFont="1" applyFill="1" applyBorder="1" applyAlignment="1">
      <alignment horizontal="center" vertical="center"/>
    </xf>
    <xf numFmtId="0" fontId="30" fillId="8" borderId="0" xfId="0" applyFont="1" applyFill="1" applyAlignment="1">
      <alignment horizontal="center" vertical="center" wrapText="1"/>
    </xf>
    <xf numFmtId="167" fontId="30" fillId="8" borderId="0" xfId="0" applyNumberFormat="1" applyFont="1" applyFill="1" applyAlignment="1">
      <alignment horizontal="center" vertical="center" wrapText="1"/>
    </xf>
    <xf numFmtId="168" fontId="30" fillId="8" borderId="0" xfId="0" applyNumberFormat="1" applyFont="1" applyFill="1" applyAlignment="1">
      <alignment horizontal="center" vertical="center" wrapText="1"/>
    </xf>
    <xf numFmtId="0" fontId="30" fillId="8" borderId="0" xfId="0" applyFont="1" applyFill="1" applyAlignment="1">
      <alignment horizontal="center" vertical="center"/>
    </xf>
    <xf numFmtId="0" fontId="30" fillId="8" borderId="0" xfId="0" applyFont="1" applyFill="1"/>
    <xf numFmtId="167" fontId="0" fillId="0" borderId="0" xfId="0" applyNumberFormat="1"/>
    <xf numFmtId="168" fontId="0" fillId="0" borderId="0" xfId="0" applyNumberFormat="1"/>
    <xf numFmtId="7" fontId="0" fillId="0" borderId="0" xfId="0" applyNumberFormat="1"/>
    <xf numFmtId="2" fontId="0" fillId="0" borderId="0" xfId="0" applyNumberFormat="1"/>
    <xf numFmtId="0" fontId="0" fillId="0" borderId="0" xfId="0" applyAlignment="1">
      <alignment wrapText="1"/>
    </xf>
    <xf numFmtId="44" fontId="0" fillId="0" borderId="55" xfId="0" applyNumberFormat="1" applyBorder="1"/>
    <xf numFmtId="0" fontId="0" fillId="0" borderId="0" xfId="0" applyBorder="1"/>
    <xf numFmtId="0" fontId="45" fillId="0" borderId="89" xfId="0" applyFont="1" applyBorder="1" applyAlignment="1">
      <alignment horizontal="center" vertical="center"/>
    </xf>
    <xf numFmtId="0" fontId="7" fillId="0" borderId="0" xfId="0" applyFont="1" applyAlignment="1">
      <alignment horizontal="center"/>
    </xf>
    <xf numFmtId="0" fontId="20" fillId="0" borderId="34" xfId="0" applyFont="1" applyBorder="1" applyAlignment="1">
      <alignment horizontal="center"/>
    </xf>
    <xf numFmtId="0" fontId="20" fillId="0" borderId="33" xfId="0" applyFont="1" applyBorder="1" applyAlignment="1">
      <alignment horizontal="center"/>
    </xf>
    <xf numFmtId="0" fontId="6" fillId="0" borderId="31" xfId="0" applyFont="1" applyBorder="1" applyAlignment="1">
      <alignment horizontal="center"/>
    </xf>
    <xf numFmtId="0" fontId="6" fillId="0" borderId="0" xfId="0" applyFont="1" applyAlignment="1">
      <alignment horizontal="center"/>
    </xf>
    <xf numFmtId="0" fontId="16" fillId="0" borderId="0" xfId="0" applyFont="1" applyAlignment="1">
      <alignment horizontal="center"/>
    </xf>
    <xf numFmtId="164" fontId="16" fillId="0" borderId="0" xfId="0" applyNumberFormat="1" applyFont="1" applyAlignment="1">
      <alignment horizontal="left"/>
    </xf>
    <xf numFmtId="0" fontId="0" fillId="0" borderId="64" xfId="0" applyBorder="1" applyAlignment="1">
      <alignment horizontal="center"/>
    </xf>
    <xf numFmtId="0" fontId="0" fillId="0" borderId="63" xfId="0" applyBorder="1" applyAlignment="1">
      <alignment horizontal="center"/>
    </xf>
    <xf numFmtId="0" fontId="0" fillId="0" borderId="62" xfId="0" applyBorder="1" applyAlignment="1">
      <alignment horizontal="center"/>
    </xf>
    <xf numFmtId="0" fontId="0" fillId="0" borderId="35" xfId="0" applyBorder="1" applyAlignment="1">
      <alignment horizontal="center"/>
    </xf>
    <xf numFmtId="0" fontId="0" fillId="0" borderId="0" xfId="0" applyAlignment="1">
      <alignment horizontal="center"/>
    </xf>
    <xf numFmtId="0" fontId="0" fillId="0" borderId="26" xfId="0" applyBorder="1" applyAlignment="1">
      <alignment horizontal="center"/>
    </xf>
    <xf numFmtId="0" fontId="0" fillId="0" borderId="25" xfId="0" applyBorder="1" applyAlignment="1">
      <alignment horizontal="center"/>
    </xf>
    <xf numFmtId="0" fontId="0" fillId="0" borderId="24" xfId="0" applyBorder="1" applyAlignment="1">
      <alignment horizontal="center"/>
    </xf>
    <xf numFmtId="0" fontId="0" fillId="0" borderId="23" xfId="0" applyBorder="1" applyAlignment="1">
      <alignment horizontal="center"/>
    </xf>
    <xf numFmtId="0" fontId="0" fillId="0" borderId="22" xfId="0" applyBorder="1" applyAlignment="1">
      <alignment horizontal="center"/>
    </xf>
    <xf numFmtId="0" fontId="18" fillId="0" borderId="20" xfId="0" applyFont="1" applyBorder="1" applyAlignment="1">
      <alignment horizontal="center"/>
    </xf>
    <xf numFmtId="0" fontId="16" fillId="0" borderId="18" xfId="0" applyFont="1" applyBorder="1" applyAlignment="1">
      <alignment horizontal="center"/>
    </xf>
    <xf numFmtId="0" fontId="16" fillId="0" borderId="17" xfId="0" applyFont="1" applyBorder="1" applyAlignment="1">
      <alignment horizontal="center"/>
    </xf>
    <xf numFmtId="0" fontId="16" fillId="0" borderId="16" xfId="0" applyFont="1" applyBorder="1" applyAlignment="1">
      <alignment horizontal="center"/>
    </xf>
    <xf numFmtId="0" fontId="15" fillId="0" borderId="0" xfId="0" applyFont="1" applyAlignment="1">
      <alignment horizontal="center"/>
    </xf>
    <xf numFmtId="0" fontId="0" fillId="0" borderId="69" xfId="0" applyBorder="1" applyAlignment="1">
      <alignment horizontal="center"/>
    </xf>
    <xf numFmtId="0" fontId="0" fillId="0" borderId="68" xfId="0" applyBorder="1" applyAlignment="1">
      <alignment horizontal="center"/>
    </xf>
    <xf numFmtId="0" fontId="0" fillId="0" borderId="67" xfId="0" applyBorder="1" applyAlignment="1">
      <alignment horizontal="center"/>
    </xf>
    <xf numFmtId="0" fontId="18" fillId="0" borderId="0" xfId="0" applyFont="1" applyAlignment="1">
      <alignment horizontal="center" vertical="center"/>
    </xf>
    <xf numFmtId="164" fontId="25" fillId="0" borderId="0" xfId="0" applyNumberFormat="1" applyFont="1" applyAlignment="1">
      <alignment horizontal="center"/>
    </xf>
    <xf numFmtId="0" fontId="12" fillId="0" borderId="8" xfId="0" applyFont="1" applyBorder="1" applyAlignment="1">
      <alignment horizontal="center" vertical="center"/>
    </xf>
    <xf numFmtId="0" fontId="12" fillId="0" borderId="7" xfId="0" applyFont="1" applyBorder="1" applyAlignment="1">
      <alignment horizontal="center" vertical="center"/>
    </xf>
    <xf numFmtId="0" fontId="12" fillId="0" borderId="6" xfId="0" applyFont="1" applyBorder="1" applyAlignment="1">
      <alignment horizontal="center" vertical="center"/>
    </xf>
    <xf numFmtId="0" fontId="41" fillId="0" borderId="90" xfId="0" applyFont="1" applyBorder="1" applyAlignment="1">
      <alignment horizontal="center" vertical="center"/>
    </xf>
    <xf numFmtId="0" fontId="0" fillId="0" borderId="72" xfId="0" applyBorder="1" applyAlignment="1">
      <alignment horizontal="center"/>
    </xf>
    <xf numFmtId="0" fontId="0" fillId="0" borderId="71" xfId="0" applyBorder="1" applyAlignment="1">
      <alignment horizontal="center"/>
    </xf>
    <xf numFmtId="0" fontId="2" fillId="0" borderId="35" xfId="0" applyFont="1" applyBorder="1" applyAlignment="1">
      <alignment horizontal="center"/>
    </xf>
    <xf numFmtId="0" fontId="2" fillId="0" borderId="0" xfId="0" applyFont="1" applyAlignment="1">
      <alignment horizontal="center"/>
    </xf>
    <xf numFmtId="0" fontId="2" fillId="0" borderId="40" xfId="0" applyFont="1" applyBorder="1" applyAlignment="1">
      <alignment horizontal="center"/>
    </xf>
    <xf numFmtId="0" fontId="32" fillId="0" borderId="48" xfId="0" applyFont="1" applyBorder="1" applyAlignment="1">
      <alignment horizontal="center" vertical="center"/>
    </xf>
    <xf numFmtId="0" fontId="32" fillId="0" borderId="45" xfId="0" applyFont="1" applyBorder="1" applyAlignment="1">
      <alignment horizontal="center" vertical="center"/>
    </xf>
    <xf numFmtId="44" fontId="31" fillId="0" borderId="44" xfId="0" applyNumberFormat="1" applyFont="1" applyBorder="1" applyAlignment="1">
      <alignment horizontal="center" vertical="center"/>
    </xf>
  </cellXfs>
  <cellStyles count="3">
    <cellStyle name="Lien hypertexte" xfId="2" builtinId="8"/>
    <cellStyle name="Monétaire" xfId="1" builtinId="4"/>
    <cellStyle name="Normal" xfId="0" builtinId="0"/>
  </cellStyles>
  <dxfs count="12">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alignment textRotation="0" wrapText="1" indent="0" justifyLastLine="0" shrinkToFit="0" readingOrder="0"/>
    </dxf>
    <dxf>
      <numFmt numFmtId="168" formatCode="000&quot;/&quot;00&quot;,&quot;00&quot;,&quot;00"/>
    </dxf>
    <dxf>
      <numFmt numFmtId="167" formatCode="0000"/>
    </dxf>
    <dxf>
      <font>
        <strike val="0"/>
        <outline val="0"/>
        <shadow val="0"/>
        <u val="none"/>
        <vertAlign val="baseline"/>
        <sz val="11"/>
        <color auto="1"/>
        <name val="Calibri"/>
        <family val="2"/>
        <scheme val="minor"/>
      </font>
      <fill>
        <patternFill patternType="solid">
          <fgColor indexed="64"/>
          <bgColor theme="7" tint="0.39997558519241921"/>
        </patternFill>
      </fill>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8BD21D40-EC42-11CE-9E0D-00AA006002F3}" ax:persistence="persistStreamInit" r:id="rId1"/>
</file>

<file path=xl/activeX/activeX6.xml><?xml version="1.0" encoding="utf-8"?>
<ax:ocx xmlns:ax="http://schemas.microsoft.com/office/2006/activeX" xmlns:r="http://schemas.openxmlformats.org/officeDocument/2006/relationships" ax:classid="{8BD21D40-EC42-11CE-9E0D-00AA006002F3}"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customXml" Target="../ink/ink2.xml"/><Relationship Id="rId3" Type="http://schemas.openxmlformats.org/officeDocument/2006/relationships/image" Target="../media/image10.png"/><Relationship Id="rId7" Type="http://schemas.openxmlformats.org/officeDocument/2006/relationships/image" Target="../media/image90.png"/><Relationship Id="rId17" Type="http://schemas.openxmlformats.org/officeDocument/2006/relationships/image" Target="../media/image14.png"/><Relationship Id="rId2" Type="http://schemas.openxmlformats.org/officeDocument/2006/relationships/image" Target="../media/image9.jpeg"/><Relationship Id="rId1" Type="http://schemas.openxmlformats.org/officeDocument/2006/relationships/image" Target="../media/image8.jpeg"/><Relationship Id="rId6" Type="http://schemas.openxmlformats.org/officeDocument/2006/relationships/customXml" Target="../ink/ink1.xml"/><Relationship Id="rId5" Type="http://schemas.openxmlformats.org/officeDocument/2006/relationships/image" Target="../media/image12.png"/><Relationship Id="rId4" Type="http://schemas.openxmlformats.org/officeDocument/2006/relationships/image" Target="../media/image11.jpeg"/></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7" Type="http://schemas.openxmlformats.org/officeDocument/2006/relationships/image" Target="../media/image7.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5" Type="http://schemas.openxmlformats.org/officeDocument/2006/relationships/image" Target="../media/image5.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76200</xdr:colOff>
          <xdr:row>16</xdr:row>
          <xdr:rowOff>219075</xdr:rowOff>
        </xdr:from>
        <xdr:to>
          <xdr:col>13</xdr:col>
          <xdr:colOff>647700</xdr:colOff>
          <xdr:row>19</xdr:row>
          <xdr:rowOff>95250</xdr:rowOff>
        </xdr:to>
        <xdr:sp macro="" textlink="">
          <xdr:nvSpPr>
            <xdr:cNvPr id="1025" name="Bouton 7"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36576" tIns="41148" rIns="36576" bIns="41148" anchor="ctr" upright="1"/>
            <a:lstStyle/>
            <a:p>
              <a:pPr algn="ctr" rtl="0">
                <a:defRPr sz="1000"/>
              </a:pPr>
              <a:r>
                <a:rPr lang="fr-BE" sz="1600" b="0" i="1" u="none" strike="noStrike" baseline="0">
                  <a:solidFill>
                    <a:srgbClr val="008000"/>
                  </a:solidFill>
                  <a:latin typeface="Brush Script MT"/>
                </a:rPr>
                <a:t>Impression d'un exemplaire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104775</xdr:colOff>
          <xdr:row>20</xdr:row>
          <xdr:rowOff>123825</xdr:rowOff>
        </xdr:from>
        <xdr:to>
          <xdr:col>13</xdr:col>
          <xdr:colOff>685800</xdr:colOff>
          <xdr:row>23</xdr:row>
          <xdr:rowOff>19050</xdr:rowOff>
        </xdr:to>
        <xdr:sp macro="" textlink="">
          <xdr:nvSpPr>
            <xdr:cNvPr id="1026" name="Bouton 9"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ARCHIVER</a:t>
              </a:r>
            </a:p>
          </xdr:txBody>
        </xdr:sp>
        <xdr:clientData fPrintsWithSheet="0"/>
      </xdr:twoCellAnchor>
    </mc:Choice>
    <mc:Fallback/>
  </mc:AlternateContent>
  <xdr:oneCellAnchor>
    <xdr:from>
      <xdr:col>2</xdr:col>
      <xdr:colOff>851603</xdr:colOff>
      <xdr:row>27</xdr:row>
      <xdr:rowOff>142875</xdr:rowOff>
    </xdr:from>
    <xdr:ext cx="481898" cy="257175"/>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289878" y="5286375"/>
          <a:ext cx="481898" cy="257175"/>
        </a:xfrm>
        <a:prstGeom prst="rect">
          <a:avLst/>
        </a:prstGeom>
      </xdr:spPr>
    </xdr:pic>
    <xdr:clientData/>
  </xdr:oneCellAnchor>
  <xdr:oneCellAnchor>
    <xdr:from>
      <xdr:col>2</xdr:col>
      <xdr:colOff>819150</xdr:colOff>
      <xdr:row>24</xdr:row>
      <xdr:rowOff>523720</xdr:rowOff>
    </xdr:from>
    <xdr:ext cx="492900" cy="293030"/>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286000" y="4762345"/>
          <a:ext cx="492900" cy="293030"/>
        </a:xfrm>
        <a:prstGeom prst="rect">
          <a:avLst/>
        </a:prstGeom>
      </xdr:spPr>
    </xdr:pic>
    <xdr:clientData/>
  </xdr:oneCellAnchor>
  <xdr:oneCellAnchor>
    <xdr:from>
      <xdr:col>2</xdr:col>
      <xdr:colOff>819150</xdr:colOff>
      <xdr:row>26</xdr:row>
      <xdr:rowOff>66675</xdr:rowOff>
    </xdr:from>
    <xdr:ext cx="519075" cy="319050"/>
    <xdr:pic>
      <xdr:nvPicPr>
        <xdr:cNvPr id="6" name="Image 5">
          <a:extLst>
            <a:ext uri="{FF2B5EF4-FFF2-40B4-BE49-F238E27FC236}">
              <a16:creationId xmlns:a16="http://schemas.microsoft.com/office/drawing/2014/main" id="{00000000-0008-0000-01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286000" y="5019675"/>
          <a:ext cx="519075" cy="319050"/>
        </a:xfrm>
        <a:prstGeom prst="rect">
          <a:avLst/>
        </a:prstGeom>
      </xdr:spPr>
    </xdr:pic>
    <xdr:clientData/>
  </xdr:oneCellAnchor>
  <xdr:oneCellAnchor>
    <xdr:from>
      <xdr:col>0</xdr:col>
      <xdr:colOff>1848223</xdr:colOff>
      <xdr:row>33</xdr:row>
      <xdr:rowOff>19050</xdr:rowOff>
    </xdr:from>
    <xdr:ext cx="780676" cy="361950"/>
    <xdr:pic>
      <xdr:nvPicPr>
        <xdr:cNvPr id="7" name="Image 6" descr="Cofidis historique et activités de crédit à la consommation | Rachat de  crédit simulation regroupement de prêt conso &amp; immobilier">
          <a:extLst>
            <a:ext uri="{FF2B5EF4-FFF2-40B4-BE49-F238E27FC236}">
              <a16:creationId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762373" y="6305550"/>
          <a:ext cx="780676" cy="36195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1952625</xdr:colOff>
      <xdr:row>34</xdr:row>
      <xdr:rowOff>105007</xdr:rowOff>
    </xdr:from>
    <xdr:ext cx="742950" cy="342667"/>
    <xdr:pic>
      <xdr:nvPicPr>
        <xdr:cNvPr id="8" name="Image 7" descr="Cetelem vous présente son nouveau logo - Cetelem.be">
          <a:extLst>
            <a:ext uri="{FF2B5EF4-FFF2-40B4-BE49-F238E27FC236}">
              <a16:creationId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762000" y="6582007"/>
          <a:ext cx="742950" cy="342667"/>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xdr:from>
      <xdr:col>0</xdr:col>
      <xdr:colOff>1</xdr:colOff>
      <xdr:row>37</xdr:row>
      <xdr:rowOff>19050</xdr:rowOff>
    </xdr:from>
    <xdr:to>
      <xdr:col>1</xdr:col>
      <xdr:colOff>790576</xdr:colOff>
      <xdr:row>85</xdr:row>
      <xdr:rowOff>180976</xdr:rowOff>
    </xdr:to>
    <xdr:sp macro="" textlink="">
      <xdr:nvSpPr>
        <xdr:cNvPr id="9" name="ZoneTexte 8">
          <a:extLst>
            <a:ext uri="{FF2B5EF4-FFF2-40B4-BE49-F238E27FC236}">
              <a16:creationId xmlns:a16="http://schemas.microsoft.com/office/drawing/2014/main" id="{00000000-0008-0000-0100-000009000000}"/>
            </a:ext>
          </a:extLst>
        </xdr:cNvPr>
        <xdr:cNvSpPr txBox="1"/>
      </xdr:nvSpPr>
      <xdr:spPr>
        <a:xfrm>
          <a:off x="1" y="7067550"/>
          <a:ext cx="1524000" cy="9305926"/>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BE" sz="5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endParaRPr lang="fr-BE" sz="5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en-US" sz="500">
              <a:solidFill>
                <a:schemeClr val="dk1"/>
              </a:solidFill>
              <a:effectLst/>
              <a:latin typeface="Tahoma" panose="020B0604030504040204" pitchFamily="34" charset="0"/>
              <a:ea typeface="Tahoma" panose="020B0604030504040204" pitchFamily="34" charset="0"/>
              <a:cs typeface="Tahoma" panose="020B0604030504040204" pitchFamily="34" charset="0"/>
            </a:rPr>
            <a:t> </a:t>
          </a:r>
          <a:endParaRPr lang="fr-BE" sz="5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900">
              <a:solidFill>
                <a:schemeClr val="dk1"/>
              </a:solidFill>
              <a:effectLst/>
              <a:latin typeface="Tahoma" panose="020B0604030504040204" pitchFamily="34" charset="0"/>
              <a:ea typeface="Tahoma" panose="020B0604030504040204" pitchFamily="34" charset="0"/>
              <a:cs typeface="Tahoma" panose="020B0604030504040204" pitchFamily="34" charset="0"/>
            </a:rPr>
            <a:t>Conditions générales de vente</a:t>
          </a:r>
        </a:p>
        <a:p>
          <a:r>
            <a:rPr lang="fr-BE" sz="600">
              <a:effectLst/>
              <a:latin typeface="Tahoma" panose="020B0604030504040204" pitchFamily="34" charset="0"/>
              <a:ea typeface="Tahoma" panose="020B0604030504040204" pitchFamily="34" charset="0"/>
              <a:cs typeface="Tahoma" panose="020B0604030504040204" pitchFamily="34" charset="0"/>
            </a:rPr>
            <a:t> </a:t>
          </a:r>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Description des obligations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I</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Tous les produits qui composent l'assortiment normal du salon proposé par le vendeur sont qualifiés de meubles, le vendeur étant lié par les documents de garantie, par les prospectus et les dépliants publicitaires, ainsi que par tous les autres documents dis­tribués ou acceptés par lui ou auxquels il se référera pour autant qu'ils ne limitent pas les droits de l'acheteur qui découlent de la loi., de la présente convention, toute vente étant soumise aux présentes conditions générales sauf stipulation contraire et par écrit. Le vendeur ne pourra pas être tenu pour responsable des modifications d'importance relatives apportées à la fabrication, aux mesures de mobilier et à la couleur de celui-ci par le fabricant, à moins que les modifications dont question soient apparentes à la lecture du recto du bon de commande ou que cette fabrication, ces mesures ou cette couleur constituent </a:t>
          </a:r>
          <a:r>
            <a:rPr lang="fr-FR" sz="600" i="1">
              <a:solidFill>
                <a:schemeClr val="dk1"/>
              </a:solidFill>
              <a:effectLst/>
              <a:latin typeface="Tahoma" panose="020B0604030504040204" pitchFamily="34" charset="0"/>
              <a:ea typeface="Tahoma" panose="020B0604030504040204" pitchFamily="34" charset="0"/>
              <a:cs typeface="Tahoma" panose="020B0604030504040204" pitchFamily="34" charset="0"/>
            </a:rPr>
            <a:t>pour </a:t>
          </a:r>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l'acheteur des éléments essentiels de la convention selon les dispositions écrites de celle-ci.</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Vente hors entreprise et délai de réflexion </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2</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Dès la signature de la convention de vente, la vente est parfaite conformément l'article 1583 du Code Civil et il ne pourra pks y être renoncée par l'acheteur que s'il s'agit d'une vente conclue en dehors de l'entreprise selon le section 11 de la loi du 14 juillet 1991 dont l'article 88 énonce que dans les 7 jours ouvrables à dater du lende­main du jour de la signature du contrat, le consommateur a le droit de renoncer sans frais à son achat à condition d'en prévenir le vendeur pur lettre recommandée à k poste. Les ventes conclues en dehors de l'entreprise sont celles qui ont lieu à l'occasion de foires ou d'expositions. Ce délai de réflexion n'existe pas non plus lorsque, visite du vendeur a fait l'objet d'une demande expresse et préalable de la part de l'acheteur dans l'objectif de négocier une vente.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Prix</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3</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 </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 prix mentionné au recto du bon de commande comprend tous les frais à l'exception de ceux qui sont expressément mentionnés par la convention el ceux qui découlent de l'utilisation d'un élévateur pour b livraison du mobilier. Le vendeur s'accorde k droit de porter en compte à l'acheteur les frais supplémentaires engendrés par les rensei­gnements erronés donnés par l'acheteur lors de lu rédaction du bon de commande quant au lieu de b livraison ou si des modifications sont apportées à ce délai de livraison et/ou au lieu de livraison et/ou aux circonstances de livraison. Le prix total sera également adapté en cas de modification du taux de la TVA avant la date de la livraison prévue.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Date de livraison</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4</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 date et le délai de livraison sont de stricte application. Si la convention ne men­tionne aucune date ou aucun délai de livraison, la date limite de la livraison sera de 6 mois à compter de la signature du bon de commande. Au cas où le vendeur n'aurait pas livré les meubles au plus tard pour la date convenue ou si l'acheteur refuse d'en prendre livraison au plus tard pour la date convenue, la partie lésée pourra déclarer immédiatement par écrit ou recommandé la convention résolue de plein droit et sans mise en demeure préalable, cette résolution entraînant le droit de récupérer toutes sommes déjà versées ou tous meubles déjà livrés, outre le droit à une indemnité pour le préjudice objectivement subi. Si la convention est résiliée par le vendeur, il a dès cet instant le droit de vendre les meubles à dies tiers, l'acheteur ayant perdu le droit de prétendre à l'exécution de la convention. A défaut d'une lettre recommandée adressée par accusé de réception dans les 15 jours à l'autre partie par celle qui n’a pas respecté le délai de livraison ou a refusé de prendre la livraison du mobilier, la convention restera parfaitement valable et devra être exécutée. Dans le cas où la date limite du délai de livraison serait prolongée ou ajournée sur demande unilatérale de l'acheteur pour une durée de plus d'un mois, le vendeur pourra exiger le versement d'un complément d'acompte de même que les frais éventuels de dépôt seront portés en compte à l'acheteur en sus du prix d'achat du mobilier, à raison de 3% de ce prix par mois, tout mois commencé étant réputé échu.</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5</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L'article précédent ne s'applique toutefois pas lorsque la date de livraison n'est pas res­pectée par suite de circonstances imprévisibles et indépendantes de la volonté du ven­deur lorsque celui-ci en a averti l'acheteur dans les 15 jours qui suivent le moment où il en a eu connaissance et au plus tard pour la date prévue pour la livraison. En ce cas, l'acheteur aura le choix entre la livraison temporaire d'un mobilier de remplacement.</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6</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L'acheteur peut s'opposer à l'application des articles </a:t>
          </a:r>
          <a:r>
            <a:rPr lang="fr-FR" sz="600" i="1">
              <a:solidFill>
                <a:schemeClr val="dk1"/>
              </a:solidFill>
              <a:effectLst/>
              <a:latin typeface="Tahoma" panose="020B0604030504040204" pitchFamily="34" charset="0"/>
              <a:ea typeface="Tahoma" panose="020B0604030504040204" pitchFamily="34" charset="0"/>
              <a:cs typeface="Tahoma" panose="020B0604030504040204" pitchFamily="34" charset="0"/>
            </a:rPr>
            <a:t>4 </a:t>
          </a:r>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et 5 dans le cas particulier où il aurait fait indiquer sur le recto du bon de commande qu'une livraison tardive ne lui serait plus d'aucune utilité ou que ce retard lui causerait un préjudice financier grave ou un dommage moral, l'acheteur ne pouvant plus faire valoir un quelconque préju­dice financier ou un quelconque dommage moral à défaut d'avoir fait mentionner ce qui précède sur le recto du bon de commande.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7</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L'acheteur ne pourra être contraint d'accepter une livraison partielle de meubles qui forment un ensemble sauf s’il a lui-même demandé cette livraison partielle.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8</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 livraison se fait à l'endroit convenu sur le bon de commande et si le lieu de livraison n'a pas été convenu, elle aura heu à l'adresse de l'acheteur ou de l'un des acheteurs mentionnés sur le bon de commande.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Qualité du mobilier</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9</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 vendeur garantit que les meubles sont prêts à l'emploi et exempts de tout vice visible ou caché. Il déclare que les meubles sont conformes à ce qui est mentionné sur le bon de commande et donc à ce qui est convenu, aux exigences normales d'utilisation de fiabilité et à la durée d'emploi normal selon les normes de sécurité existante, et, aux spécifications publicitaires ou à tous autres.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Délai quant aux vices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10</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endParaRPr lang="fr-BE" sz="500">
            <a:latin typeface="Tahoma" panose="020B0604030504040204" pitchFamily="34" charset="0"/>
            <a:ea typeface="Tahoma" panose="020B0604030504040204" pitchFamily="34" charset="0"/>
            <a:cs typeface="Tahoma" panose="020B0604030504040204" pitchFamily="34" charset="0"/>
          </a:endParaRPr>
        </a:p>
      </xdr:txBody>
    </xdr:sp>
    <xdr:clientData/>
  </xdr:twoCellAnchor>
  <xdr:twoCellAnchor>
    <xdr:from>
      <xdr:col>1</xdr:col>
      <xdr:colOff>933450</xdr:colOff>
      <xdr:row>38</xdr:row>
      <xdr:rowOff>107705</xdr:rowOff>
    </xdr:from>
    <xdr:to>
      <xdr:col>4</xdr:col>
      <xdr:colOff>1133475</xdr:colOff>
      <xdr:row>71</xdr:row>
      <xdr:rowOff>158750</xdr:rowOff>
    </xdr:to>
    <xdr:sp macro="" textlink="">
      <xdr:nvSpPr>
        <xdr:cNvPr id="10" name="ZoneTexte 9">
          <a:extLst>
            <a:ext uri="{FF2B5EF4-FFF2-40B4-BE49-F238E27FC236}">
              <a16:creationId xmlns:a16="http://schemas.microsoft.com/office/drawing/2014/main" id="{00000000-0008-0000-0100-00000A000000}"/>
            </a:ext>
          </a:extLst>
        </xdr:cNvPr>
        <xdr:cNvSpPr txBox="1"/>
      </xdr:nvSpPr>
      <xdr:spPr>
        <a:xfrm>
          <a:off x="1524000" y="7346705"/>
          <a:ext cx="2286000" cy="633754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Les vices qui existaient au moment de la livraison et que l'acheteur pouvait raisonna­blement constater sont considérés comme ayant été immédiatement acceptés si l'ache­teur était présent lors de cette livraison. Si l'acheteur était absent lors de la livraison ou si les meubles doivent être déballés ou montés par l'acheteur lui-même, il doit avertir le vendeur de l'existence des vices dans les 2 jours ouvrables de la livraison par écrit. Dans ce cas, la signature apposée sur le bon de livraison ou tout autre document sem­blable n'entraîne pas l'acceptation du vice. Pour tous autres défauts, l'acheteur devra en informer le vendeur par écrit dans les 6 mois après la livraison.</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Garantie sur le mobilier</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11</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 l'exception des vices apparents au moment de la livraison lesquels sont exclus par le fait de l'agréation par l'acheteur, la garantie du vendeur sera acquise à l'exception de ce qui est précisé ci-avant à propos de la qualité du mobilier. Tous les salons d'expositions ou soldés sont vendus dans l'état bien connu de l'acheteur et ne sont ni repris, ni échangés La garantie est due pour une durée de 2 ans sur les salons en cuir, pleine lieur, cuir fleur protégée el fleur cuir rectifiée, cette garantie de 2 ans sur les salons en Alcantara et en Microfibres et également de 2 ans sur les salons en peau nébucées et en cuir de croûte de même que sur les mécanismes manuels et électriques.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I. Pendant la première année qui suit la livraison, le meuble est réparé ou remplacé par un meuble identique si la répartition est possible.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2. Pendant la deuxième année qui suit la livraison, la même garantie est appliquée mais la contribution due par l'acheteur s'élève à 30% du total des frais.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Celte garantie ne s'applique pas aux ventes en soldes ou en liquidations.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Les plis d'aisance sur les coussins de dossiers, du siège ou du châssis ne sont pas non plus couverts par la garantie, pas plus que les fermetures éclaires, velcro, boucles et sangles de fixations de coussins. Toutes détériorations dues à l'action de la lumière ou à des frottements intensifs, aux dégâts de la séborrhée ou de la transpiration étant également exclus de la garantie tout comme ailleurs et en outre les plis naturels du cuir dus à l'usage. Tout réassortiments, qu'il se fasse dans le cadre de l'exercice de la garantie ou d'un complément de commande, se fera sous la responsabilité exclusive de l'acheteur dans la mesure où les différences de teinte sont souvent inévitables.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Transfert de propriété et des risques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12</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 transfert de la propriété du mobilier s'opère au moment de la livraison pour autant que l'intégralité du prix de ce mobilier soit réglée, les risques de perte ou de détério­ration du mobilier ne restant toutefois à charge du vendeur que jusqu'à la livraison.</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Paiement</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13</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 paiement du mobilier se fait au comptant au moment de la livraison sauf mention expresse au contraire sur le bon de commande lors de le signature du bon de com­mande, l'acheteur doit verser un acompte minimum </a:t>
          </a:r>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20%</a:t>
          </a:r>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 du prix de mobilier, tout versement partiel de l'acompte étant considéré comme une simple facilité de paiement ne modifiant pas l'obligation de l'acheteur de régler l'acompte contractuel de 20% du prix dans le délai spécifié sur le bon de commande et à défaut de spécification dans le mois de le signature du bon de commande, tout retard de paiement de l'acompte complet pouvant entraîner un retard de la livraison à concurrence de la même durée sous la responsabilité de l'acheteur qui ne pourra se prévaloir de ce retard et prétendre que le délai de livraison n'a pas été respecté, sauf mentions contraires sur le bon de commande dans les conditions reprises ci-avant à l'article 6.</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Toute somme due porte à son échéance d'exigibilité des intérêts moratoires de plein droit et sans mise en demeure au taux de 1% par mois, soit 12% l'an, tout mois com­mencé étant réputé échu. En outre, si le paiement n'a pas été effectué dans les   15 jours qui suivent une mise en demeure par lettre recommandée, une indemnité forfaitaire de 10% du prix d'achat avec un minimum de 75€ sera due sans préjudice des indemnités prévues dans les dispositions qui précèdent dans les présentes et des intérêts mentionnés ci-dessus. Tout paiement partiel sera imputé sur les intérêts d'abord et ensuite sur le capital conformément à l'article 1254 du Code civil</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14</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Duns le cas où l'acheteur devrait faire appel à un crédit, si ce crédit n'est pas accordé, le montant de l'acompte devra lui être remboursé. Lors de l'application de la garantie légale, on ne peut en aucun cas réclamer de frais au client, ni pour le transport, ni pour aucune raison.</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15</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L'acheteur désirant résilier unilatéralement la convention ou refusant de prendre livraison de la marchandise conforme au bon de commande sera tenu d'indemniser le vendeur de 40% du prix de vente.</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b="1">
              <a:solidFill>
                <a:schemeClr val="dk1"/>
              </a:solidFill>
              <a:effectLst/>
              <a:latin typeface="Tahoma" panose="020B0604030504040204" pitchFamily="34" charset="0"/>
              <a:ea typeface="Tahoma" panose="020B0604030504040204" pitchFamily="34" charset="0"/>
              <a:cs typeface="Tahoma" panose="020B0604030504040204" pitchFamily="34" charset="0"/>
            </a:rPr>
            <a:t>Litiges</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Article 16</a:t>
          </a:r>
          <a:endParaRPr lang="fr-BE" sz="600">
            <a:solidFill>
              <a:schemeClr val="dk1"/>
            </a:solidFill>
            <a:effectLst/>
            <a:latin typeface="Tahoma" panose="020B0604030504040204" pitchFamily="34" charset="0"/>
            <a:ea typeface="Tahoma" panose="020B0604030504040204" pitchFamily="34" charset="0"/>
            <a:cs typeface="Tahoma" panose="020B0604030504040204" pitchFamily="34" charset="0"/>
          </a:endParaRPr>
        </a:p>
        <a:p>
          <a:endParaRPr lang="fr-BE" sz="1200">
            <a:latin typeface="Tahoma" panose="020B0604030504040204" pitchFamily="34" charset="0"/>
            <a:ea typeface="Tahoma" panose="020B0604030504040204" pitchFamily="34" charset="0"/>
            <a:cs typeface="Tahoma" panose="020B0604030504040204" pitchFamily="34" charset="0"/>
          </a:endParaRPr>
        </a:p>
      </xdr:txBody>
    </xdr:sp>
    <xdr:clientData/>
  </xdr:twoCellAnchor>
  <xdr:twoCellAnchor>
    <xdr:from>
      <xdr:col>1</xdr:col>
      <xdr:colOff>984250</xdr:colOff>
      <xdr:row>79</xdr:row>
      <xdr:rowOff>12700</xdr:rowOff>
    </xdr:from>
    <xdr:to>
      <xdr:col>4</xdr:col>
      <xdr:colOff>1143000</xdr:colOff>
      <xdr:row>83</xdr:row>
      <xdr:rowOff>25400</xdr:rowOff>
    </xdr:to>
    <xdr:sp macro="" textlink="">
      <xdr:nvSpPr>
        <xdr:cNvPr id="11" name="ZoneTexte 10">
          <a:extLst>
            <a:ext uri="{FF2B5EF4-FFF2-40B4-BE49-F238E27FC236}">
              <a16:creationId xmlns:a16="http://schemas.microsoft.com/office/drawing/2014/main" id="{00000000-0008-0000-0100-00000B000000}"/>
            </a:ext>
          </a:extLst>
        </xdr:cNvPr>
        <xdr:cNvSpPr txBox="1"/>
      </xdr:nvSpPr>
      <xdr:spPr>
        <a:xfrm>
          <a:off x="1527175" y="15062200"/>
          <a:ext cx="2282825" cy="774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lang="fr-FR" sz="600">
              <a:solidFill>
                <a:schemeClr val="dk1"/>
              </a:solidFill>
              <a:effectLst/>
              <a:latin typeface="Tahoma" panose="020B0604030504040204" pitchFamily="34" charset="0"/>
              <a:ea typeface="Tahoma" panose="020B0604030504040204" pitchFamily="34" charset="0"/>
              <a:cs typeface="Tahoma" panose="020B0604030504040204" pitchFamily="34" charset="0"/>
            </a:rPr>
            <a:t>Les meubles doivent être déballés ou montés par l'acheteur lui-même, il doit avertir le vendeur de l'existence des vices dans les 2 jours ouvrables de la livraison par écrit. Dans ce cas, la signature apposée sur le bon de livraison ou tout autre document semblable n'entraîne pas l'acceptation du vice. Pour tous autres défauts, l'acheteur devra en informer le vendeur par écrit dans l'année après la livraison au plus tard 30 jours après la découverte du défaut mis à disposition.</a:t>
          </a:r>
          <a:endParaRPr lang="fr-BE" sz="600">
            <a:effectLst/>
            <a:latin typeface="Tahoma" panose="020B0604030504040204" pitchFamily="34" charset="0"/>
            <a:ea typeface="Tahoma" panose="020B0604030504040204" pitchFamily="34" charset="0"/>
            <a:cs typeface="Tahoma" panose="020B0604030504040204" pitchFamily="34" charset="0"/>
          </a:endParaRPr>
        </a:p>
        <a:p>
          <a:endParaRPr lang="fr-BE" sz="1100"/>
        </a:p>
      </xdr:txBody>
    </xdr:sp>
    <xdr:clientData/>
  </xdr:twoCellAnchor>
  <xdr:oneCellAnchor>
    <xdr:from>
      <xdr:col>0</xdr:col>
      <xdr:colOff>360822</xdr:colOff>
      <xdr:row>89</xdr:row>
      <xdr:rowOff>183648</xdr:rowOff>
    </xdr:from>
    <xdr:ext cx="5926815" cy="937629"/>
    <xdr:sp macro="" textlink="">
      <xdr:nvSpPr>
        <xdr:cNvPr id="12" name="Rectangle 11">
          <a:extLst>
            <a:ext uri="{FF2B5EF4-FFF2-40B4-BE49-F238E27FC236}">
              <a16:creationId xmlns:a16="http://schemas.microsoft.com/office/drawing/2014/main" id="{00000000-0008-0000-0100-00000C000000}"/>
            </a:ext>
          </a:extLst>
        </xdr:cNvPr>
        <xdr:cNvSpPr/>
      </xdr:nvSpPr>
      <xdr:spPr>
        <a:xfrm>
          <a:off x="360822" y="17138148"/>
          <a:ext cx="5926815" cy="937629"/>
        </a:xfrm>
        <a:prstGeom prst="rect">
          <a:avLst/>
        </a:prstGeom>
        <a:noFill/>
      </xdr:spPr>
      <xdr:txBody>
        <a:bodyPr wrap="none" lIns="91440" tIns="45720" rIns="91440" bIns="45720">
          <a:spAutoFit/>
        </a:bodyPr>
        <a:lstStyle/>
        <a:p>
          <a:pPr algn="ctr"/>
          <a:r>
            <a:rPr lang="fr-FR" sz="5400" b="0" cap="none" spc="0">
              <a:ln w="0"/>
              <a:solidFill>
                <a:schemeClr val="accent1"/>
              </a:solidFill>
              <a:effectLst>
                <a:outerShdw blurRad="38100" dist="25400" dir="5400000" algn="ctr" rotWithShape="0">
                  <a:srgbClr val="6E747A">
                    <a:alpha val="43000"/>
                  </a:srgbClr>
                </a:outerShdw>
              </a:effectLst>
            </a:rPr>
            <a:t>FICHE DE LIVRAISON</a:t>
          </a:r>
        </a:p>
      </xdr:txBody>
    </xdr:sp>
    <xdr:clientData/>
  </xdr:oneCellAnchor>
  <xdr:twoCellAnchor>
    <xdr:from>
      <xdr:col>3</xdr:col>
      <xdr:colOff>85725</xdr:colOff>
      <xdr:row>103</xdr:row>
      <xdr:rowOff>0</xdr:rowOff>
    </xdr:from>
    <xdr:to>
      <xdr:col>3</xdr:col>
      <xdr:colOff>400050</xdr:colOff>
      <xdr:row>109</xdr:row>
      <xdr:rowOff>0</xdr:rowOff>
    </xdr:to>
    <xdr:sp macro="" textlink="">
      <xdr:nvSpPr>
        <xdr:cNvPr id="13" name="Accolade fermante 12">
          <a:extLst>
            <a:ext uri="{FF2B5EF4-FFF2-40B4-BE49-F238E27FC236}">
              <a16:creationId xmlns:a16="http://schemas.microsoft.com/office/drawing/2014/main" id="{00000000-0008-0000-0100-00000D000000}"/>
            </a:ext>
          </a:extLst>
        </xdr:cNvPr>
        <xdr:cNvSpPr/>
      </xdr:nvSpPr>
      <xdr:spPr>
        <a:xfrm>
          <a:off x="2371725" y="19621500"/>
          <a:ext cx="314325" cy="1143000"/>
        </a:xfrm>
        <a:prstGeom prst="rightBrace">
          <a:avLst/>
        </a:prstGeom>
        <a:ln w="28575"/>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BE" sz="1100"/>
        </a:p>
      </xdr:txBody>
    </xdr:sp>
    <xdr:clientData/>
  </xdr:twoCellAnchor>
  <xdr:oneCellAnchor>
    <xdr:from>
      <xdr:col>0</xdr:col>
      <xdr:colOff>633425</xdr:colOff>
      <xdr:row>125</xdr:row>
      <xdr:rowOff>78873</xdr:rowOff>
    </xdr:from>
    <xdr:ext cx="5172057" cy="937629"/>
    <xdr:sp macro="" textlink="">
      <xdr:nvSpPr>
        <xdr:cNvPr id="14" name="Rectangle 13">
          <a:extLst>
            <a:ext uri="{FF2B5EF4-FFF2-40B4-BE49-F238E27FC236}">
              <a16:creationId xmlns:a16="http://schemas.microsoft.com/office/drawing/2014/main" id="{00000000-0008-0000-0100-00000E000000}"/>
            </a:ext>
          </a:extLst>
        </xdr:cNvPr>
        <xdr:cNvSpPr/>
      </xdr:nvSpPr>
      <xdr:spPr>
        <a:xfrm>
          <a:off x="633425" y="25034373"/>
          <a:ext cx="5172057" cy="937629"/>
        </a:xfrm>
        <a:prstGeom prst="rect">
          <a:avLst/>
        </a:prstGeom>
        <a:noFill/>
      </xdr:spPr>
      <xdr:txBody>
        <a:bodyPr wrap="none" lIns="91440" tIns="45720" rIns="91440" bIns="45720">
          <a:spAutoFit/>
        </a:bodyPr>
        <a:lstStyle/>
        <a:p>
          <a:pPr algn="ctr"/>
          <a:r>
            <a:rPr lang="fr-FR" sz="5400" b="0" cap="none" spc="0">
              <a:ln w="0"/>
              <a:solidFill>
                <a:schemeClr val="accent1"/>
              </a:solidFill>
              <a:effectLst>
                <a:outerShdw blurRad="38100" dist="25400" dir="5400000" algn="ctr" rotWithShape="0">
                  <a:srgbClr val="6E747A">
                    <a:alpha val="43000"/>
                  </a:srgbClr>
                </a:outerShdw>
              </a:effectLst>
            </a:rPr>
            <a:t>FICHE DE REPRISE</a:t>
          </a:r>
        </a:p>
      </xdr:txBody>
    </xdr:sp>
    <xdr:clientData/>
  </xdr:oneCellAnchor>
  <xdr:oneCellAnchor>
    <xdr:from>
      <xdr:col>0</xdr:col>
      <xdr:colOff>2123640</xdr:colOff>
      <xdr:row>28</xdr:row>
      <xdr:rowOff>56925</xdr:rowOff>
    </xdr:from>
    <xdr:ext cx="4320" cy="360"/>
    <mc:AlternateContent xmlns:mc="http://schemas.openxmlformats.org/markup-compatibility/2006" xmlns:xdr14="http://schemas.microsoft.com/office/excel/2010/spreadsheetDrawing">
      <mc:Choice Requires="xdr14">
        <xdr:contentPart xmlns:r="http://schemas.openxmlformats.org/officeDocument/2006/relationships" r:id="rId6">
          <xdr14:nvContentPartPr>
            <xdr14:cNvPr id="15" name="Encre 14">
              <a:extLst>
                <a:ext uri="{FF2B5EF4-FFF2-40B4-BE49-F238E27FC236}">
                  <a16:creationId xmlns:a16="http://schemas.microsoft.com/office/drawing/2014/main" id="{00000000-0008-0000-0100-00000F000000}"/>
                </a:ext>
              </a:extLst>
            </xdr14:cNvPr>
            <xdr14:cNvContentPartPr/>
          </xdr14:nvContentPartPr>
          <xdr14:nvPr macro=""/>
          <xdr14:xfrm>
            <a:off x="2123640" y="7972200"/>
            <a:ext cx="4320" cy="360"/>
          </xdr14:xfrm>
        </xdr:contentPart>
      </mc:Choice>
      <mc:Fallback xmlns="">
        <xdr:pic>
          <xdr:nvPicPr>
            <xdr:cNvPr id="12" name="Encre 11">
              <a:extLst>
                <a:ext uri="{FF2B5EF4-FFF2-40B4-BE49-F238E27FC236}">
                  <a16:creationId xmlns:a16="http://schemas.microsoft.com/office/drawing/2014/main" id="{22CD8794-5DAA-4219-88F2-229D7C8AE67C}"/>
                </a:ext>
              </a:extLst>
            </xdr:cNvPr>
            <xdr:cNvPicPr/>
          </xdr:nvPicPr>
          <xdr:blipFill>
            <a:blip xmlns:r="http://schemas.openxmlformats.org/officeDocument/2006/relationships" r:embed="rId7"/>
            <a:stretch>
              <a:fillRect/>
            </a:stretch>
          </xdr:blipFill>
          <xdr:spPr>
            <a:xfrm>
              <a:off x="2115000" y="7963200"/>
              <a:ext cx="21960" cy="18000"/>
            </a:xfrm>
            <a:prstGeom prst="rect">
              <a:avLst/>
            </a:prstGeom>
          </xdr:spPr>
        </xdr:pic>
      </mc:Fallback>
    </mc:AlternateContent>
    <xdr:clientData/>
  </xdr:oneCellAnchor>
  <xdr:oneCellAnchor>
    <xdr:from>
      <xdr:col>3</xdr:col>
      <xdr:colOff>451425</xdr:colOff>
      <xdr:row>162</xdr:row>
      <xdr:rowOff>263835</xdr:rowOff>
    </xdr:from>
    <xdr:ext cx="47880" cy="51480"/>
    <mc:AlternateContent xmlns:mc="http://schemas.openxmlformats.org/markup-compatibility/2006" xmlns:xdr14="http://schemas.microsoft.com/office/excel/2010/spreadsheetDrawing">
      <mc:Choice Requires="xdr14">
        <xdr:contentPart xmlns:r="http://schemas.openxmlformats.org/officeDocument/2006/relationships" r:id="rId8">
          <xdr14:nvContentPartPr>
            <xdr14:cNvPr id="16" name="Encre 15">
              <a:extLst>
                <a:ext uri="{FF2B5EF4-FFF2-40B4-BE49-F238E27FC236}">
                  <a16:creationId xmlns:a16="http://schemas.microsoft.com/office/drawing/2014/main" id="{00000000-0008-0000-0100-000010000000}"/>
                </a:ext>
              </a:extLst>
            </xdr14:cNvPr>
            <xdr14:cNvContentPartPr/>
          </xdr14:nvContentPartPr>
          <xdr14:nvPr macro=""/>
          <xdr14:xfrm>
            <a:off x="4671000" y="38925810"/>
            <a:ext cx="47880" cy="51480"/>
          </xdr14:xfrm>
        </xdr:contentPart>
      </mc:Choice>
      <mc:Fallback xmlns="">
        <xdr:pic>
          <xdr:nvPicPr>
            <xdr:cNvPr id="28" name="Encre 27">
              <a:extLst>
                <a:ext uri="{FF2B5EF4-FFF2-40B4-BE49-F238E27FC236}">
                  <a16:creationId xmlns:a16="http://schemas.microsoft.com/office/drawing/2014/main" id="{6CD56269-1D91-4921-B4B8-EFD2C05D3CE5}"/>
                </a:ext>
              </a:extLst>
            </xdr:cNvPr>
            <xdr:cNvPicPr/>
          </xdr:nvPicPr>
          <xdr:blipFill>
            <a:blip xmlns:r="http://schemas.openxmlformats.org/officeDocument/2006/relationships" r:embed="rId17"/>
            <a:stretch>
              <a:fillRect/>
            </a:stretch>
          </xdr:blipFill>
          <xdr:spPr>
            <a:xfrm>
              <a:off x="4662000" y="38914003"/>
              <a:ext cx="65520" cy="74622"/>
            </a:xfrm>
            <a:prstGeom prst="rect">
              <a:avLst/>
            </a:prstGeom>
          </xdr:spPr>
        </xdr:pic>
      </mc:Fallback>
    </mc:AlternateContent>
    <xdr:clientData/>
  </xdr:oneCellAnchor>
  <mc:AlternateContent xmlns:mc="http://schemas.openxmlformats.org/markup-compatibility/2006">
    <mc:Choice xmlns:a14="http://schemas.microsoft.com/office/drawing/2010/main" Requires="a14">
      <xdr:twoCellAnchor editAs="oneCell">
        <xdr:from>
          <xdr:col>3</xdr:col>
          <xdr:colOff>533400</xdr:colOff>
          <xdr:row>25</xdr:row>
          <xdr:rowOff>85725</xdr:rowOff>
        </xdr:from>
        <xdr:to>
          <xdr:col>3</xdr:col>
          <xdr:colOff>742950</xdr:colOff>
          <xdr:row>26</xdr:row>
          <xdr:rowOff>123825</xdr:rowOff>
        </xdr:to>
        <xdr:sp macro="" textlink="">
          <xdr:nvSpPr>
            <xdr:cNvPr id="1027" name="CheckBox1"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533400</xdr:colOff>
          <xdr:row>26</xdr:row>
          <xdr:rowOff>104775</xdr:rowOff>
        </xdr:from>
        <xdr:to>
          <xdr:col>3</xdr:col>
          <xdr:colOff>733425</xdr:colOff>
          <xdr:row>27</xdr:row>
          <xdr:rowOff>133350</xdr:rowOff>
        </xdr:to>
        <xdr:sp macro="" textlink="">
          <xdr:nvSpPr>
            <xdr:cNvPr id="1028" name="CheckBox2"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533400</xdr:colOff>
          <xdr:row>27</xdr:row>
          <xdr:rowOff>142875</xdr:rowOff>
        </xdr:from>
        <xdr:to>
          <xdr:col>3</xdr:col>
          <xdr:colOff>714375</xdr:colOff>
          <xdr:row>28</xdr:row>
          <xdr:rowOff>190500</xdr:rowOff>
        </xdr:to>
        <xdr:sp macro="" textlink="">
          <xdr:nvSpPr>
            <xdr:cNvPr id="1029" name="CheckBox3"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447675</xdr:colOff>
          <xdr:row>33</xdr:row>
          <xdr:rowOff>104775</xdr:rowOff>
        </xdr:from>
        <xdr:to>
          <xdr:col>1</xdr:col>
          <xdr:colOff>647700</xdr:colOff>
          <xdr:row>34</xdr:row>
          <xdr:rowOff>85725</xdr:rowOff>
        </xdr:to>
        <xdr:sp macro="" textlink="">
          <xdr:nvSpPr>
            <xdr:cNvPr id="1030" name="CheckBox4"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447675</xdr:colOff>
          <xdr:row>34</xdr:row>
          <xdr:rowOff>209550</xdr:rowOff>
        </xdr:from>
        <xdr:to>
          <xdr:col>1</xdr:col>
          <xdr:colOff>657225</xdr:colOff>
          <xdr:row>34</xdr:row>
          <xdr:rowOff>428625</xdr:rowOff>
        </xdr:to>
        <xdr:sp macro="" textlink="">
          <xdr:nvSpPr>
            <xdr:cNvPr id="1031" name="CheckBox5" hidden="1">
              <a:extLst>
                <a:ext uri="{63B3BB69-23CF-44E3-9099-C40C66FF867C}">
                  <a14:compatExt spid="_x0000_s1031"/>
                </a:ext>
                <a:ext uri="{FF2B5EF4-FFF2-40B4-BE49-F238E27FC236}">
                  <a16:creationId xmlns:a16="http://schemas.microsoft.com/office/drawing/2014/main" id="{00000000-0008-0000-0100-000007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34</xdr:row>
          <xdr:rowOff>257175</xdr:rowOff>
        </xdr:from>
        <xdr:to>
          <xdr:col>3</xdr:col>
          <xdr:colOff>304800</xdr:colOff>
          <xdr:row>34</xdr:row>
          <xdr:rowOff>428625</xdr:rowOff>
        </xdr:to>
        <xdr:sp macro="" textlink="">
          <xdr:nvSpPr>
            <xdr:cNvPr id="1032" name="CheckBox6" hidden="1">
              <a:extLst>
                <a:ext uri="{63B3BB69-23CF-44E3-9099-C40C66FF867C}">
                  <a14:compatExt spid="_x0000_s1032"/>
                </a:ext>
                <a:ext uri="{FF2B5EF4-FFF2-40B4-BE49-F238E27FC236}">
                  <a16:creationId xmlns:a16="http://schemas.microsoft.com/office/drawing/2014/main" id="{00000000-0008-0000-0100-00000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180975</xdr:colOff>
          <xdr:row>11</xdr:row>
          <xdr:rowOff>104775</xdr:rowOff>
        </xdr:from>
        <xdr:to>
          <xdr:col>13</xdr:col>
          <xdr:colOff>485775</xdr:colOff>
          <xdr:row>14</xdr:row>
          <xdr:rowOff>295275</xdr:rowOff>
        </xdr:to>
        <xdr:sp macro="" textlink="">
          <xdr:nvSpPr>
            <xdr:cNvPr id="1033" name="CommandButton1" descr="ANNULER B.C." hidden="1">
              <a:extLst>
                <a:ext uri="{63B3BB69-23CF-44E3-9099-C40C66FF867C}">
                  <a14:compatExt spid="_x0000_s1033"/>
                </a:ext>
                <a:ext uri="{FF2B5EF4-FFF2-40B4-BE49-F238E27FC236}">
                  <a16:creationId xmlns:a16="http://schemas.microsoft.com/office/drawing/2014/main" id="{00000000-0008-0000-0100-00000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BC%20MEUBLES%20Daniel%2030-11-20_Essa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on de Commande"/>
      <sheetName val="Historique_Commande"/>
      <sheetName val="Financements"/>
      <sheetName val="INSTAGRAM"/>
      <sheetName val="FACEBOOK"/>
      <sheetName val="Aiseau Presles"/>
      <sheetName val="Ans"/>
      <sheetName val="Aywaille"/>
      <sheetName val="Dinant"/>
      <sheetName val="Données"/>
      <sheetName val="Hannut"/>
      <sheetName val="Jumet"/>
      <sheetName val="Quievrain"/>
      <sheetName val="Saint Georges"/>
      <sheetName val="Feuil1"/>
      <sheetName val="PLANNING"/>
    </sheetNames>
    <sheetDataSet>
      <sheetData sheetId="0"/>
      <sheetData sheetId="1">
        <row r="3">
          <cell r="E3" t="str">
            <v>rue du Bois St Jean, 88</v>
          </cell>
        </row>
        <row r="4">
          <cell r="E4" t="str">
            <v>rue des Brasseurs, 35</v>
          </cell>
        </row>
      </sheetData>
      <sheetData sheetId="2"/>
      <sheetData sheetId="3"/>
      <sheetData sheetId="4"/>
      <sheetData sheetId="5"/>
      <sheetData sheetId="6"/>
      <sheetData sheetId="7"/>
      <sheetData sheetId="8"/>
      <sheetData sheetId="9">
        <row r="2">
          <cell r="B2" t="str">
            <v>BE0889.815.147</v>
          </cell>
          <cell r="C2" t="str">
            <v>BE89 7320 1773 5085</v>
          </cell>
          <cell r="D2" t="str">
            <v>Quality Confort</v>
          </cell>
          <cell r="E2" t="str">
            <v>info@qualityconfort.be</v>
          </cell>
          <cell r="F2" t="str">
            <v>04/3882111</v>
          </cell>
          <cell r="G2" t="str">
            <v>Aiseau Presles</v>
          </cell>
          <cell r="H2" t="str">
            <v>rue d'Oignies, 202</v>
          </cell>
          <cell r="I2">
            <v>6250</v>
          </cell>
        </row>
        <row r="3">
          <cell r="B3" t="str">
            <v>BE0679.866.565</v>
          </cell>
          <cell r="C3" t="str">
            <v>BE31 7320 4452 3455</v>
          </cell>
          <cell r="D3" t="str">
            <v>Meubles Family</v>
          </cell>
          <cell r="E3" t="str">
            <v>meublesfamily@gmail.com</v>
          </cell>
          <cell r="F3" t="str">
            <v>019/676 675</v>
          </cell>
          <cell r="G3" t="str">
            <v>Ans</v>
          </cell>
          <cell r="H3" t="str">
            <v>rue de la Station, 23</v>
          </cell>
          <cell r="I3">
            <v>4430</v>
          </cell>
        </row>
        <row r="4">
          <cell r="D4" t="str">
            <v>Meubles Confort</v>
          </cell>
          <cell r="E4" t="str">
            <v>info@qualityconfort.be</v>
          </cell>
          <cell r="F4" t="str">
            <v>04/3882111</v>
          </cell>
          <cell r="G4" t="str">
            <v>Aywaille</v>
          </cell>
          <cell r="H4" t="str">
            <v>rue Nicolas Lambercy, 23</v>
          </cell>
          <cell r="I4">
            <v>4920</v>
          </cell>
        </row>
        <row r="5">
          <cell r="D5" t="str">
            <v>Simbameubles</v>
          </cell>
          <cell r="E5" t="str">
            <v>simbameubles@gmail.com</v>
          </cell>
          <cell r="F5" t="str">
            <v>0473/590151</v>
          </cell>
          <cell r="G5" t="str">
            <v>Dinant</v>
          </cell>
          <cell r="H5" t="str">
            <v>rue Grande, 77</v>
          </cell>
          <cell r="I5">
            <v>5500</v>
          </cell>
        </row>
        <row r="6">
          <cell r="G6" t="str">
            <v>Hannut</v>
          </cell>
          <cell r="H6" t="str">
            <v>rue de Tirlemont, 31</v>
          </cell>
          <cell r="I6">
            <v>4280</v>
          </cell>
        </row>
        <row r="7">
          <cell r="G7" t="str">
            <v>Jumet</v>
          </cell>
          <cell r="H7" t="str">
            <v>Chée de Bruxelles, 161</v>
          </cell>
          <cell r="I7">
            <v>6040</v>
          </cell>
        </row>
        <row r="8">
          <cell r="G8" t="str">
            <v>Quievrain</v>
          </cell>
          <cell r="H8" t="str">
            <v>Route de Mons, 164c</v>
          </cell>
          <cell r="I8">
            <v>7380</v>
          </cell>
        </row>
        <row r="9">
          <cell r="G9" t="str">
            <v>Saint Georges</v>
          </cell>
          <cell r="H9" t="str">
            <v>rue Eloi Fouarge, 9</v>
          </cell>
          <cell r="I9">
            <v>4470</v>
          </cell>
        </row>
      </sheetData>
      <sheetData sheetId="10"/>
      <sheetData sheetId="11"/>
      <sheetData sheetId="12"/>
      <sheetData sheetId="13"/>
      <sheetData sheetId="14"/>
      <sheetData sheetId="15"/>
    </sheetDataSet>
  </externalBook>
</externalLink>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0-11-30T19:29:24.188"/>
    </inkml:context>
    <inkml:brush xml:id="br0">
      <inkml:brushProperty name="width" value="0.05" units="cm"/>
      <inkml:brushProperty name="height" value="0.05" units="cm"/>
      <inkml:brushProperty name="ignorePressure" value="1"/>
    </inkml:brush>
  </inkml:definitions>
  <inkml:trace contextRef="#ctx0" brushRef="#br0">1 0,'4'0,"2"0</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0-11-30T19:29:24.202"/>
    </inkml:context>
    <inkml:brush xml:id="br0">
      <inkml:brushProperty name="width" value="0.05" units="cm"/>
      <inkml:brushProperty name="height" value="0.05" units="cm"/>
    </inkml:brush>
  </inkml:definitions>
  <inkml:trace contextRef="#ctx0" brushRef="#br0">0 64 3744,'15'-8'-176,"-5"1"56,-5 0 64,0 6 56,0-6 12,0 4 16,-2 2-8,-1-3 12,3 3-32,-2 1-92,2-6-156,2 2-500,-2-2-68,0-2 276</inkml:trace>
  <inkml:trace contextRef="#ctx0" brushRef="#br0" timeOffset="1">132 96 2928,'-5'5'80,"0"-2"-88,3 2-156,12-10-1604</inkml:trace>
</inkm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3140DEC-6F42-460B-A1F0-4E2F093E4BE2}" name="Tableau1" displayName="Tableau1" ref="A1:AE2" insertRow="1" totalsRowShown="0" headerRowDxfId="11">
  <autoFilter ref="A1:AE2" xr:uid="{3032EC51-2580-4E09-82B7-372546D7F580}"/>
  <tableColumns count="31">
    <tableColumn id="1" xr3:uid="{337CA759-CD9F-4279-BC02-989946A33ADB}" name="N° Bon de Commande"/>
    <tableColumn id="2" xr3:uid="{9F06ABAB-5A49-4356-B434-7B4071CF7655}" name="Date"/>
    <tableColumn id="3" xr3:uid="{B8CE2BF7-2330-45E5-99E3-470738F53EB5}" name="Nom"/>
    <tableColumn id="4" xr3:uid="{2473AD8B-9E1D-4D80-8ECA-10F285020BCE}" name="Prénom"/>
    <tableColumn id="5" xr3:uid="{10D43824-11DB-4D31-A088-5AF20FA8746C}" name="Adresse"/>
    <tableColumn id="6" xr3:uid="{24AB61D7-2FDD-4589-BB11-2F82B1072145}" name="Code Postal" dataDxfId="10"/>
    <tableColumn id="7" xr3:uid="{E109C074-6DA3-4FDC-BC51-AF79B94415F8}" name="Localité"/>
    <tableColumn id="8" xr3:uid="{F97F5712-161E-4225-BC23-D32589BEDA94}" name="Téléphone" dataDxfId="9"/>
    <tableColumn id="9" xr3:uid="{23767323-C70F-49E2-8619-053A7EFEAF25}" name="TTC"/>
    <tableColumn id="10" xr3:uid="{34C5E2E3-79D9-433D-B91F-A6195720EC3A}" name="Acompte Bancontact"/>
    <tableColumn id="11" xr3:uid="{F598F345-9C56-4067-895C-77AC4A2A00C4}" name="Acompte Visa"/>
    <tableColumn id="12" xr3:uid="{4A1F930A-C8A8-4713-AEDA-FF2344E5C113}" name="Acompte Espèces"/>
    <tableColumn id="13" xr3:uid="{92078C31-6509-43E8-94DB-B51C88D390F5}" name="Solde à payer"/>
    <tableColumn id="14" xr3:uid="{0D7C88B5-0880-495F-A1A9-3CCAAC52F51B}" name="Prix d'Achat HT"/>
    <tableColumn id="15" xr3:uid="{D814AB3B-413B-4662-B2F4-662708606CD1}" name="Coéfficient"/>
    <tableColumn id="31" xr3:uid="{B3C756B7-4A47-4269-89A7-8F8B44ACBC70}" name="Lift"/>
    <tableColumn id="30" xr3:uid="{B788BBFB-E85C-43F7-8C6E-54163B775BC5}" name="Montage"/>
    <tableColumn id="29" xr3:uid="{80E0C719-11B7-4095-B77D-4751FB512395}" name="Reprise"/>
    <tableColumn id="16" xr3:uid="{CC4CFEA2-2603-4180-AD33-7895D04F72DA}" name="Fournisseur"/>
    <tableColumn id="17" xr3:uid="{88980CF2-3513-4980-BAB4-55842C9F48F3}" name="Composition Ligne1" dataDxfId="8"/>
    <tableColumn id="18" xr3:uid="{A0A9FE08-1E8E-4801-80A4-DE099394BD54}" name="Composition Ligne2" dataDxfId="7"/>
    <tableColumn id="19" xr3:uid="{1852573F-DD60-4DF6-9AC9-769D4C81DA1C}" name="Composition Ligne3" dataDxfId="6"/>
    <tableColumn id="20" xr3:uid="{40CC9203-C8FC-4434-A7F6-0FACC1D90559}" name="Composition Ligne4" dataDxfId="5"/>
    <tableColumn id="21" xr3:uid="{0BBFA1D6-FBB2-41B6-90E8-5A092DB3AF00}" name="Composition Ligne5" dataDxfId="4"/>
    <tableColumn id="22" xr3:uid="{DC8E8DFE-8AE7-436F-8B3F-4565076C38B3}" name="Composition Ligne6" dataDxfId="3"/>
    <tableColumn id="23" xr3:uid="{7BA4AFE4-F26A-487A-B74D-2A0B6EC92DA1}" name="Composition Ligne7" dataDxfId="2"/>
    <tableColumn id="24" xr3:uid="{4683CF92-758B-4AF5-B40F-8C9F74C4AA8E}" name="Composition Ligne8" dataDxfId="1"/>
    <tableColumn id="25" xr3:uid="{49BA5DDF-1141-4D58-9582-FE616F9481DA}" name="Composition Ligne9" dataDxfId="0"/>
    <tableColumn id="26" xr3:uid="{080A87B2-AECE-456F-B236-6C5F832BE496}" name="Reprise (O/N)"/>
    <tableColumn id="27" xr3:uid="{105F44FB-13C6-4EE3-864D-D988CCA0AB5D}" name="Emporté (O/N)"/>
    <tableColumn id="28" xr3:uid="{697A983C-8468-49EF-88A1-A1C0C56C294A}" name="Livraison (MM.aa)"/>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mbameubles@gmail.com" TargetMode="External"/><Relationship Id="rId2" Type="http://schemas.openxmlformats.org/officeDocument/2006/relationships/hyperlink" Target="mailto:meublesfamily@gmail.com" TargetMode="External"/><Relationship Id="rId1" Type="http://schemas.openxmlformats.org/officeDocument/2006/relationships/hyperlink" Target="mailto:info@qualityconfort.be" TargetMode="External"/><Relationship Id="rId4" Type="http://schemas.openxmlformats.org/officeDocument/2006/relationships/hyperlink" Target="mailto:info@qualityconfort.be" TargetMode="Externa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trlProp" Target="../ctrlProps/ctrlProp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 Type="http://schemas.openxmlformats.org/officeDocument/2006/relationships/drawing" Target="../drawings/drawing1.xml"/><Relationship Id="rId16" Type="http://schemas.openxmlformats.org/officeDocument/2006/relationships/control" Target="../activeX/activeX7.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19" Type="http://schemas.openxmlformats.org/officeDocument/2006/relationships/ctrlProp" Target="../ctrlProps/ctrlProp2.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0A40FF-2632-4436-970A-75091AAE9FD9}">
  <sheetPr codeName="Feuil1"/>
  <dimension ref="A1:O26"/>
  <sheetViews>
    <sheetView topLeftCell="D1" workbookViewId="0">
      <selection activeCell="M20" sqref="M20"/>
    </sheetView>
  </sheetViews>
  <sheetFormatPr baseColWidth="10" defaultRowHeight="15" x14ac:dyDescent="0.25"/>
  <cols>
    <col min="1" max="1" width="20.5703125" bestFit="1" customWidth="1"/>
    <col min="2" max="3" width="20.5703125" customWidth="1"/>
    <col min="4" max="4" width="15.85546875" bestFit="1" customWidth="1"/>
    <col min="5" max="5" width="25.5703125" bestFit="1" customWidth="1"/>
    <col min="6" max="6" width="25.5703125" customWidth="1"/>
    <col min="7" max="7" width="15" bestFit="1" customWidth="1"/>
    <col min="8" max="8" width="23" bestFit="1" customWidth="1"/>
    <col min="9" max="9" width="14.140625" bestFit="1" customWidth="1"/>
  </cols>
  <sheetData>
    <row r="1" spans="1:15" ht="39.75" customHeight="1" x14ac:dyDescent="0.25">
      <c r="A1" t="s">
        <v>0</v>
      </c>
      <c r="B1" t="s">
        <v>1</v>
      </c>
      <c r="C1" t="s">
        <v>2</v>
      </c>
      <c r="D1" t="s">
        <v>3</v>
      </c>
      <c r="E1" t="s">
        <v>4</v>
      </c>
      <c r="F1" t="s">
        <v>5</v>
      </c>
      <c r="G1" t="s">
        <v>6</v>
      </c>
      <c r="H1" t="s">
        <v>7</v>
      </c>
      <c r="I1" t="s">
        <v>8</v>
      </c>
      <c r="J1" t="s">
        <v>9</v>
      </c>
      <c r="K1" t="s">
        <v>10</v>
      </c>
      <c r="L1" t="s">
        <v>11</v>
      </c>
      <c r="N1" t="s">
        <v>12</v>
      </c>
      <c r="O1" t="s">
        <v>13</v>
      </c>
    </row>
    <row r="2" spans="1:15" x14ac:dyDescent="0.25">
      <c r="A2" t="s">
        <v>14</v>
      </c>
      <c r="B2" t="s">
        <v>15</v>
      </c>
      <c r="C2" t="s">
        <v>16</v>
      </c>
      <c r="D2" t="s">
        <v>17</v>
      </c>
      <c r="E2" s="1" t="s">
        <v>18</v>
      </c>
      <c r="F2" s="1" t="s">
        <v>19</v>
      </c>
      <c r="G2" t="s">
        <v>20</v>
      </c>
      <c r="H2" t="s">
        <v>21</v>
      </c>
      <c r="I2">
        <v>6250</v>
      </c>
      <c r="J2" t="s">
        <v>22</v>
      </c>
      <c r="K2" t="s">
        <v>23</v>
      </c>
      <c r="L2">
        <v>2020</v>
      </c>
      <c r="M2" t="s">
        <v>24</v>
      </c>
      <c r="N2" t="s">
        <v>25</v>
      </c>
      <c r="O2" t="s">
        <v>26</v>
      </c>
    </row>
    <row r="3" spans="1:15" x14ac:dyDescent="0.25">
      <c r="A3" t="s">
        <v>27</v>
      </c>
      <c r="B3" t="s">
        <v>28</v>
      </c>
      <c r="C3" t="s">
        <v>29</v>
      </c>
      <c r="D3" t="s">
        <v>30</v>
      </c>
      <c r="E3" s="1" t="s">
        <v>31</v>
      </c>
      <c r="F3" s="1" t="s">
        <v>32</v>
      </c>
      <c r="G3" t="s">
        <v>33</v>
      </c>
      <c r="H3" t="s">
        <v>34</v>
      </c>
      <c r="I3">
        <v>4430</v>
      </c>
      <c r="J3" t="s">
        <v>35</v>
      </c>
      <c r="K3" t="s">
        <v>36</v>
      </c>
      <c r="L3">
        <v>2021</v>
      </c>
      <c r="M3" t="s">
        <v>37</v>
      </c>
      <c r="N3" t="s">
        <v>38</v>
      </c>
      <c r="O3" t="s">
        <v>39</v>
      </c>
    </row>
    <row r="4" spans="1:15" x14ac:dyDescent="0.25">
      <c r="D4" t="s">
        <v>40</v>
      </c>
      <c r="E4" s="1" t="s">
        <v>18</v>
      </c>
      <c r="F4" s="1" t="s">
        <v>19</v>
      </c>
      <c r="G4" t="s">
        <v>41</v>
      </c>
      <c r="H4" t="s">
        <v>42</v>
      </c>
      <c r="I4">
        <v>4920</v>
      </c>
      <c r="J4" t="s">
        <v>43</v>
      </c>
      <c r="K4" t="s">
        <v>44</v>
      </c>
      <c r="L4">
        <v>2022</v>
      </c>
      <c r="M4" t="s">
        <v>45</v>
      </c>
      <c r="N4" t="s">
        <v>46</v>
      </c>
      <c r="O4" t="s">
        <v>47</v>
      </c>
    </row>
    <row r="5" spans="1:15" x14ac:dyDescent="0.25">
      <c r="D5" t="s">
        <v>48</v>
      </c>
      <c r="E5" s="1" t="s">
        <v>49</v>
      </c>
      <c r="F5" s="1" t="s">
        <v>50</v>
      </c>
      <c r="G5" t="s">
        <v>51</v>
      </c>
      <c r="H5" t="s">
        <v>52</v>
      </c>
      <c r="I5">
        <v>5500</v>
      </c>
      <c r="K5" t="s">
        <v>53</v>
      </c>
      <c r="L5">
        <v>2023</v>
      </c>
      <c r="N5" t="s">
        <v>54</v>
      </c>
      <c r="O5" t="s">
        <v>55</v>
      </c>
    </row>
    <row r="6" spans="1:15" x14ac:dyDescent="0.25">
      <c r="G6" t="s">
        <v>56</v>
      </c>
      <c r="H6" t="s">
        <v>57</v>
      </c>
      <c r="I6">
        <v>4280</v>
      </c>
      <c r="K6" t="s">
        <v>58</v>
      </c>
      <c r="L6">
        <v>2024</v>
      </c>
      <c r="N6" t="s">
        <v>59</v>
      </c>
      <c r="O6" t="s">
        <v>60</v>
      </c>
    </row>
    <row r="7" spans="1:15" x14ac:dyDescent="0.25">
      <c r="G7" t="s">
        <v>61</v>
      </c>
      <c r="H7" t="s">
        <v>62</v>
      </c>
      <c r="I7">
        <v>6040</v>
      </c>
      <c r="K7" t="s">
        <v>63</v>
      </c>
      <c r="L7">
        <v>2025</v>
      </c>
      <c r="N7" t="s">
        <v>64</v>
      </c>
      <c r="O7" t="s">
        <v>65</v>
      </c>
    </row>
    <row r="8" spans="1:15" x14ac:dyDescent="0.25">
      <c r="G8" t="s">
        <v>66</v>
      </c>
      <c r="H8" t="s">
        <v>67</v>
      </c>
      <c r="I8">
        <v>7380</v>
      </c>
      <c r="K8" t="s">
        <v>68</v>
      </c>
      <c r="L8">
        <v>2026</v>
      </c>
      <c r="N8" t="s">
        <v>69</v>
      </c>
      <c r="O8" t="s">
        <v>70</v>
      </c>
    </row>
    <row r="9" spans="1:15" x14ac:dyDescent="0.25">
      <c r="G9" t="s">
        <v>71</v>
      </c>
      <c r="H9" t="s">
        <v>72</v>
      </c>
      <c r="I9">
        <v>4470</v>
      </c>
      <c r="K9" t="s">
        <v>73</v>
      </c>
      <c r="L9">
        <v>2027</v>
      </c>
      <c r="N9" t="s">
        <v>74</v>
      </c>
      <c r="O9" t="s">
        <v>75</v>
      </c>
    </row>
    <row r="10" spans="1:15" x14ac:dyDescent="0.25">
      <c r="G10" t="s">
        <v>76</v>
      </c>
      <c r="K10" t="s">
        <v>77</v>
      </c>
      <c r="L10">
        <v>2028</v>
      </c>
      <c r="N10" t="s">
        <v>78</v>
      </c>
      <c r="O10" t="s">
        <v>79</v>
      </c>
    </row>
    <row r="11" spans="1:15" x14ac:dyDescent="0.25">
      <c r="G11" t="s">
        <v>80</v>
      </c>
      <c r="K11" t="s">
        <v>81</v>
      </c>
      <c r="L11">
        <v>2029</v>
      </c>
      <c r="N11" t="s">
        <v>82</v>
      </c>
      <c r="O11" t="s">
        <v>83</v>
      </c>
    </row>
    <row r="12" spans="1:15" x14ac:dyDescent="0.25">
      <c r="K12" t="s">
        <v>84</v>
      </c>
      <c r="L12">
        <v>2030</v>
      </c>
      <c r="N12" t="s">
        <v>85</v>
      </c>
      <c r="O12" t="s">
        <v>86</v>
      </c>
    </row>
    <row r="13" spans="1:15" x14ac:dyDescent="0.25">
      <c r="K13" t="s">
        <v>87</v>
      </c>
      <c r="L13">
        <v>2031</v>
      </c>
      <c r="N13" t="s">
        <v>88</v>
      </c>
      <c r="O13" t="s">
        <v>89</v>
      </c>
    </row>
    <row r="14" spans="1:15" x14ac:dyDescent="0.25">
      <c r="N14" t="s">
        <v>90</v>
      </c>
      <c r="O14" t="s">
        <v>91</v>
      </c>
    </row>
    <row r="15" spans="1:15" x14ac:dyDescent="0.25">
      <c r="O15" t="s">
        <v>92</v>
      </c>
    </row>
    <row r="16" spans="1:15" x14ac:dyDescent="0.25">
      <c r="O16" t="s">
        <v>93</v>
      </c>
    </row>
    <row r="17" spans="7:15" x14ac:dyDescent="0.25">
      <c r="G17" t="s">
        <v>94</v>
      </c>
      <c r="I17" s="2" t="s">
        <v>95</v>
      </c>
      <c r="J17" t="s">
        <v>96</v>
      </c>
      <c r="O17" t="s">
        <v>97</v>
      </c>
    </row>
    <row r="18" spans="7:15" x14ac:dyDescent="0.25">
      <c r="G18" t="s">
        <v>98</v>
      </c>
      <c r="I18" s="3">
        <v>0</v>
      </c>
      <c r="J18" t="s">
        <v>99</v>
      </c>
      <c r="O18" t="s">
        <v>100</v>
      </c>
    </row>
    <row r="19" spans="7:15" x14ac:dyDescent="0.25">
      <c r="G19" t="s">
        <v>101</v>
      </c>
      <c r="J19" t="s">
        <v>102</v>
      </c>
      <c r="O19" t="s">
        <v>103</v>
      </c>
    </row>
    <row r="20" spans="7:15" x14ac:dyDescent="0.25">
      <c r="G20" t="s">
        <v>104</v>
      </c>
      <c r="J20" t="s">
        <v>105</v>
      </c>
      <c r="O20" t="s">
        <v>106</v>
      </c>
    </row>
    <row r="21" spans="7:15" x14ac:dyDescent="0.25">
      <c r="G21" t="s">
        <v>107</v>
      </c>
      <c r="O21" t="s">
        <v>108</v>
      </c>
    </row>
    <row r="22" spans="7:15" x14ac:dyDescent="0.25">
      <c r="G22" t="s">
        <v>109</v>
      </c>
      <c r="O22" t="s">
        <v>110</v>
      </c>
    </row>
    <row r="23" spans="7:15" x14ac:dyDescent="0.25">
      <c r="O23" t="s">
        <v>111</v>
      </c>
    </row>
    <row r="24" spans="7:15" x14ac:dyDescent="0.25">
      <c r="O24" t="s">
        <v>112</v>
      </c>
    </row>
    <row r="25" spans="7:15" x14ac:dyDescent="0.25">
      <c r="O25" t="s">
        <v>113</v>
      </c>
    </row>
    <row r="26" spans="7:15" x14ac:dyDescent="0.25">
      <c r="O26" t="s">
        <v>114</v>
      </c>
    </row>
  </sheetData>
  <hyperlinks>
    <hyperlink ref="E2" r:id="rId1" xr:uid="{45135C22-F70D-4D8B-93B9-C89F315945B7}"/>
    <hyperlink ref="E3" r:id="rId2" xr:uid="{B8BEB79A-1202-45DF-A787-D848186EF733}"/>
    <hyperlink ref="E5" r:id="rId3" xr:uid="{B5ECF3DE-37DF-4A98-9F7C-1C8E51603853}"/>
    <hyperlink ref="E4" r:id="rId4" xr:uid="{FC34FE26-F1BD-4A12-9A63-7D331D17FC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9A5670-5FCD-4796-854E-E79092464E97}">
  <sheetPr codeName="Feuil2"/>
  <dimension ref="A1:R166"/>
  <sheetViews>
    <sheetView tabSelected="1" topLeftCell="D7" workbookViewId="0">
      <selection activeCell="E18" sqref="E18"/>
    </sheetView>
  </sheetViews>
  <sheetFormatPr baseColWidth="10" defaultRowHeight="15" x14ac:dyDescent="0.25"/>
  <cols>
    <col min="1" max="1" width="35" customWidth="1"/>
    <col min="2" max="2" width="16.42578125" customWidth="1"/>
    <col min="3" max="3" width="13.5703125" customWidth="1"/>
    <col min="4" max="4" width="16.140625" customWidth="1"/>
    <col min="5" max="5" width="17.28515625" customWidth="1"/>
    <col min="6" max="6" width="4.7109375" customWidth="1"/>
    <col min="7" max="7" width="35" customWidth="1"/>
    <col min="8" max="8" width="16.42578125" customWidth="1"/>
    <col min="9" max="9" width="13.5703125" customWidth="1"/>
    <col min="10" max="10" width="16.140625" customWidth="1"/>
    <col min="11" max="11" width="17.28515625" customWidth="1"/>
  </cols>
  <sheetData>
    <row r="1" spans="1:14" ht="47.25" customHeight="1" x14ac:dyDescent="0.25">
      <c r="A1" s="164" t="s">
        <v>48</v>
      </c>
      <c r="B1" s="208" t="s">
        <v>218</v>
      </c>
      <c r="C1" s="208"/>
      <c r="D1" s="208"/>
      <c r="E1" s="177" t="s">
        <v>302</v>
      </c>
      <c r="G1" s="205" t="s">
        <v>130</v>
      </c>
      <c r="H1" s="206"/>
      <c r="I1" s="206"/>
      <c r="J1" s="206"/>
      <c r="K1" s="207"/>
    </row>
    <row r="2" spans="1:14" ht="26.25" x14ac:dyDescent="0.4">
      <c r="A2" s="163" t="str">
        <f>IF(A1=[1]Données!D2,"Téléphone "&amp;[1]Données!F2,IF(A1=[1]Données!D3,"Téléphone "&amp;[1]Données!F3,IF('Bon de Commande'!A1=[1]Données!D4,"Téléphone "&amp;[1]Données!F4,IF('Bon de Commande'!A1=[1]Données!D5,"Téléphone "&amp;[1]Données!F5))))</f>
        <v>Téléphone 0473/590151</v>
      </c>
      <c r="E2" s="106"/>
      <c r="G2" s="20"/>
      <c r="H2" s="19" t="str">
        <f>A1</f>
        <v>Simbameubles</v>
      </c>
      <c r="I2" s="18"/>
      <c r="J2" s="18"/>
      <c r="K2" s="17"/>
    </row>
    <row r="3" spans="1:14" ht="20.25" x14ac:dyDescent="0.3">
      <c r="A3" s="162" t="s">
        <v>76</v>
      </c>
      <c r="C3" s="161" t="s">
        <v>217</v>
      </c>
      <c r="D3" s="160">
        <f ca="1">TODAY()</f>
        <v>44172</v>
      </c>
      <c r="E3" s="106"/>
    </row>
    <row r="4" spans="1:14" ht="21" x14ac:dyDescent="0.35">
      <c r="A4" s="159" t="str">
        <f>IF(A3="FACEBOOK","",CONCATENATE(VLOOKUP(A3,[1]Données!$G$2:$I$9,2,FALSE))&amp;" -  "&amp;(VLOOKUP(A3,[1]Données!$G$2:$I$9,3,FALSE)))</f>
        <v/>
      </c>
      <c r="E4" s="106"/>
      <c r="G4" s="12" t="s">
        <v>129</v>
      </c>
      <c r="H4" s="16" t="str">
        <f>E1</f>
        <v>JUM-110</v>
      </c>
      <c r="I4" s="11" t="s">
        <v>128</v>
      </c>
      <c r="J4" s="11" t="str">
        <f>C5&amp;" "&amp;E5</f>
        <v xml:space="preserve"> </v>
      </c>
    </row>
    <row r="5" spans="1:14" ht="18" customHeight="1" x14ac:dyDescent="0.35">
      <c r="A5" s="158" t="str">
        <f>IF(A1="Quality Confort",[1]Données!E2,IF(A1="Meubles Confort",[1]Données!E4,IF(A1="Meubles Family",[1]Données!E3,[1]Données!E5)))</f>
        <v>simbameubles@gmail.com</v>
      </c>
      <c r="B5" s="157" t="s">
        <v>216</v>
      </c>
      <c r="C5" s="156"/>
      <c r="D5" s="155" t="s">
        <v>215</v>
      </c>
      <c r="E5" s="154"/>
      <c r="G5" s="12"/>
      <c r="H5" s="11"/>
    </row>
    <row r="6" spans="1:14" ht="27" customHeight="1" x14ac:dyDescent="0.35">
      <c r="A6" s="153" t="s">
        <v>27</v>
      </c>
      <c r="B6" s="152" t="s">
        <v>214</v>
      </c>
      <c r="C6" s="151"/>
      <c r="D6" s="151"/>
      <c r="E6" s="150"/>
      <c r="G6" s="12" t="s">
        <v>127</v>
      </c>
      <c r="H6" s="15">
        <v>3200</v>
      </c>
      <c r="I6" s="14" t="s">
        <v>126</v>
      </c>
      <c r="J6" s="13" t="s">
        <v>110</v>
      </c>
    </row>
    <row r="7" spans="1:14" ht="18" customHeight="1" x14ac:dyDescent="0.35">
      <c r="A7" s="149" t="s">
        <v>213</v>
      </c>
      <c r="B7" s="152" t="s">
        <v>147</v>
      </c>
      <c r="C7" s="151"/>
      <c r="D7" s="151"/>
      <c r="E7" s="150"/>
      <c r="G7" s="12"/>
      <c r="H7" s="11"/>
      <c r="I7" s="11"/>
      <c r="J7" s="11"/>
    </row>
    <row r="8" spans="1:14" ht="18" customHeight="1" x14ac:dyDescent="0.3">
      <c r="A8" s="149" t="s">
        <v>212</v>
      </c>
      <c r="B8" s="152" t="s">
        <v>148</v>
      </c>
      <c r="C8" s="151"/>
      <c r="D8" s="151"/>
      <c r="E8" s="150"/>
      <c r="H8" s="54"/>
      <c r="I8" t="s">
        <v>125</v>
      </c>
      <c r="J8" t="s">
        <v>124</v>
      </c>
    </row>
    <row r="9" spans="1:14" ht="18" customHeight="1" x14ac:dyDescent="0.3">
      <c r="A9" s="149" t="str">
        <f>IF(A6="MEUBLES FAMILY SPRL",[1]Données!B3,[1]Données!B2)</f>
        <v>BE0679.866.565</v>
      </c>
      <c r="B9" s="148" t="s">
        <v>211</v>
      </c>
      <c r="C9" s="147"/>
      <c r="D9" s="147"/>
      <c r="E9" s="146"/>
      <c r="G9" s="6" t="s">
        <v>123</v>
      </c>
      <c r="H9" s="7" t="s">
        <v>45</v>
      </c>
      <c r="I9" s="10">
        <f ca="1">D3</f>
        <v>44172</v>
      </c>
      <c r="J9" s="9" t="s">
        <v>82</v>
      </c>
      <c r="L9" t="str">
        <f>IF(A6="MEUBLES FAMILY SPRL","MEUBLES FAMILY SPRL","AXAN SNC")</f>
        <v>MEUBLES FAMILY SPRL</v>
      </c>
      <c r="N9" t="s">
        <v>210</v>
      </c>
    </row>
    <row r="10" spans="1:14" ht="18" customHeight="1" x14ac:dyDescent="0.3">
      <c r="A10" s="127" t="str">
        <f>"CBC n° :"&amp;IF(A6="MEUBLES FAMILY SPRL",[1]Données!C3,[1]Données!C2)</f>
        <v>CBC n° :BE31 7320 4452 3455</v>
      </c>
      <c r="B10" s="145" t="s">
        <v>209</v>
      </c>
      <c r="C10" s="144"/>
      <c r="D10" s="143"/>
      <c r="E10" s="142"/>
      <c r="G10" s="6"/>
      <c r="H10" s="54"/>
    </row>
    <row r="11" spans="1:14" ht="18.75" x14ac:dyDescent="0.3">
      <c r="A11" s="141" t="s">
        <v>208</v>
      </c>
      <c r="B11" s="140" t="s">
        <v>207</v>
      </c>
      <c r="C11" s="139" t="s">
        <v>24</v>
      </c>
      <c r="E11" s="106"/>
      <c r="G11" s="6" t="s">
        <v>122</v>
      </c>
      <c r="H11" s="8">
        <v>158.44999999999999</v>
      </c>
    </row>
    <row r="12" spans="1:14" ht="19.5" thickBot="1" x14ac:dyDescent="0.35">
      <c r="A12" s="138"/>
      <c r="B12" s="137" t="s">
        <v>206</v>
      </c>
      <c r="C12" s="136" t="s">
        <v>37</v>
      </c>
      <c r="D12" s="135"/>
      <c r="E12" s="134"/>
      <c r="G12" s="6"/>
      <c r="H12" s="54"/>
    </row>
    <row r="13" spans="1:14" ht="20.25" thickTop="1" thickBot="1" x14ac:dyDescent="0.35">
      <c r="A13" s="209" t="s">
        <v>205</v>
      </c>
      <c r="B13" s="210"/>
      <c r="C13" s="210"/>
      <c r="D13" s="210"/>
      <c r="E13" s="133" t="s">
        <v>204</v>
      </c>
      <c r="G13" s="6" t="s">
        <v>121</v>
      </c>
      <c r="H13" s="7" t="str">
        <f>IF(D112="OUI","OUI","NON")</f>
        <v>OUI</v>
      </c>
    </row>
    <row r="14" spans="1:14" ht="24" customHeight="1" x14ac:dyDescent="0.3">
      <c r="A14" s="200"/>
      <c r="B14" s="201"/>
      <c r="C14" s="201"/>
      <c r="D14" s="202"/>
      <c r="E14" s="132"/>
      <c r="G14" s="6" t="s">
        <v>120</v>
      </c>
      <c r="H14" s="8">
        <v>100</v>
      </c>
    </row>
    <row r="15" spans="1:14" ht="24" customHeight="1" x14ac:dyDescent="0.3">
      <c r="A15" s="185"/>
      <c r="B15" s="186"/>
      <c r="C15" s="186"/>
      <c r="D15" s="187"/>
      <c r="E15" s="129"/>
      <c r="G15" s="6" t="s">
        <v>119</v>
      </c>
      <c r="H15" s="7" t="str">
        <f>IF(B138="RIEN","NON","OUI")</f>
        <v>OUI</v>
      </c>
    </row>
    <row r="16" spans="1:14" ht="24" customHeight="1" x14ac:dyDescent="0.3">
      <c r="A16" s="185"/>
      <c r="B16" s="186"/>
      <c r="C16" s="186"/>
      <c r="D16" s="187"/>
      <c r="E16" s="129"/>
      <c r="G16" s="6" t="s">
        <v>118</v>
      </c>
      <c r="H16" s="7" t="str">
        <f>IF(D116="NON","NON","OUI")</f>
        <v>NON</v>
      </c>
      <c r="M16" s="178" t="s">
        <v>203</v>
      </c>
      <c r="N16" s="178"/>
    </row>
    <row r="17" spans="1:18" ht="24" customHeight="1" x14ac:dyDescent="0.3">
      <c r="A17" s="185"/>
      <c r="B17" s="186"/>
      <c r="C17" s="186"/>
      <c r="D17" s="187"/>
      <c r="E17" s="129"/>
      <c r="G17" s="6"/>
      <c r="H17" s="54"/>
    </row>
    <row r="18" spans="1:18" ht="24" customHeight="1" x14ac:dyDescent="0.25">
      <c r="A18" s="185"/>
      <c r="B18" s="186"/>
      <c r="C18" s="186"/>
      <c r="D18" s="187"/>
      <c r="E18" s="129"/>
    </row>
    <row r="19" spans="1:18" ht="24" customHeight="1" x14ac:dyDescent="0.25">
      <c r="A19" s="185"/>
      <c r="B19" s="186"/>
      <c r="C19" s="186"/>
      <c r="D19" s="187"/>
      <c r="E19" s="129"/>
      <c r="N19" s="131"/>
    </row>
    <row r="20" spans="1:18" ht="24" customHeight="1" x14ac:dyDescent="0.25">
      <c r="A20" s="185"/>
      <c r="B20" s="186"/>
      <c r="C20" s="186"/>
      <c r="D20" s="187"/>
      <c r="E20" s="129"/>
      <c r="G20" t="s">
        <v>117</v>
      </c>
      <c r="H20" s="5"/>
      <c r="I20" s="5"/>
      <c r="J20" s="5"/>
      <c r="K20" s="5"/>
      <c r="P20" s="130"/>
    </row>
    <row r="21" spans="1:18" ht="24" customHeight="1" x14ac:dyDescent="0.25">
      <c r="A21" s="185"/>
      <c r="B21" s="186"/>
      <c r="C21" s="186"/>
      <c r="D21" s="187"/>
      <c r="E21" s="129"/>
      <c r="G21" s="5"/>
      <c r="H21" s="5"/>
      <c r="I21" s="5"/>
      <c r="J21" s="5"/>
      <c r="K21" s="5"/>
    </row>
    <row r="22" spans="1:18" ht="24" customHeight="1" thickBot="1" x14ac:dyDescent="0.3">
      <c r="A22" s="185"/>
      <c r="B22" s="186"/>
      <c r="C22" s="186"/>
      <c r="D22" s="187"/>
      <c r="E22" s="128"/>
      <c r="G22" s="5"/>
      <c r="H22" s="5"/>
      <c r="I22" s="5"/>
      <c r="J22" s="5"/>
      <c r="K22" s="5"/>
    </row>
    <row r="23" spans="1:18" s="73" customFormat="1" ht="15.75" thickBot="1" x14ac:dyDescent="0.3">
      <c r="A23" s="211" t="s">
        <v>202</v>
      </c>
      <c r="B23" s="212"/>
      <c r="C23" s="212"/>
      <c r="D23" s="212"/>
      <c r="E23" s="213"/>
      <c r="G23" s="5"/>
      <c r="H23" s="5"/>
      <c r="I23" s="5"/>
      <c r="J23" s="5"/>
      <c r="K23" s="5"/>
    </row>
    <row r="24" spans="1:18" ht="30.75" customHeight="1" thickBot="1" x14ac:dyDescent="0.3">
      <c r="A24" s="127" t="s">
        <v>201</v>
      </c>
      <c r="B24" s="126" t="s">
        <v>36</v>
      </c>
      <c r="C24" s="125">
        <v>2021</v>
      </c>
      <c r="D24" s="124"/>
      <c r="E24" s="123">
        <f>SUM(E14:E22)</f>
        <v>0</v>
      </c>
      <c r="G24" s="5"/>
      <c r="H24" s="5"/>
      <c r="I24" s="5"/>
      <c r="J24" s="5"/>
      <c r="K24" s="5"/>
    </row>
    <row r="25" spans="1:18" ht="41.25" customHeight="1" thickBot="1" x14ac:dyDescent="0.3">
      <c r="A25" s="122" t="s">
        <v>200</v>
      </c>
      <c r="B25" s="121"/>
      <c r="C25" s="120"/>
      <c r="D25" s="119"/>
      <c r="E25" s="118" t="s">
        <v>24</v>
      </c>
    </row>
    <row r="26" spans="1:18" ht="18" customHeight="1" thickBot="1" x14ac:dyDescent="0.35">
      <c r="A26" s="102" t="s">
        <v>199</v>
      </c>
      <c r="B26" s="101"/>
      <c r="C26" s="117" t="s">
        <v>198</v>
      </c>
      <c r="E26" s="116"/>
      <c r="G26" t="s">
        <v>116</v>
      </c>
      <c r="O26" s="175">
        <f>E26+E27+E28</f>
        <v>0</v>
      </c>
      <c r="Q26" t="s">
        <v>193</v>
      </c>
    </row>
    <row r="27" spans="1:18" ht="18" customHeight="1" thickBot="1" x14ac:dyDescent="0.3">
      <c r="A27" s="115"/>
      <c r="B27" s="114"/>
      <c r="E27" s="113"/>
    </row>
    <row r="28" spans="1:18" ht="18" customHeight="1" thickBot="1" x14ac:dyDescent="0.35">
      <c r="A28" s="112" t="s">
        <v>197</v>
      </c>
      <c r="B28" s="111"/>
      <c r="C28" t="s">
        <v>196</v>
      </c>
      <c r="E28" s="110"/>
      <c r="G28" s="4" t="s">
        <v>115</v>
      </c>
    </row>
    <row r="29" spans="1:18" ht="18" customHeight="1" thickBot="1" x14ac:dyDescent="0.3">
      <c r="A29" s="109"/>
      <c r="B29" s="108"/>
      <c r="C29" s="107" t="s">
        <v>195</v>
      </c>
      <c r="E29" s="106"/>
      <c r="O29" s="105" t="s">
        <v>194</v>
      </c>
      <c r="P29" s="104"/>
      <c r="Q29" s="103">
        <f>E26+E27+E28</f>
        <v>0</v>
      </c>
      <c r="R29" t="s">
        <v>193</v>
      </c>
    </row>
    <row r="30" spans="1:18" ht="18" customHeight="1" x14ac:dyDescent="0.25">
      <c r="A30" s="102" t="s">
        <v>192</v>
      </c>
      <c r="B30" s="101"/>
      <c r="C30" s="100"/>
      <c r="D30" s="99" t="s">
        <v>191</v>
      </c>
      <c r="E30" s="98">
        <f ca="1">D3+15</f>
        <v>44187</v>
      </c>
    </row>
    <row r="31" spans="1:18" s="94" customFormat="1" ht="18" customHeight="1" thickBot="1" x14ac:dyDescent="0.3">
      <c r="A31" s="97" t="s">
        <v>190</v>
      </c>
      <c r="B31" s="96"/>
      <c r="C31" s="94" t="s">
        <v>189</v>
      </c>
      <c r="E31" s="95"/>
      <c r="G31" s="176"/>
      <c r="H31" s="176"/>
      <c r="I31" s="176"/>
      <c r="J31" s="176"/>
      <c r="K31" s="176"/>
    </row>
    <row r="32" spans="1:18" s="73" customFormat="1" ht="18" customHeight="1" x14ac:dyDescent="0.25">
      <c r="A32" s="89" t="s">
        <v>188</v>
      </c>
      <c r="B32" s="93"/>
      <c r="D32" s="214" t="s">
        <v>187</v>
      </c>
      <c r="E32" s="216">
        <f>E24-E27-E26-E28</f>
        <v>0</v>
      </c>
      <c r="N32" s="92"/>
    </row>
    <row r="33" spans="1:5" s="73" customFormat="1" ht="18" customHeight="1" thickBot="1" x14ac:dyDescent="0.3">
      <c r="A33" s="91"/>
      <c r="B33" s="90"/>
      <c r="D33" s="215"/>
      <c r="E33" s="216"/>
    </row>
    <row r="34" spans="1:5" s="73" customFormat="1" ht="18" customHeight="1" x14ac:dyDescent="0.25">
      <c r="A34" s="89" t="s">
        <v>186</v>
      </c>
      <c r="C34" s="88"/>
      <c r="D34" s="87"/>
      <c r="E34" s="86" t="s">
        <v>185</v>
      </c>
    </row>
    <row r="35" spans="1:5" ht="38.25" customHeight="1" thickBot="1" x14ac:dyDescent="0.3">
      <c r="A35" s="85"/>
      <c r="B35" s="84"/>
      <c r="C35" s="84" t="s">
        <v>184</v>
      </c>
      <c r="D35" s="84"/>
      <c r="E35" s="83"/>
    </row>
    <row r="36" spans="1:5" s="73" customFormat="1" ht="18.75" customHeight="1" x14ac:dyDescent="0.25">
      <c r="A36" s="82" t="s">
        <v>183</v>
      </c>
      <c r="E36" s="81"/>
    </row>
    <row r="37" spans="1:5" ht="7.5" hidden="1" customHeight="1" x14ac:dyDescent="0.25">
      <c r="A37" s="80"/>
      <c r="B37" s="79"/>
      <c r="C37" s="79"/>
      <c r="D37" s="79"/>
      <c r="E37" s="78"/>
    </row>
    <row r="38" spans="1:5" ht="27.75" customHeight="1" x14ac:dyDescent="0.25"/>
    <row r="52" s="73" customFormat="1" x14ac:dyDescent="0.25"/>
    <row r="55" s="73" customFormat="1" x14ac:dyDescent="0.25"/>
    <row r="67" spans="3:5" s="73" customFormat="1" x14ac:dyDescent="0.25"/>
    <row r="68" spans="3:5" s="73" customFormat="1" x14ac:dyDescent="0.25"/>
    <row r="69" spans="3:5" s="73" customFormat="1" x14ac:dyDescent="0.25"/>
    <row r="70" spans="3:5" s="73" customFormat="1" x14ac:dyDescent="0.25"/>
    <row r="71" spans="3:5" s="73" customFormat="1" x14ac:dyDescent="0.25"/>
    <row r="72" spans="3:5" x14ac:dyDescent="0.25">
      <c r="C72" s="76" t="s">
        <v>182</v>
      </c>
      <c r="D72" s="2"/>
      <c r="E72" s="2"/>
    </row>
    <row r="73" spans="3:5" x14ac:dyDescent="0.25">
      <c r="C73" s="76" t="s">
        <v>181</v>
      </c>
      <c r="D73" s="2"/>
      <c r="E73" s="2"/>
    </row>
    <row r="74" spans="3:5" x14ac:dyDescent="0.25">
      <c r="C74" s="34" t="str">
        <f>L9</f>
        <v>MEUBLES FAMILY SPRL</v>
      </c>
    </row>
    <row r="75" spans="3:5" x14ac:dyDescent="0.25">
      <c r="C75" s="76" t="s">
        <v>180</v>
      </c>
      <c r="D75" s="2"/>
      <c r="E75" s="2"/>
    </row>
    <row r="76" spans="3:5" x14ac:dyDescent="0.25">
      <c r="C76" s="76" t="s">
        <v>179</v>
      </c>
      <c r="D76" s="2"/>
    </row>
    <row r="77" spans="3:5" x14ac:dyDescent="0.25">
      <c r="C77" s="76" t="s">
        <v>178</v>
      </c>
      <c r="D77" s="77" t="str">
        <f>L9</f>
        <v>MEUBLES FAMILY SPRL</v>
      </c>
      <c r="E77" s="76" t="s">
        <v>177</v>
      </c>
    </row>
    <row r="78" spans="3:5" ht="10.5" customHeight="1" x14ac:dyDescent="0.25">
      <c r="C78" s="76" t="s">
        <v>176</v>
      </c>
      <c r="D78" s="2"/>
      <c r="E78" s="2"/>
    </row>
    <row r="79" spans="3:5" ht="10.5" customHeight="1" x14ac:dyDescent="0.25">
      <c r="C79" s="76" t="s">
        <v>175</v>
      </c>
      <c r="D79" s="2"/>
      <c r="E79" s="2"/>
    </row>
    <row r="80" spans="3:5" ht="15.75" customHeight="1" x14ac:dyDescent="0.25"/>
    <row r="81" spans="1:5" ht="10.5" customHeight="1" x14ac:dyDescent="0.25"/>
    <row r="82" spans="1:5" ht="10.5" customHeight="1" x14ac:dyDescent="0.25"/>
    <row r="83" spans="1:5" ht="14.25" customHeight="1" x14ac:dyDescent="0.25"/>
    <row r="84" spans="1:5" ht="10.5" customHeight="1" x14ac:dyDescent="0.25"/>
    <row r="85" spans="1:5" s="73" customFormat="1" ht="10.5" customHeight="1" x14ac:dyDescent="0.25"/>
    <row r="86" spans="1:5" s="73" customFormat="1" x14ac:dyDescent="0.25">
      <c r="C86" s="75"/>
      <c r="D86" s="74"/>
      <c r="E86" s="74"/>
    </row>
    <row r="87" spans="1:5" s="73" customFormat="1" ht="31.5" customHeight="1" x14ac:dyDescent="0.25"/>
    <row r="88" spans="1:5" ht="34.5" customHeight="1" x14ac:dyDescent="0.25"/>
    <row r="89" spans="1:5" s="73" customFormat="1" x14ac:dyDescent="0.25"/>
    <row r="91" spans="1:5" ht="15.75" thickBot="1" x14ac:dyDescent="0.3"/>
    <row r="92" spans="1:5" ht="15.75" thickTop="1" x14ac:dyDescent="0.25">
      <c r="A92" s="190"/>
      <c r="B92" s="191"/>
      <c r="C92" s="191"/>
      <c r="D92" s="191"/>
      <c r="E92" s="192"/>
    </row>
    <row r="93" spans="1:5" x14ac:dyDescent="0.25">
      <c r="A93" s="193"/>
      <c r="B93" s="189"/>
      <c r="C93" s="189"/>
      <c r="D93" s="189"/>
      <c r="E93" s="194"/>
    </row>
    <row r="94" spans="1:5" x14ac:dyDescent="0.25">
      <c r="A94" s="193"/>
      <c r="B94" s="189"/>
      <c r="C94" s="189"/>
      <c r="D94" s="189"/>
      <c r="E94" s="194"/>
    </row>
    <row r="95" spans="1:5" x14ac:dyDescent="0.25">
      <c r="A95" s="48"/>
      <c r="E95" s="47"/>
    </row>
    <row r="96" spans="1:5" ht="30.75" customHeight="1" thickBot="1" x14ac:dyDescent="0.45">
      <c r="A96" s="46"/>
      <c r="B96" s="195" t="str">
        <f>A1</f>
        <v>Simbameubles</v>
      </c>
      <c r="C96" s="195"/>
      <c r="D96" s="45"/>
      <c r="E96" s="44"/>
    </row>
    <row r="97" spans="1:5" ht="15.75" thickTop="1" x14ac:dyDescent="0.25"/>
    <row r="98" spans="1:5" ht="20.100000000000001" customHeight="1" x14ac:dyDescent="0.3">
      <c r="A98" t="s">
        <v>150</v>
      </c>
      <c r="B98" s="72">
        <f>C5</f>
        <v>0</v>
      </c>
      <c r="C98" s="71">
        <f>E5</f>
        <v>0</v>
      </c>
    </row>
    <row r="99" spans="1:5" ht="20.100000000000001" customHeight="1" x14ac:dyDescent="0.3">
      <c r="A99" t="s">
        <v>174</v>
      </c>
      <c r="B99" s="71" t="str">
        <f>E1</f>
        <v>JUM-110</v>
      </c>
      <c r="C99" s="71"/>
    </row>
    <row r="100" spans="1:5" ht="20.100000000000001" customHeight="1" x14ac:dyDescent="0.25">
      <c r="A100" t="s">
        <v>173</v>
      </c>
      <c r="B100" s="204">
        <f ca="1">D3</f>
        <v>44172</v>
      </c>
      <c r="C100" s="204"/>
    </row>
    <row r="101" spans="1:5" ht="20.100000000000001" customHeight="1" x14ac:dyDescent="0.3">
      <c r="A101" t="s">
        <v>172</v>
      </c>
      <c r="B101" s="70" t="str">
        <f>B24</f>
        <v>Février</v>
      </c>
      <c r="C101" s="69">
        <f>C24</f>
        <v>2021</v>
      </c>
    </row>
    <row r="102" spans="1:5" ht="15.75" thickBot="1" x14ac:dyDescent="0.3">
      <c r="A102" s="68"/>
      <c r="B102" s="68"/>
      <c r="C102" s="68"/>
      <c r="D102" s="68"/>
      <c r="E102" s="68"/>
    </row>
    <row r="103" spans="1:5" ht="21.95" customHeight="1" x14ac:dyDescent="0.3">
      <c r="A103" s="67" t="s">
        <v>171</v>
      </c>
    </row>
    <row r="104" spans="1:5" ht="26.1" customHeight="1" x14ac:dyDescent="0.45">
      <c r="A104" s="63" t="s">
        <v>170</v>
      </c>
      <c r="C104" s="62" t="s">
        <v>101</v>
      </c>
      <c r="D104" s="188" t="s">
        <v>131</v>
      </c>
      <c r="E104" s="189"/>
    </row>
    <row r="105" spans="1:5" ht="26.1" customHeight="1" x14ac:dyDescent="0.45">
      <c r="A105" s="63" t="s">
        <v>169</v>
      </c>
      <c r="C105" s="62" t="s">
        <v>37</v>
      </c>
      <c r="D105" s="188" t="s">
        <v>168</v>
      </c>
      <c r="E105" s="189"/>
    </row>
    <row r="106" spans="1:5" ht="26.1" customHeight="1" x14ac:dyDescent="0.4">
      <c r="A106" s="66" t="s">
        <v>167</v>
      </c>
      <c r="C106" s="62" t="s">
        <v>24</v>
      </c>
    </row>
    <row r="107" spans="1:5" ht="26.1" customHeight="1" x14ac:dyDescent="0.45">
      <c r="A107" s="63" t="s">
        <v>166</v>
      </c>
      <c r="C107" s="65"/>
    </row>
    <row r="108" spans="1:5" ht="26.1" customHeight="1" x14ac:dyDescent="0.45">
      <c r="A108" s="64" t="s">
        <v>165</v>
      </c>
      <c r="C108" s="62" t="s">
        <v>24</v>
      </c>
    </row>
    <row r="109" spans="1:5" ht="26.1" customHeight="1" x14ac:dyDescent="0.45">
      <c r="A109" s="63" t="s">
        <v>164</v>
      </c>
      <c r="C109" s="62" t="s">
        <v>24</v>
      </c>
    </row>
    <row r="110" spans="1:5" ht="10.5" customHeight="1" thickBot="1" x14ac:dyDescent="0.3">
      <c r="A110" s="60"/>
      <c r="B110" s="60"/>
      <c r="C110" s="61"/>
      <c r="D110" s="60"/>
      <c r="E110" s="60"/>
    </row>
    <row r="111" spans="1:5" ht="26.1" customHeight="1" thickTop="1" x14ac:dyDescent="0.35">
      <c r="A111" s="179" t="s">
        <v>163</v>
      </c>
      <c r="B111" s="180"/>
      <c r="C111" s="180"/>
      <c r="D111" s="59"/>
      <c r="E111" s="58" t="s">
        <v>162</v>
      </c>
    </row>
    <row r="112" spans="1:5" ht="26.1" customHeight="1" x14ac:dyDescent="0.35">
      <c r="A112" s="181" t="s">
        <v>161</v>
      </c>
      <c r="B112" s="182"/>
      <c r="C112" s="182"/>
      <c r="D112" s="53" t="str">
        <f>IF(C12="OUI","NON","OUI")</f>
        <v>OUI</v>
      </c>
      <c r="E112" s="57">
        <v>75</v>
      </c>
    </row>
    <row r="113" spans="1:5" ht="23.25" x14ac:dyDescent="0.35">
      <c r="A113" s="181" t="s">
        <v>160</v>
      </c>
      <c r="B113" s="182"/>
      <c r="C113" s="182"/>
      <c r="D113" s="53"/>
      <c r="E113" s="55"/>
    </row>
    <row r="114" spans="1:5" ht="23.25" x14ac:dyDescent="0.35">
      <c r="A114" s="56"/>
      <c r="B114" s="6"/>
      <c r="C114" s="6"/>
      <c r="D114" s="53"/>
      <c r="E114" s="55"/>
    </row>
    <row r="115" spans="1:5" ht="23.25" x14ac:dyDescent="0.35">
      <c r="A115" s="181" t="s">
        <v>159</v>
      </c>
      <c r="B115" s="182"/>
      <c r="C115" s="182"/>
      <c r="D115" s="53" t="str">
        <f>IF(C105="OUI","OUI","NON")</f>
        <v>NON</v>
      </c>
      <c r="E115" s="52" t="str">
        <f>IF(D115="NON","",200)</f>
        <v/>
      </c>
    </row>
    <row r="116" spans="1:5" ht="23.25" x14ac:dyDescent="0.35">
      <c r="A116" s="181" t="s">
        <v>158</v>
      </c>
      <c r="B116" s="182"/>
      <c r="C116" s="182"/>
      <c r="D116" s="53" t="s">
        <v>37</v>
      </c>
      <c r="E116" s="52" t="str">
        <f>IF(D116="NON","",300)</f>
        <v/>
      </c>
    </row>
    <row r="117" spans="1:5" ht="15.75" thickBot="1" x14ac:dyDescent="0.3">
      <c r="A117" s="51"/>
      <c r="B117" s="50"/>
      <c r="C117" s="50"/>
      <c r="D117" s="50"/>
      <c r="E117" s="49"/>
    </row>
    <row r="118" spans="1:5" ht="15.75" thickTop="1" x14ac:dyDescent="0.25"/>
    <row r="119" spans="1:5" ht="21" x14ac:dyDescent="0.35">
      <c r="A119" s="183" t="s">
        <v>157</v>
      </c>
      <c r="B119" s="183"/>
      <c r="C119" s="184">
        <f ca="1">B100</f>
        <v>44172</v>
      </c>
      <c r="D119" s="184"/>
    </row>
    <row r="121" spans="1:5" x14ac:dyDescent="0.25">
      <c r="A121" s="203" t="str">
        <f>A1</f>
        <v>Simbameubles</v>
      </c>
    </row>
    <row r="122" spans="1:5" x14ac:dyDescent="0.25">
      <c r="A122" s="203"/>
      <c r="E122" t="s">
        <v>156</v>
      </c>
    </row>
    <row r="123" spans="1:5" x14ac:dyDescent="0.25">
      <c r="A123" s="2" t="s">
        <v>155</v>
      </c>
      <c r="B123" t="s">
        <v>154</v>
      </c>
      <c r="E123" t="s">
        <v>153</v>
      </c>
    </row>
    <row r="124" spans="1:5" ht="45" customHeight="1" x14ac:dyDescent="0.25">
      <c r="A124" s="5"/>
      <c r="B124" s="5"/>
      <c r="E124" s="5"/>
    </row>
    <row r="126" spans="1:5" ht="15.75" thickBot="1" x14ac:dyDescent="0.3"/>
    <row r="127" spans="1:5" ht="15.75" thickTop="1" x14ac:dyDescent="0.25">
      <c r="A127" s="190"/>
      <c r="B127" s="191"/>
      <c r="C127" s="191"/>
      <c r="D127" s="191"/>
      <c r="E127" s="192"/>
    </row>
    <row r="128" spans="1:5" x14ac:dyDescent="0.25">
      <c r="A128" s="193"/>
      <c r="B128" s="189"/>
      <c r="C128" s="189"/>
      <c r="D128" s="189"/>
      <c r="E128" s="194"/>
    </row>
    <row r="129" spans="1:5" x14ac:dyDescent="0.25">
      <c r="A129" s="193"/>
      <c r="B129" s="189"/>
      <c r="C129" s="189"/>
      <c r="D129" s="189"/>
      <c r="E129" s="194"/>
    </row>
    <row r="130" spans="1:5" x14ac:dyDescent="0.25">
      <c r="A130" s="48"/>
      <c r="E130" s="47"/>
    </row>
    <row r="131" spans="1:5" ht="26.25" thickBot="1" x14ac:dyDescent="0.45">
      <c r="A131" s="46"/>
      <c r="B131" s="195" t="str">
        <f>+A1</f>
        <v>Simbameubles</v>
      </c>
      <c r="C131" s="195"/>
      <c r="D131" s="45"/>
      <c r="E131" s="44"/>
    </row>
    <row r="132" spans="1:5" ht="15.75" thickTop="1" x14ac:dyDescent="0.25"/>
    <row r="133" spans="1:5" ht="33" x14ac:dyDescent="0.45">
      <c r="A133" s="43" t="s">
        <v>152</v>
      </c>
      <c r="B133" s="42" t="str">
        <f>E1</f>
        <v>JUM-110</v>
      </c>
      <c r="C133" s="41" t="s">
        <v>151</v>
      </c>
      <c r="D133" s="40">
        <f ca="1">D3</f>
        <v>44172</v>
      </c>
      <c r="E133" s="39"/>
    </row>
    <row r="134" spans="1:5" ht="21" x14ac:dyDescent="0.35">
      <c r="A134" s="33" t="s">
        <v>150</v>
      </c>
      <c r="B134" s="38">
        <f>C5</f>
        <v>0</v>
      </c>
      <c r="C134">
        <f>E5</f>
        <v>0</v>
      </c>
      <c r="E134" s="31"/>
    </row>
    <row r="135" spans="1:5" ht="21" x14ac:dyDescent="0.35">
      <c r="A135" s="33" t="s">
        <v>149</v>
      </c>
      <c r="B135" s="196" t="str">
        <f>IF(C6="","",C6)</f>
        <v/>
      </c>
      <c r="C135" s="197"/>
      <c r="D135" s="198"/>
      <c r="E135" s="31"/>
    </row>
    <row r="136" spans="1:5" ht="15.75" x14ac:dyDescent="0.25">
      <c r="A136" s="33" t="s">
        <v>148</v>
      </c>
      <c r="B136" s="37" t="str">
        <f>IF(C8="","",C8)</f>
        <v/>
      </c>
      <c r="C136" t="s">
        <v>147</v>
      </c>
      <c r="D136" s="36" t="str">
        <f>IF(C7="","",C7)</f>
        <v/>
      </c>
      <c r="E136" s="31"/>
    </row>
    <row r="137" spans="1:5" x14ac:dyDescent="0.25">
      <c r="A137" s="33"/>
      <c r="E137" s="31"/>
    </row>
    <row r="138" spans="1:5" ht="20.25" x14ac:dyDescent="0.3">
      <c r="A138" s="35" t="s">
        <v>146</v>
      </c>
      <c r="B138" s="199" t="s">
        <v>102</v>
      </c>
      <c r="C138" s="199"/>
      <c r="E138" s="31"/>
    </row>
    <row r="139" spans="1:5" x14ac:dyDescent="0.25">
      <c r="A139" s="33"/>
      <c r="E139" s="31"/>
    </row>
    <row r="140" spans="1:5" ht="21.95" customHeight="1" x14ac:dyDescent="0.3">
      <c r="A140" s="33" t="s">
        <v>145</v>
      </c>
      <c r="B140" t="s">
        <v>266</v>
      </c>
      <c r="C140" t="s">
        <v>144</v>
      </c>
      <c r="D140" t="s">
        <v>143</v>
      </c>
      <c r="E140" s="31"/>
    </row>
    <row r="141" spans="1:5" ht="21.95" customHeight="1" x14ac:dyDescent="0.3">
      <c r="A141" s="33" t="s">
        <v>142</v>
      </c>
      <c r="C141" t="s">
        <v>141</v>
      </c>
      <c r="D141" s="34">
        <v>25</v>
      </c>
      <c r="E141" s="31"/>
    </row>
    <row r="142" spans="1:5" x14ac:dyDescent="0.25">
      <c r="A142" s="33"/>
      <c r="E142" s="31"/>
    </row>
    <row r="143" spans="1:5" ht="18.75" x14ac:dyDescent="0.3">
      <c r="A143" s="33" t="s">
        <v>140</v>
      </c>
      <c r="B143" s="32">
        <v>25</v>
      </c>
      <c r="C143" t="s">
        <v>139</v>
      </c>
      <c r="E143" s="31"/>
    </row>
    <row r="144" spans="1:5" x14ac:dyDescent="0.25">
      <c r="A144" s="20"/>
      <c r="B144" s="18"/>
      <c r="C144" s="18"/>
      <c r="D144" s="18"/>
      <c r="E144" s="17"/>
    </row>
    <row r="146" spans="1:5" ht="18.75" x14ac:dyDescent="0.3">
      <c r="A146" s="30" t="s">
        <v>138</v>
      </c>
    </row>
    <row r="147" spans="1:5" ht="20.100000000000001" customHeight="1" x14ac:dyDescent="0.25">
      <c r="A147" s="29"/>
      <c r="B147" s="29"/>
      <c r="C147" s="29"/>
      <c r="D147" s="29"/>
      <c r="E147" s="29"/>
    </row>
    <row r="148" spans="1:5" x14ac:dyDescent="0.25">
      <c r="A148" s="29"/>
      <c r="B148" s="29"/>
      <c r="C148" s="29"/>
      <c r="D148" s="29"/>
      <c r="E148" s="29"/>
    </row>
    <row r="149" spans="1:5" x14ac:dyDescent="0.25">
      <c r="A149" s="29"/>
      <c r="B149" s="29"/>
      <c r="C149" s="29"/>
      <c r="D149" s="29"/>
      <c r="E149" s="29"/>
    </row>
    <row r="150" spans="1:5" x14ac:dyDescent="0.25">
      <c r="A150" s="29"/>
      <c r="B150" s="29"/>
      <c r="C150" s="29"/>
      <c r="D150" s="29"/>
      <c r="E150" s="29"/>
    </row>
    <row r="151" spans="1:5" x14ac:dyDescent="0.25">
      <c r="A151" s="29"/>
      <c r="B151" s="29"/>
      <c r="C151" s="29"/>
      <c r="D151" s="29"/>
      <c r="E151" s="29"/>
    </row>
    <row r="153" spans="1:5" ht="18.75" x14ac:dyDescent="0.3">
      <c r="A153" s="21" t="str">
        <f>A1</f>
        <v>Simbameubles</v>
      </c>
      <c r="B153" s="28" t="s">
        <v>137</v>
      </c>
      <c r="C153" s="6"/>
      <c r="D153" s="6"/>
      <c r="E153" s="6"/>
    </row>
    <row r="154" spans="1:5" ht="24" customHeight="1" x14ac:dyDescent="0.25">
      <c r="A154" s="27" t="s">
        <v>136</v>
      </c>
      <c r="B154" s="26" t="str">
        <f>A1</f>
        <v>Simbameubles</v>
      </c>
      <c r="C154" t="s">
        <v>135</v>
      </c>
    </row>
    <row r="155" spans="1:5" ht="24" customHeight="1" x14ac:dyDescent="0.3">
      <c r="A155" s="21" t="s">
        <v>134</v>
      </c>
    </row>
    <row r="156" spans="1:5" ht="24" customHeight="1" x14ac:dyDescent="0.25"/>
    <row r="157" spans="1:5" x14ac:dyDescent="0.25">
      <c r="A157" s="25" t="s">
        <v>133</v>
      </c>
      <c r="B157" s="24">
        <f ca="1">D3</f>
        <v>44172</v>
      </c>
      <c r="C157" s="23"/>
      <c r="D157" s="22"/>
    </row>
    <row r="159" spans="1:5" ht="21" x14ac:dyDescent="0.35">
      <c r="A159" s="16" t="str">
        <f>A1</f>
        <v>Simbameubles</v>
      </c>
      <c r="D159" s="21" t="s">
        <v>132</v>
      </c>
    </row>
    <row r="160" spans="1:5" ht="21" x14ac:dyDescent="0.35">
      <c r="A160" s="16"/>
      <c r="D160" t="s">
        <v>131</v>
      </c>
    </row>
    <row r="161" spans="1:4" ht="21" x14ac:dyDescent="0.35">
      <c r="A161" s="16"/>
      <c r="D161" s="21"/>
    </row>
    <row r="162" spans="1:4" ht="21" x14ac:dyDescent="0.35">
      <c r="A162" s="16"/>
      <c r="D162" s="21"/>
    </row>
    <row r="163" spans="1:4" ht="21" x14ac:dyDescent="0.35">
      <c r="A163" s="16"/>
      <c r="D163" s="21"/>
    </row>
    <row r="164" spans="1:4" ht="21" x14ac:dyDescent="0.35">
      <c r="A164" s="16"/>
      <c r="D164" s="21"/>
    </row>
    <row r="166" spans="1:4" ht="9" customHeight="1" x14ac:dyDescent="0.25"/>
  </sheetData>
  <mergeCells count="33">
    <mergeCell ref="G1:K1"/>
    <mergeCell ref="B1:D1"/>
    <mergeCell ref="A13:D13"/>
    <mergeCell ref="A23:E23"/>
    <mergeCell ref="D32:D33"/>
    <mergeCell ref="E32:E33"/>
    <mergeCell ref="A127:E129"/>
    <mergeCell ref="B131:C131"/>
    <mergeCell ref="B135:D135"/>
    <mergeCell ref="B138:C138"/>
    <mergeCell ref="A14:D14"/>
    <mergeCell ref="A15:D15"/>
    <mergeCell ref="A16:D16"/>
    <mergeCell ref="A121:A122"/>
    <mergeCell ref="A112:C112"/>
    <mergeCell ref="A113:C113"/>
    <mergeCell ref="A115:C115"/>
    <mergeCell ref="A92:E94"/>
    <mergeCell ref="B96:C96"/>
    <mergeCell ref="B100:C100"/>
    <mergeCell ref="M16:N16"/>
    <mergeCell ref="A111:C111"/>
    <mergeCell ref="A116:C116"/>
    <mergeCell ref="A119:B119"/>
    <mergeCell ref="C119:D119"/>
    <mergeCell ref="A17:D17"/>
    <mergeCell ref="A18:D18"/>
    <mergeCell ref="A19:D19"/>
    <mergeCell ref="A20:D20"/>
    <mergeCell ref="A21:D21"/>
    <mergeCell ref="A22:D22"/>
    <mergeCell ref="D105:E105"/>
    <mergeCell ref="D104:E104"/>
  </mergeCells>
  <printOptions horizontalCentered="1" verticalCentered="1"/>
  <pageMargins left="0.23622047244094491" right="0.23622047244094491" top="0.55118110236220474" bottom="0.55118110236220474" header="0.31496062992125984" footer="0.31496062992125984"/>
  <pageSetup paperSize="9" orientation="portrait" horizontalDpi="4294967293" verticalDpi="4294967293" copies="4" r:id="rId1"/>
  <drawing r:id="rId2"/>
  <legacyDrawing r:id="rId3"/>
  <controls>
    <mc:AlternateContent xmlns:mc="http://schemas.openxmlformats.org/markup-compatibility/2006">
      <mc:Choice Requires="x14">
        <control shapeId="1027" r:id="rId4" name="CheckBox1">
          <controlPr defaultSize="0" autoLine="0" r:id="rId5">
            <anchor moveWithCells="1">
              <from>
                <xdr:col>3</xdr:col>
                <xdr:colOff>533400</xdr:colOff>
                <xdr:row>25</xdr:row>
                <xdr:rowOff>85725</xdr:rowOff>
              </from>
              <to>
                <xdr:col>3</xdr:col>
                <xdr:colOff>742950</xdr:colOff>
                <xdr:row>26</xdr:row>
                <xdr:rowOff>123825</xdr:rowOff>
              </to>
            </anchor>
          </controlPr>
        </control>
      </mc:Choice>
      <mc:Fallback>
        <control shapeId="1027" r:id="rId4" name="CheckBox1"/>
      </mc:Fallback>
    </mc:AlternateContent>
    <mc:AlternateContent xmlns:mc="http://schemas.openxmlformats.org/markup-compatibility/2006">
      <mc:Choice Requires="x14">
        <control shapeId="1028" r:id="rId6" name="CheckBox2">
          <controlPr defaultSize="0" autoLine="0" r:id="rId7">
            <anchor moveWithCells="1">
              <from>
                <xdr:col>3</xdr:col>
                <xdr:colOff>533400</xdr:colOff>
                <xdr:row>26</xdr:row>
                <xdr:rowOff>104775</xdr:rowOff>
              </from>
              <to>
                <xdr:col>3</xdr:col>
                <xdr:colOff>733425</xdr:colOff>
                <xdr:row>27</xdr:row>
                <xdr:rowOff>133350</xdr:rowOff>
              </to>
            </anchor>
          </controlPr>
        </control>
      </mc:Choice>
      <mc:Fallback>
        <control shapeId="1028" r:id="rId6" name="CheckBox2"/>
      </mc:Fallback>
    </mc:AlternateContent>
    <mc:AlternateContent xmlns:mc="http://schemas.openxmlformats.org/markup-compatibility/2006">
      <mc:Choice Requires="x14">
        <control shapeId="1029" r:id="rId8" name="CheckBox3">
          <controlPr defaultSize="0" autoLine="0" r:id="rId9">
            <anchor moveWithCells="1">
              <from>
                <xdr:col>3</xdr:col>
                <xdr:colOff>533400</xdr:colOff>
                <xdr:row>27</xdr:row>
                <xdr:rowOff>142875</xdr:rowOff>
              </from>
              <to>
                <xdr:col>3</xdr:col>
                <xdr:colOff>714375</xdr:colOff>
                <xdr:row>28</xdr:row>
                <xdr:rowOff>190500</xdr:rowOff>
              </to>
            </anchor>
          </controlPr>
        </control>
      </mc:Choice>
      <mc:Fallback>
        <control shapeId="1029" r:id="rId8" name="CheckBox3"/>
      </mc:Fallback>
    </mc:AlternateContent>
    <mc:AlternateContent xmlns:mc="http://schemas.openxmlformats.org/markup-compatibility/2006">
      <mc:Choice Requires="x14">
        <control shapeId="1030" r:id="rId10" name="CheckBox4">
          <controlPr defaultSize="0" autoLine="0" r:id="rId11">
            <anchor moveWithCells="1">
              <from>
                <xdr:col>1</xdr:col>
                <xdr:colOff>447675</xdr:colOff>
                <xdr:row>33</xdr:row>
                <xdr:rowOff>104775</xdr:rowOff>
              </from>
              <to>
                <xdr:col>1</xdr:col>
                <xdr:colOff>647700</xdr:colOff>
                <xdr:row>34</xdr:row>
                <xdr:rowOff>85725</xdr:rowOff>
              </to>
            </anchor>
          </controlPr>
        </control>
      </mc:Choice>
      <mc:Fallback>
        <control shapeId="1030" r:id="rId10" name="CheckBox4"/>
      </mc:Fallback>
    </mc:AlternateContent>
    <mc:AlternateContent xmlns:mc="http://schemas.openxmlformats.org/markup-compatibility/2006">
      <mc:Choice Requires="x14">
        <control shapeId="1031" r:id="rId12" name="CheckBox5">
          <controlPr defaultSize="0" autoLine="0" r:id="rId13">
            <anchor moveWithCells="1">
              <from>
                <xdr:col>1</xdr:col>
                <xdr:colOff>447675</xdr:colOff>
                <xdr:row>34</xdr:row>
                <xdr:rowOff>209550</xdr:rowOff>
              </from>
              <to>
                <xdr:col>1</xdr:col>
                <xdr:colOff>657225</xdr:colOff>
                <xdr:row>34</xdr:row>
                <xdr:rowOff>428625</xdr:rowOff>
              </to>
            </anchor>
          </controlPr>
        </control>
      </mc:Choice>
      <mc:Fallback>
        <control shapeId="1031" r:id="rId12" name="CheckBox5"/>
      </mc:Fallback>
    </mc:AlternateContent>
    <mc:AlternateContent xmlns:mc="http://schemas.openxmlformats.org/markup-compatibility/2006">
      <mc:Choice Requires="x14">
        <control shapeId="1032" r:id="rId14" name="CheckBox6">
          <controlPr defaultSize="0" autoLine="0" r:id="rId15">
            <anchor moveWithCells="1">
              <from>
                <xdr:col>3</xdr:col>
                <xdr:colOff>95250</xdr:colOff>
                <xdr:row>34</xdr:row>
                <xdr:rowOff>257175</xdr:rowOff>
              </from>
              <to>
                <xdr:col>3</xdr:col>
                <xdr:colOff>304800</xdr:colOff>
                <xdr:row>34</xdr:row>
                <xdr:rowOff>428625</xdr:rowOff>
              </to>
            </anchor>
          </controlPr>
        </control>
      </mc:Choice>
      <mc:Fallback>
        <control shapeId="1032" r:id="rId14" name="CheckBox6"/>
      </mc:Fallback>
    </mc:AlternateContent>
    <mc:AlternateContent xmlns:mc="http://schemas.openxmlformats.org/markup-compatibility/2006">
      <mc:Choice Requires="x14">
        <control shapeId="1033" r:id="rId16" name="CommandButton1">
          <controlPr defaultSize="0" print="0" autoLine="0" altText="ANNULER B.C." r:id="rId17">
            <anchor moveWithCells="1">
              <from>
                <xdr:col>12</xdr:col>
                <xdr:colOff>180975</xdr:colOff>
                <xdr:row>11</xdr:row>
                <xdr:rowOff>104775</xdr:rowOff>
              </from>
              <to>
                <xdr:col>13</xdr:col>
                <xdr:colOff>485775</xdr:colOff>
                <xdr:row>14</xdr:row>
                <xdr:rowOff>295275</xdr:rowOff>
              </to>
            </anchor>
          </controlPr>
        </control>
      </mc:Choice>
      <mc:Fallback>
        <control shapeId="1033" r:id="rId16" name="CommandButton1"/>
      </mc:Fallback>
    </mc:AlternateContent>
    <mc:AlternateContent xmlns:mc="http://schemas.openxmlformats.org/markup-compatibility/2006">
      <mc:Choice Requires="x14">
        <control shapeId="1025" r:id="rId18" name="Bouton 7">
          <controlPr defaultSize="0" print="0" autoFill="0" autoPict="0" macro="[0]!ImpressionBC">
            <anchor moveWithCells="1" sizeWithCells="1">
              <from>
                <xdr:col>12</xdr:col>
                <xdr:colOff>76200</xdr:colOff>
                <xdr:row>16</xdr:row>
                <xdr:rowOff>219075</xdr:rowOff>
              </from>
              <to>
                <xdr:col>13</xdr:col>
                <xdr:colOff>647700</xdr:colOff>
                <xdr:row>19</xdr:row>
                <xdr:rowOff>95250</xdr:rowOff>
              </to>
            </anchor>
          </controlPr>
        </control>
      </mc:Choice>
    </mc:AlternateContent>
    <mc:AlternateContent xmlns:mc="http://schemas.openxmlformats.org/markup-compatibility/2006">
      <mc:Choice Requires="x14">
        <control shapeId="1026" r:id="rId19" name="Bouton 9">
          <controlPr defaultSize="0" print="0" autoFill="0" autoPict="0" macro="[0]!ArchiverBC">
            <anchor moveWithCells="1" sizeWithCells="1">
              <from>
                <xdr:col>12</xdr:col>
                <xdr:colOff>104775</xdr:colOff>
                <xdr:row>20</xdr:row>
                <xdr:rowOff>123825</xdr:rowOff>
              </from>
              <to>
                <xdr:col>13</xdr:col>
                <xdr:colOff>685800</xdr:colOff>
                <xdr:row>23</xdr:row>
                <xdr:rowOff>19050</xdr:rowOff>
              </to>
            </anchor>
          </controlPr>
        </control>
      </mc:Choice>
    </mc:AlternateContent>
  </controls>
  <extLst>
    <ext xmlns:x14="http://schemas.microsoft.com/office/spreadsheetml/2009/9/main" uri="{CCE6A557-97BC-4b89-ADB6-D9C93CAAB3DF}">
      <x14:dataValidations xmlns:xm="http://schemas.microsoft.com/office/excel/2006/main" count="10">
        <x14:dataValidation type="list" allowBlank="1" showInputMessage="1" showErrorMessage="1" xr:uid="{9707AA8A-2383-428C-B553-7223954726C7}">
          <x14:formula1>
            <xm:f>Données!$D$2:$D$5</xm:f>
          </x14:formula1>
          <xm:sqref>A1</xm:sqref>
        </x14:dataValidation>
        <x14:dataValidation type="list" allowBlank="1" showInputMessage="1" showErrorMessage="1" xr:uid="{F6B1B9E3-883C-40C7-9F24-5FBCE984F0B7}">
          <x14:formula1>
            <xm:f>Données!$G$2:$G$11</xm:f>
          </x14:formula1>
          <xm:sqref>A3</xm:sqref>
        </x14:dataValidation>
        <x14:dataValidation type="list" allowBlank="1" showInputMessage="1" showErrorMessage="1" xr:uid="{6DE8C47B-EACC-41F5-A782-69A6CECCB48C}">
          <x14:formula1>
            <xm:f>Données!$M$2:$M$3</xm:f>
          </x14:formula1>
          <xm:sqref>C11:C12 C105:C106 C108:C109</xm:sqref>
        </x14:dataValidation>
        <x14:dataValidation type="list" allowBlank="1" showInputMessage="1" showErrorMessage="1" xr:uid="{2B7D6E6C-AE4E-49D4-830F-51C2572AC51C}">
          <x14:formula1>
            <xm:f>Données!$K$2:$K$13</xm:f>
          </x14:formula1>
          <xm:sqref>B24</xm:sqref>
        </x14:dataValidation>
        <x14:dataValidation type="list" allowBlank="1" showInputMessage="1" showErrorMessage="1" xr:uid="{82E78413-8701-4B3C-9CFB-098736896B1A}">
          <x14:formula1>
            <xm:f>Données!$L$2:$L$13</xm:f>
          </x14:formula1>
          <xm:sqref>C24</xm:sqref>
        </x14:dataValidation>
        <x14:dataValidation type="list" allowBlank="1" showInputMessage="1" showErrorMessage="1" xr:uid="{17E38BB8-9173-45B4-B0D9-178968ED100F}">
          <x14:formula1>
            <xm:f>Données!$G$18:$G$22</xm:f>
          </x14:formula1>
          <xm:sqref>C104</xm:sqref>
        </x14:dataValidation>
        <x14:dataValidation type="list" allowBlank="1" showInputMessage="1" showErrorMessage="1" xr:uid="{530C0A96-4CDC-466A-95E6-212722EF27E0}">
          <x14:formula1>
            <xm:f>Données!$J$17:$J$20</xm:f>
          </x14:formula1>
          <xm:sqref>B138:C138</xm:sqref>
        </x14:dataValidation>
        <x14:dataValidation type="list" allowBlank="1" showInputMessage="1" showErrorMessage="1" xr:uid="{4AFFEEAD-146C-48D3-92FB-B38CAF3BB1DB}">
          <x14:formula1>
            <xm:f>Données!$O$2:$O$26</xm:f>
          </x14:formula1>
          <xm:sqref>J6</xm:sqref>
        </x14:dataValidation>
        <x14:dataValidation type="list" allowBlank="1" showInputMessage="1" showErrorMessage="1" xr:uid="{650AF7E1-C17E-4415-B606-1E9E5FC6363A}">
          <x14:formula1>
            <xm:f>Données!$M$2:$M$4</xm:f>
          </x14:formula1>
          <xm:sqref>H9</xm:sqref>
        </x14:dataValidation>
        <x14:dataValidation type="list" allowBlank="1" showInputMessage="1" showErrorMessage="1" xr:uid="{04DF87BE-52A7-4677-86F0-7F811DDCF800}">
          <x14:formula1>
            <xm:f>Données!$N$2:$N$14</xm:f>
          </x14:formula1>
          <xm:sqref>J9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C74F4B-1511-49AA-8701-9EABF9D2236B}">
  <sheetPr codeName="Feuil6"/>
  <dimension ref="A1:AE17"/>
  <sheetViews>
    <sheetView workbookViewId="0">
      <pane ySplit="1" topLeftCell="A2" activePane="bottomLeft" state="frozen"/>
      <selection pane="bottomLeft" activeCell="H16" sqref="H16"/>
    </sheetView>
  </sheetViews>
  <sheetFormatPr baseColWidth="10" defaultRowHeight="15" x14ac:dyDescent="0.25"/>
  <cols>
    <col min="1" max="1" width="10.7109375" customWidth="1"/>
    <col min="5" max="5" width="20.5703125" bestFit="1" customWidth="1"/>
    <col min="6" max="6" width="9.42578125" style="170" customWidth="1"/>
    <col min="7" max="7" width="16.7109375" customWidth="1"/>
    <col min="8" max="8" width="12.7109375" style="171" customWidth="1"/>
    <col min="9" max="9" width="13" customWidth="1"/>
    <col min="10" max="10" width="15.28515625" customWidth="1"/>
    <col min="11" max="13" width="13.7109375" customWidth="1"/>
    <col min="14" max="17" width="10.7109375" customWidth="1"/>
    <col min="18" max="18" width="14" bestFit="1" customWidth="1"/>
    <col min="19" max="19" width="18.7109375" customWidth="1"/>
    <col min="20" max="28" width="15.7109375" style="174" customWidth="1"/>
    <col min="29" max="29" width="15.42578125" customWidth="1"/>
    <col min="30" max="30" width="16.28515625" customWidth="1"/>
    <col min="31" max="31" width="18.140625" customWidth="1"/>
  </cols>
  <sheetData>
    <row r="1" spans="1:31" s="169" customFormat="1" ht="45" x14ac:dyDescent="0.25">
      <c r="A1" s="165" t="s">
        <v>219</v>
      </c>
      <c r="B1" s="165" t="s">
        <v>220</v>
      </c>
      <c r="C1" s="165" t="s">
        <v>221</v>
      </c>
      <c r="D1" s="165" t="s">
        <v>222</v>
      </c>
      <c r="E1" s="165" t="s">
        <v>223</v>
      </c>
      <c r="F1" s="166" t="s">
        <v>8</v>
      </c>
      <c r="G1" s="165" t="s">
        <v>224</v>
      </c>
      <c r="H1" s="167" t="s">
        <v>225</v>
      </c>
      <c r="I1" s="165" t="s">
        <v>226</v>
      </c>
      <c r="J1" s="165" t="s">
        <v>227</v>
      </c>
      <c r="K1" s="165" t="s">
        <v>228</v>
      </c>
      <c r="L1" s="165" t="s">
        <v>229</v>
      </c>
      <c r="M1" s="165" t="s">
        <v>230</v>
      </c>
      <c r="N1" s="165" t="s">
        <v>231</v>
      </c>
      <c r="O1" s="168" t="s">
        <v>232</v>
      </c>
      <c r="P1" s="168" t="s">
        <v>233</v>
      </c>
      <c r="Q1" s="168" t="s">
        <v>234</v>
      </c>
      <c r="R1" s="168" t="s">
        <v>235</v>
      </c>
      <c r="S1" s="168" t="s">
        <v>236</v>
      </c>
      <c r="T1" s="165" t="s">
        <v>237</v>
      </c>
      <c r="U1" s="165" t="s">
        <v>238</v>
      </c>
      <c r="V1" s="165" t="s">
        <v>239</v>
      </c>
      <c r="W1" s="165" t="s">
        <v>240</v>
      </c>
      <c r="X1" s="165" t="s">
        <v>241</v>
      </c>
      <c r="Y1" s="165" t="s">
        <v>242</v>
      </c>
      <c r="Z1" s="165" t="s">
        <v>243</v>
      </c>
      <c r="AA1" s="165" t="s">
        <v>244</v>
      </c>
      <c r="AB1" s="165" t="s">
        <v>245</v>
      </c>
      <c r="AC1" s="168" t="s">
        <v>246</v>
      </c>
      <c r="AD1" s="168" t="s">
        <v>247</v>
      </c>
      <c r="AE1" s="168" t="s">
        <v>248</v>
      </c>
    </row>
    <row r="3" spans="1:31" x14ac:dyDescent="0.25">
      <c r="A3" t="s">
        <v>255</v>
      </c>
      <c r="B3" s="130">
        <v>44166</v>
      </c>
      <c r="C3" t="s">
        <v>256</v>
      </c>
      <c r="D3" t="s">
        <v>253</v>
      </c>
      <c r="I3" s="172">
        <v>1950</v>
      </c>
      <c r="M3" s="172">
        <v>1950</v>
      </c>
      <c r="N3" s="172">
        <v>2100</v>
      </c>
      <c r="O3" s="173">
        <f t="shared" ref="O3:O6" si="0">I3/N3</f>
        <v>0.9285714285714286</v>
      </c>
      <c r="T3" s="174" t="s">
        <v>257</v>
      </c>
      <c r="AC3" t="s">
        <v>24</v>
      </c>
      <c r="AD3" t="s">
        <v>37</v>
      </c>
      <c r="AE3" t="s">
        <v>254</v>
      </c>
    </row>
    <row r="4" spans="1:31" x14ac:dyDescent="0.25">
      <c r="A4" t="s">
        <v>258</v>
      </c>
      <c r="B4" s="130">
        <v>44166</v>
      </c>
      <c r="C4" t="s">
        <v>259</v>
      </c>
      <c r="D4" t="s">
        <v>260</v>
      </c>
      <c r="E4" t="s">
        <v>261</v>
      </c>
      <c r="F4" s="170">
        <v>1000</v>
      </c>
      <c r="G4" t="s">
        <v>262</v>
      </c>
      <c r="H4" s="171" t="s">
        <v>263</v>
      </c>
      <c r="I4" s="172">
        <v>3200</v>
      </c>
      <c r="K4" s="172">
        <v>200</v>
      </c>
      <c r="M4" s="172">
        <v>3000</v>
      </c>
      <c r="N4" s="172">
        <v>2100</v>
      </c>
      <c r="O4" s="173">
        <f t="shared" si="0"/>
        <v>1.5238095238095237</v>
      </c>
      <c r="T4" s="174" t="s">
        <v>264</v>
      </c>
      <c r="U4" s="174" t="s">
        <v>265</v>
      </c>
      <c r="V4" s="174" t="s">
        <v>252</v>
      </c>
      <c r="AC4" t="s">
        <v>24</v>
      </c>
      <c r="AD4" t="s">
        <v>37</v>
      </c>
      <c r="AE4" t="s">
        <v>254</v>
      </c>
    </row>
    <row r="5" spans="1:31" x14ac:dyDescent="0.25">
      <c r="A5" t="s">
        <v>267</v>
      </c>
      <c r="B5" s="130">
        <v>44166</v>
      </c>
      <c r="C5" t="s">
        <v>268</v>
      </c>
      <c r="D5" t="s">
        <v>269</v>
      </c>
      <c r="I5" s="172">
        <v>2475</v>
      </c>
      <c r="J5" s="172">
        <v>275</v>
      </c>
      <c r="M5" s="172">
        <v>2200</v>
      </c>
      <c r="O5" s="173"/>
      <c r="S5" t="s">
        <v>89</v>
      </c>
      <c r="T5" s="174" t="s">
        <v>270</v>
      </c>
      <c r="U5" s="174" t="s">
        <v>271</v>
      </c>
      <c r="V5" s="174" t="s">
        <v>272</v>
      </c>
      <c r="AC5" t="s">
        <v>24</v>
      </c>
      <c r="AD5" t="s">
        <v>37</v>
      </c>
      <c r="AE5" t="s">
        <v>254</v>
      </c>
    </row>
    <row r="6" spans="1:31" x14ac:dyDescent="0.25">
      <c r="A6" t="s">
        <v>273</v>
      </c>
      <c r="B6" s="130">
        <v>44166</v>
      </c>
      <c r="C6" t="s">
        <v>274</v>
      </c>
      <c r="D6" t="s">
        <v>250</v>
      </c>
      <c r="E6" t="s">
        <v>251</v>
      </c>
      <c r="F6" s="170">
        <v>4400</v>
      </c>
      <c r="G6" t="s">
        <v>249</v>
      </c>
      <c r="H6" s="171" t="s">
        <v>275</v>
      </c>
      <c r="I6" s="172">
        <v>1665</v>
      </c>
      <c r="K6" s="172">
        <v>165</v>
      </c>
      <c r="M6" s="172">
        <v>1500</v>
      </c>
      <c r="N6" s="172">
        <v>950</v>
      </c>
      <c r="O6" s="173">
        <f t="shared" si="0"/>
        <v>1.7526315789473683</v>
      </c>
      <c r="S6" t="s">
        <v>103</v>
      </c>
      <c r="T6" s="174" t="s">
        <v>276</v>
      </c>
      <c r="AC6" t="s">
        <v>24</v>
      </c>
      <c r="AD6" t="s">
        <v>37</v>
      </c>
      <c r="AE6" t="s">
        <v>254</v>
      </c>
    </row>
    <row r="7" spans="1:31" x14ac:dyDescent="0.25">
      <c r="A7" t="s">
        <v>277</v>
      </c>
      <c r="B7" s="130">
        <v>44168</v>
      </c>
      <c r="C7" t="s">
        <v>278</v>
      </c>
      <c r="I7" s="172">
        <v>3999</v>
      </c>
      <c r="M7" s="172">
        <v>3999</v>
      </c>
      <c r="N7" s="172">
        <v>950</v>
      </c>
      <c r="S7" t="s">
        <v>103</v>
      </c>
      <c r="AC7" t="s">
        <v>24</v>
      </c>
      <c r="AD7" t="s">
        <v>37</v>
      </c>
      <c r="AE7" t="s">
        <v>254</v>
      </c>
    </row>
    <row r="8" spans="1:31" x14ac:dyDescent="0.25">
      <c r="A8" t="s">
        <v>279</v>
      </c>
      <c r="B8" s="130">
        <v>44168</v>
      </c>
      <c r="C8" t="s">
        <v>280</v>
      </c>
      <c r="I8" s="172">
        <v>6555</v>
      </c>
      <c r="M8" s="172">
        <v>6555</v>
      </c>
      <c r="N8" s="172">
        <v>950</v>
      </c>
      <c r="S8" t="s">
        <v>103</v>
      </c>
      <c r="AC8" t="s">
        <v>24</v>
      </c>
      <c r="AD8" t="s">
        <v>37</v>
      </c>
      <c r="AE8" t="s">
        <v>254</v>
      </c>
    </row>
    <row r="9" spans="1:31" x14ac:dyDescent="0.25">
      <c r="A9" t="s">
        <v>281</v>
      </c>
      <c r="B9" s="130">
        <v>44168</v>
      </c>
      <c r="C9" t="s">
        <v>282</v>
      </c>
      <c r="I9" s="172">
        <v>3800</v>
      </c>
      <c r="M9" s="172">
        <v>3800</v>
      </c>
      <c r="N9" s="172">
        <v>950</v>
      </c>
      <c r="S9" t="s">
        <v>103</v>
      </c>
      <c r="AC9" t="s">
        <v>24</v>
      </c>
      <c r="AD9" t="s">
        <v>37</v>
      </c>
      <c r="AE9" t="s">
        <v>254</v>
      </c>
    </row>
    <row r="10" spans="1:31" x14ac:dyDescent="0.25">
      <c r="A10" t="s">
        <v>283</v>
      </c>
      <c r="B10" s="130">
        <v>44168</v>
      </c>
      <c r="C10" t="s">
        <v>284</v>
      </c>
      <c r="D10" t="s">
        <v>285</v>
      </c>
      <c r="I10" s="172">
        <v>4658</v>
      </c>
      <c r="M10" s="172">
        <v>4658</v>
      </c>
      <c r="N10" s="172">
        <v>950</v>
      </c>
      <c r="S10" t="s">
        <v>103</v>
      </c>
      <c r="AC10" t="s">
        <v>24</v>
      </c>
      <c r="AD10" t="s">
        <v>37</v>
      </c>
      <c r="AE10" t="s">
        <v>254</v>
      </c>
    </row>
    <row r="11" spans="1:31" x14ac:dyDescent="0.25">
      <c r="A11" t="s">
        <v>300</v>
      </c>
      <c r="B11" s="130">
        <v>44172</v>
      </c>
      <c r="C11" t="s">
        <v>286</v>
      </c>
      <c r="D11" t="s">
        <v>287</v>
      </c>
      <c r="I11" s="172">
        <v>2695</v>
      </c>
      <c r="M11" s="172">
        <v>2695</v>
      </c>
      <c r="N11" s="172">
        <v>1250</v>
      </c>
      <c r="S11" t="s">
        <v>110</v>
      </c>
      <c r="U11" s="174" t="s">
        <v>288</v>
      </c>
      <c r="AC11" t="s">
        <v>24</v>
      </c>
      <c r="AD11" t="s">
        <v>37</v>
      </c>
      <c r="AE11" t="s">
        <v>254</v>
      </c>
    </row>
    <row r="12" spans="1:31" x14ac:dyDescent="0.25">
      <c r="A12" t="s">
        <v>289</v>
      </c>
      <c r="B12" s="130">
        <v>44172</v>
      </c>
      <c r="I12" s="172">
        <v>1000</v>
      </c>
      <c r="M12" s="172">
        <v>1000</v>
      </c>
      <c r="N12" s="172">
        <v>1250</v>
      </c>
      <c r="S12" t="s">
        <v>110</v>
      </c>
      <c r="AC12" t="s">
        <v>24</v>
      </c>
      <c r="AD12" t="s">
        <v>37</v>
      </c>
      <c r="AE12" t="s">
        <v>254</v>
      </c>
    </row>
    <row r="13" spans="1:31" x14ac:dyDescent="0.25">
      <c r="A13" t="s">
        <v>290</v>
      </c>
      <c r="B13" s="130">
        <v>44172</v>
      </c>
      <c r="C13" t="s">
        <v>291</v>
      </c>
      <c r="D13" t="s">
        <v>287</v>
      </c>
      <c r="I13" s="172">
        <v>4598</v>
      </c>
      <c r="M13" s="172">
        <v>4598</v>
      </c>
      <c r="N13" s="172">
        <v>3200</v>
      </c>
      <c r="S13" t="s">
        <v>110</v>
      </c>
      <c r="U13" s="174" t="s">
        <v>292</v>
      </c>
      <c r="AC13" t="s">
        <v>24</v>
      </c>
      <c r="AD13" t="s">
        <v>37</v>
      </c>
      <c r="AE13" t="s">
        <v>254</v>
      </c>
    </row>
    <row r="14" spans="1:31" x14ac:dyDescent="0.25">
      <c r="A14" t="s">
        <v>293</v>
      </c>
      <c r="B14" s="130">
        <v>44172</v>
      </c>
      <c r="C14" t="s">
        <v>294</v>
      </c>
      <c r="I14" s="172">
        <v>1000</v>
      </c>
      <c r="M14" s="172">
        <v>1000</v>
      </c>
      <c r="N14" s="172">
        <v>3200</v>
      </c>
      <c r="S14" t="s">
        <v>110</v>
      </c>
      <c r="AC14" t="s">
        <v>24</v>
      </c>
      <c r="AD14" t="s">
        <v>37</v>
      </c>
      <c r="AE14" t="s">
        <v>254</v>
      </c>
    </row>
    <row r="15" spans="1:31" x14ac:dyDescent="0.25">
      <c r="A15" t="s">
        <v>295</v>
      </c>
      <c r="B15" s="130">
        <v>44172</v>
      </c>
      <c r="C15" t="s">
        <v>296</v>
      </c>
      <c r="D15" t="s">
        <v>297</v>
      </c>
      <c r="I15" s="172">
        <v>4895</v>
      </c>
      <c r="M15" s="172">
        <v>4895</v>
      </c>
      <c r="N15" s="172">
        <v>3200</v>
      </c>
      <c r="S15" t="s">
        <v>110</v>
      </c>
      <c r="U15" s="174" t="s">
        <v>298</v>
      </c>
      <c r="AC15" t="s">
        <v>24</v>
      </c>
      <c r="AD15" t="s">
        <v>37</v>
      </c>
      <c r="AE15" t="s">
        <v>254</v>
      </c>
    </row>
    <row r="16" spans="1:31" x14ac:dyDescent="0.25">
      <c r="A16" t="s">
        <v>299</v>
      </c>
      <c r="B16" s="130">
        <v>44172</v>
      </c>
      <c r="I16" s="172">
        <v>5000</v>
      </c>
      <c r="M16" s="172">
        <v>5000</v>
      </c>
      <c r="N16" s="172">
        <v>3200</v>
      </c>
      <c r="S16" t="s">
        <v>110</v>
      </c>
      <c r="AC16" t="s">
        <v>24</v>
      </c>
      <c r="AD16" t="s">
        <v>37</v>
      </c>
      <c r="AE16" t="s">
        <v>254</v>
      </c>
    </row>
    <row r="17" spans="1:31" x14ac:dyDescent="0.25">
      <c r="A17" t="s">
        <v>301</v>
      </c>
      <c r="B17" s="130">
        <v>44172</v>
      </c>
      <c r="I17" s="172">
        <v>2000</v>
      </c>
      <c r="M17" s="172">
        <v>2000</v>
      </c>
      <c r="N17" s="172">
        <v>3200</v>
      </c>
      <c r="S17" t="s">
        <v>110</v>
      </c>
      <c r="AC17" t="s">
        <v>24</v>
      </c>
      <c r="AD17" t="s">
        <v>37</v>
      </c>
      <c r="AE17" t="s">
        <v>254</v>
      </c>
    </row>
  </sheetData>
  <dataConsolidate link="1"/>
  <dataValidations count="2">
    <dataValidation type="list" allowBlank="1" showInputMessage="1" showErrorMessage="1" sqref="B2" xr:uid="{F6E39C8D-D95D-41A0-AE01-4605C040C1DA}">
      <formula1>INDIRECT(A2)</formula1>
    </dataValidation>
    <dataValidation type="list" allowBlank="1" showInputMessage="1" showErrorMessage="1" sqref="A2" xr:uid="{66E0163E-D53B-4FDE-B1FF-1135287B0F1F}">
      <formula1>Marque</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781682-55E7-4018-BA6C-E140C480106A}">
  <sheetPr codeName="Feuil3"/>
  <dimension ref="A1"/>
  <sheetViews>
    <sheetView workbookViewId="0">
      <selection activeCell="I13" sqref="I1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Données</vt:lpstr>
      <vt:lpstr>Bon de Commande</vt:lpstr>
      <vt:lpstr>Historique_Commande</vt:lpstr>
      <vt:lpstr>Feuil1</vt:lpstr>
      <vt:lpstr>Marques</vt:lpstr>
      <vt:lpstr>Renault</vt:lpstr>
      <vt:lpstr>'Bon de Commande'!Zone_d_impression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 KOUSEN</dc:creator>
  <cp:lastModifiedBy>Dany KOUSEN</cp:lastModifiedBy>
  <cp:lastPrinted>2020-12-07T14:19:07Z</cp:lastPrinted>
  <dcterms:created xsi:type="dcterms:W3CDTF">2020-11-30T19:25:58Z</dcterms:created>
  <dcterms:modified xsi:type="dcterms:W3CDTF">2020-12-07T14:21:18Z</dcterms:modified>
</cp:coreProperties>
</file>