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4115" windowHeight="7740"/>
  </bookViews>
  <sheets>
    <sheet name="Menu" sheetId="5" r:id="rId1"/>
    <sheet name="Final" sheetId="1" r:id="rId2"/>
    <sheet name="Imputation" sheetId="2" r:id="rId3"/>
    <sheet name="S" sheetId="4" r:id="rId4"/>
  </sheets>
  <calcPr calcId="145621" calcMode="manual"/>
</workbook>
</file>

<file path=xl/calcChain.xml><?xml version="1.0" encoding="utf-8"?>
<calcChain xmlns="http://schemas.openxmlformats.org/spreadsheetml/2006/main">
  <c r="J3" i="2" l="1"/>
  <c r="J4" i="2"/>
  <c r="J2" i="2"/>
  <c r="H3" i="2"/>
  <c r="H4" i="2"/>
  <c r="H2" i="2"/>
  <c r="G3" i="2"/>
  <c r="G4" i="2"/>
  <c r="G2" i="2"/>
  <c r="D3" i="2"/>
  <c r="D4" i="2"/>
  <c r="D2" i="2"/>
  <c r="C3" i="2"/>
  <c r="F3" i="2" s="1"/>
  <c r="C4" i="2"/>
  <c r="F4" i="2" s="1"/>
  <c r="C2" i="2"/>
  <c r="F2" i="2" s="1"/>
  <c r="B3" i="2"/>
  <c r="B4" i="2"/>
  <c r="B2" i="2"/>
</calcChain>
</file>

<file path=xl/sharedStrings.xml><?xml version="1.0" encoding="utf-8"?>
<sst xmlns="http://schemas.openxmlformats.org/spreadsheetml/2006/main" count="61" uniqueCount="36">
  <si>
    <t xml:space="preserve">Nature </t>
  </si>
  <si>
    <t xml:space="preserve">CC </t>
  </si>
  <si>
    <t xml:space="preserve">Libellé </t>
  </si>
  <si>
    <t>Montant</t>
  </si>
  <si>
    <t>R-LTEHMSR</t>
  </si>
  <si>
    <t>R-LLDSL</t>
  </si>
  <si>
    <t>c</t>
  </si>
  <si>
    <t xml:space="preserve">Numéro </t>
  </si>
  <si>
    <t>N° du doc</t>
  </si>
  <si>
    <t xml:space="preserve">N° de poste </t>
  </si>
  <si>
    <t>Fournisseur.</t>
  </si>
  <si>
    <t>Période comptable</t>
  </si>
  <si>
    <t>Imputation</t>
  </si>
  <si>
    <t>Pays</t>
  </si>
  <si>
    <t>EPR AMENAGEMENTS</t>
  </si>
  <si>
    <t>A255519</t>
  </si>
  <si>
    <t>ELAN</t>
  </si>
  <si>
    <t>PRESTAT.DIVERSES</t>
  </si>
  <si>
    <t>EPR IDFE</t>
  </si>
  <si>
    <t>A244604</t>
  </si>
  <si>
    <t>SADE</t>
  </si>
  <si>
    <t>PRESTATIONS ST VDR</t>
  </si>
  <si>
    <t xml:space="preserve"> OUI/NON</t>
  </si>
  <si>
    <t>C</t>
  </si>
  <si>
    <t>Nature</t>
  </si>
  <si>
    <t>Centre</t>
  </si>
  <si>
    <t xml:space="preserve"> émetteur </t>
  </si>
  <si>
    <t xml:space="preserve">Retraitement </t>
  </si>
  <si>
    <t xml:space="preserve"> récepteur</t>
  </si>
  <si>
    <t>OUI</t>
  </si>
  <si>
    <t>RAS</t>
  </si>
  <si>
    <t>France</t>
  </si>
  <si>
    <t>TL/611224</t>
  </si>
  <si>
    <t>TL/611210</t>
  </si>
  <si>
    <t>TL/700143</t>
  </si>
  <si>
    <t>TL/830551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</si>
</sst>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0" quotePrefix="1" applyFont="1"/>
    <xf numFmtId="0" fontId="2" fillId="2" borderId="0" xfId="0" applyFont="1" applyFill="1" applyAlignment="1">
      <alignment horizont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21" sqref="B2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"/>
  <sheetViews>
    <sheetView topLeftCell="F1" workbookViewId="0">
      <selection activeCell="D19" sqref="D19"/>
    </sheetView>
  </sheetViews>
  <sheetFormatPr baseColWidth="10" defaultRowHeight="15" x14ac:dyDescent="0.25"/>
  <cols>
    <col min="3" max="3" width="14.85546875" bestFit="1" customWidth="1"/>
    <col min="5" max="5" width="13.28515625" bestFit="1" customWidth="1"/>
  </cols>
  <sheetData>
    <row r="1" spans="1:31" x14ac:dyDescent="0.25">
      <c r="A1" s="9" t="s">
        <v>23</v>
      </c>
      <c r="B1" s="9" t="s">
        <v>24</v>
      </c>
      <c r="C1" s="9" t="s">
        <v>25</v>
      </c>
      <c r="D1" s="9" t="s">
        <v>26</v>
      </c>
      <c r="E1" s="9" t="s">
        <v>27</v>
      </c>
      <c r="F1" s="9" t="s">
        <v>1</v>
      </c>
      <c r="G1" s="9" t="s">
        <v>28</v>
      </c>
      <c r="H1" s="9" t="s">
        <v>2</v>
      </c>
      <c r="I1" s="9" t="s">
        <v>3</v>
      </c>
      <c r="J1" s="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workbookViewId="0">
      <selection activeCell="J2" sqref="J2"/>
    </sheetView>
  </sheetViews>
  <sheetFormatPr baseColWidth="10" defaultRowHeight="15" x14ac:dyDescent="0.25"/>
  <sheetData>
    <row r="1" spans="1:10" x14ac:dyDescent="0.25">
      <c r="A1" s="9" t="s">
        <v>22</v>
      </c>
      <c r="B1" s="9" t="s">
        <v>23</v>
      </c>
      <c r="C1" s="9" t="s">
        <v>24</v>
      </c>
      <c r="D1" s="9" t="s">
        <v>25</v>
      </c>
      <c r="E1" s="9" t="s">
        <v>26</v>
      </c>
      <c r="F1" s="9" t="s">
        <v>27</v>
      </c>
      <c r="G1" s="9" t="s">
        <v>1</v>
      </c>
      <c r="H1" s="9" t="s">
        <v>28</v>
      </c>
      <c r="I1" s="9" t="s">
        <v>2</v>
      </c>
      <c r="J1" s="9" t="s">
        <v>3</v>
      </c>
    </row>
    <row r="2" spans="1:10" x14ac:dyDescent="0.25">
      <c r="A2" s="9" t="s">
        <v>29</v>
      </c>
      <c r="B2" s="9">
        <f>S!D2</f>
        <v>4501459007</v>
      </c>
      <c r="C2" s="9" t="str">
        <f>RIGHT(S!H2,6)</f>
        <v>611210</v>
      </c>
      <c r="D2" s="9" t="str">
        <f>RIGHT(S!A2,6)</f>
        <v>700143</v>
      </c>
      <c r="E2" s="9" t="s">
        <v>30</v>
      </c>
      <c r="F2" s="9" t="str">
        <f>IF(C2="611210","647100","000000")</f>
        <v>647100</v>
      </c>
      <c r="G2" s="9">
        <f>S!F2</f>
        <v>10298</v>
      </c>
      <c r="H2" s="9" t="str">
        <f>S!L2:L4</f>
        <v>R-LTEHMSR</v>
      </c>
      <c r="I2" s="9" t="s">
        <v>30</v>
      </c>
      <c r="J2" s="8">
        <f>S!K2:K4</f>
        <v>1150</v>
      </c>
    </row>
    <row r="3" spans="1:10" x14ac:dyDescent="0.25">
      <c r="A3" s="9"/>
      <c r="B3" s="9">
        <f>S!D3</f>
        <v>4501666969</v>
      </c>
      <c r="C3" s="9" t="str">
        <f>RIGHT(S!H3,6)</f>
        <v>611224</v>
      </c>
      <c r="D3" s="9" t="str">
        <f>RIGHT(S!A3,6)</f>
        <v>830551</v>
      </c>
      <c r="E3" s="9" t="s">
        <v>30</v>
      </c>
      <c r="F3" s="9" t="str">
        <f t="shared" ref="F3:F4" si="0">IF(C3="611210","647100","000000")</f>
        <v>000000</v>
      </c>
      <c r="G3" s="9">
        <f>S!F3</f>
        <v>51907</v>
      </c>
      <c r="H3" s="9" t="str">
        <f>S!L3:L5</f>
        <v>R-LLDSL</v>
      </c>
      <c r="I3" s="9" t="s">
        <v>30</v>
      </c>
      <c r="J3" s="8">
        <f>S!K3:K5</f>
        <v>235</v>
      </c>
    </row>
    <row r="4" spans="1:10" x14ac:dyDescent="0.25">
      <c r="A4" s="9"/>
      <c r="B4" s="9">
        <f>S!D4</f>
        <v>4501666969</v>
      </c>
      <c r="C4" s="9" t="str">
        <f>RIGHT(S!H4,6)</f>
        <v>611224</v>
      </c>
      <c r="D4" s="9" t="str">
        <f>RIGHT(S!A4,6)</f>
        <v>830551</v>
      </c>
      <c r="E4" s="9" t="s">
        <v>30</v>
      </c>
      <c r="F4" s="9" t="str">
        <f t="shared" si="0"/>
        <v>000000</v>
      </c>
      <c r="G4" s="9">
        <f>S!F4</f>
        <v>51907</v>
      </c>
      <c r="H4" s="9" t="str">
        <f>S!L4:L6</f>
        <v>R-LLDSL</v>
      </c>
      <c r="I4" s="9" t="s">
        <v>30</v>
      </c>
      <c r="J4" s="8">
        <f>S!K4:K6</f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5"/>
  <sheetViews>
    <sheetView topLeftCell="B1" workbookViewId="0">
      <selection activeCell="M4" sqref="M4"/>
    </sheetView>
  </sheetViews>
  <sheetFormatPr baseColWidth="10" defaultRowHeight="15" x14ac:dyDescent="0.25"/>
  <sheetData>
    <row r="1" spans="1:13" x14ac:dyDescent="0.25">
      <c r="A1" s="5" t="s">
        <v>6</v>
      </c>
      <c r="B1" s="5" t="s">
        <v>2</v>
      </c>
      <c r="C1" s="5" t="s">
        <v>7</v>
      </c>
      <c r="D1" s="5" t="s">
        <v>8</v>
      </c>
      <c r="E1" s="5" t="s">
        <v>9</v>
      </c>
      <c r="F1" s="5" t="s">
        <v>10</v>
      </c>
      <c r="G1" s="5"/>
      <c r="H1" s="5" t="s">
        <v>0</v>
      </c>
      <c r="I1" s="5"/>
      <c r="J1" s="5" t="s">
        <v>11</v>
      </c>
      <c r="K1" s="6" t="s">
        <v>3</v>
      </c>
      <c r="L1" s="11" t="s">
        <v>12</v>
      </c>
      <c r="M1" s="11" t="s">
        <v>13</v>
      </c>
    </row>
    <row r="2" spans="1:13" x14ac:dyDescent="0.25">
      <c r="A2" s="2" t="s">
        <v>34</v>
      </c>
      <c r="B2" s="2" t="s">
        <v>14</v>
      </c>
      <c r="C2" s="2" t="s">
        <v>15</v>
      </c>
      <c r="D2" s="2">
        <v>4501459007</v>
      </c>
      <c r="E2" s="2">
        <v>4</v>
      </c>
      <c r="F2" s="2">
        <v>10298</v>
      </c>
      <c r="G2" s="2" t="s">
        <v>16</v>
      </c>
      <c r="H2" s="2" t="s">
        <v>33</v>
      </c>
      <c r="I2" s="2" t="s">
        <v>17</v>
      </c>
      <c r="J2" s="2">
        <v>3</v>
      </c>
      <c r="K2" s="4">
        <v>1150</v>
      </c>
      <c r="L2" s="10" t="s">
        <v>4</v>
      </c>
      <c r="M2" s="3" t="s">
        <v>31</v>
      </c>
    </row>
    <row r="3" spans="1:13" x14ac:dyDescent="0.25">
      <c r="A3" s="2" t="s">
        <v>35</v>
      </c>
      <c r="B3" s="2" t="s">
        <v>18</v>
      </c>
      <c r="C3" s="2" t="s">
        <v>19</v>
      </c>
      <c r="D3" s="2">
        <v>4501666969</v>
      </c>
      <c r="E3" s="2">
        <v>1</v>
      </c>
      <c r="F3" s="2">
        <v>51907</v>
      </c>
      <c r="G3" s="2" t="s">
        <v>20</v>
      </c>
      <c r="H3" s="2" t="s">
        <v>32</v>
      </c>
      <c r="I3" s="2" t="s">
        <v>21</v>
      </c>
      <c r="J3" s="2">
        <v>1</v>
      </c>
      <c r="K3" s="4">
        <v>235</v>
      </c>
      <c r="L3" s="10" t="s">
        <v>5</v>
      </c>
      <c r="M3" s="7" t="s">
        <v>31</v>
      </c>
    </row>
    <row r="4" spans="1:13" x14ac:dyDescent="0.25">
      <c r="A4" s="2" t="s">
        <v>35</v>
      </c>
      <c r="B4" s="2" t="s">
        <v>18</v>
      </c>
      <c r="C4" s="2" t="s">
        <v>19</v>
      </c>
      <c r="D4" s="2">
        <v>4501666969</v>
      </c>
      <c r="E4" s="2">
        <v>2</v>
      </c>
      <c r="F4" s="2">
        <v>51907</v>
      </c>
      <c r="G4" s="2" t="s">
        <v>20</v>
      </c>
      <c r="H4" s="2" t="s">
        <v>32</v>
      </c>
      <c r="I4" s="2" t="s">
        <v>21</v>
      </c>
      <c r="J4" s="2">
        <v>1</v>
      </c>
      <c r="K4" s="4">
        <v>140</v>
      </c>
      <c r="L4" s="10" t="s">
        <v>5</v>
      </c>
      <c r="M4" s="7" t="s">
        <v>31</v>
      </c>
    </row>
    <row r="5" spans="1:13" x14ac:dyDescent="0.25">
      <c r="L5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Final</vt:lpstr>
      <vt:lpstr>Imputation</vt:lpstr>
      <vt:lpstr>S</vt:lpstr>
    </vt:vector>
  </TitlesOfParts>
  <Company>Bouygues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 MADA, NADIA</dc:creator>
  <cp:lastModifiedBy>AIT MADA, NADIA</cp:lastModifiedBy>
  <dcterms:created xsi:type="dcterms:W3CDTF">2013-04-16T07:25:59Z</dcterms:created>
  <dcterms:modified xsi:type="dcterms:W3CDTF">2013-04-16T07:47:53Z</dcterms:modified>
</cp:coreProperties>
</file>