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ard\Desktop\"/>
    </mc:Choice>
  </mc:AlternateContent>
  <xr:revisionPtr revIDLastSave="0" documentId="8_{3FCEFE43-7E17-453F-8738-719CBA484C62}" xr6:coauthVersionLast="47" xr6:coauthVersionMax="47" xr10:uidLastSave="{00000000-0000-0000-0000-000000000000}"/>
  <bookViews>
    <workbookView xWindow="-120" yWindow="-120" windowWidth="29040" windowHeight="15840" xr2:uid="{7970C021-EC7E-4B9B-A6DD-F92728C47009}"/>
  </bookViews>
  <sheets>
    <sheet name="Détail MAI 2024" sheetId="3" r:id="rId1"/>
    <sheet name="Détail JUIN 2024" sheetId="1" r:id="rId2"/>
    <sheet name="Feuil2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3" l="1"/>
  <c r="D6" i="3"/>
  <c r="E6" i="3" s="1"/>
  <c r="C7" i="3"/>
  <c r="D7" i="3"/>
  <c r="E7" i="3" s="1"/>
  <c r="C8" i="3"/>
  <c r="D8" i="3"/>
  <c r="E8" i="3" s="1"/>
  <c r="C9" i="3"/>
  <c r="D9" i="3"/>
  <c r="E9" i="3"/>
  <c r="C10" i="3"/>
  <c r="D10" i="3"/>
  <c r="E10" i="3" s="1"/>
  <c r="C11" i="3"/>
  <c r="D11" i="3"/>
  <c r="E11" i="3"/>
  <c r="C12" i="3"/>
  <c r="D12" i="3"/>
  <c r="E12" i="3" s="1"/>
  <c r="C13" i="3"/>
  <c r="D13" i="3"/>
  <c r="E13" i="3"/>
  <c r="C14" i="3"/>
  <c r="D14" i="3"/>
  <c r="E14" i="3"/>
  <c r="C15" i="3"/>
  <c r="D15" i="3"/>
  <c r="E15" i="3"/>
  <c r="C16" i="3"/>
  <c r="D16" i="3"/>
  <c r="E16" i="3"/>
  <c r="C17" i="3"/>
  <c r="D17" i="3"/>
  <c r="E17" i="3" s="1"/>
  <c r="C18" i="3"/>
  <c r="D18" i="3"/>
  <c r="E18" i="3" s="1"/>
  <c r="C19" i="3"/>
  <c r="D19" i="3"/>
  <c r="E19" i="3"/>
  <c r="C20" i="3"/>
  <c r="D20" i="3"/>
  <c r="E20" i="3" s="1"/>
  <c r="C21" i="3"/>
  <c r="D21" i="3"/>
  <c r="E21" i="3"/>
  <c r="C22" i="3"/>
  <c r="D22" i="3"/>
  <c r="E22" i="3" s="1"/>
  <c r="C23" i="3"/>
  <c r="D23" i="3"/>
  <c r="E23" i="3"/>
  <c r="C24" i="3"/>
  <c r="D24" i="3"/>
  <c r="E24" i="3" s="1"/>
  <c r="C25" i="3"/>
  <c r="D25" i="3"/>
  <c r="E25" i="3"/>
  <c r="C26" i="3"/>
  <c r="D26" i="3"/>
  <c r="E26" i="3"/>
  <c r="C27" i="3"/>
  <c r="D27" i="3"/>
  <c r="E27" i="3" s="1"/>
  <c r="C28" i="3"/>
  <c r="D28" i="3"/>
  <c r="E28" i="3" s="1"/>
  <c r="C29" i="3"/>
  <c r="D29" i="3"/>
  <c r="E29" i="3"/>
  <c r="C30" i="3"/>
  <c r="D30" i="3"/>
  <c r="E30" i="3" s="1"/>
  <c r="C31" i="3"/>
  <c r="D31" i="3"/>
  <c r="E31" i="3"/>
  <c r="C32" i="3"/>
  <c r="D32" i="3"/>
  <c r="E32" i="3" s="1"/>
  <c r="C33" i="3"/>
  <c r="D33" i="3"/>
  <c r="E33" i="3"/>
  <c r="C34" i="3"/>
  <c r="D34" i="3"/>
  <c r="E34" i="3"/>
  <c r="C35" i="3"/>
  <c r="D35" i="3"/>
  <c r="E35" i="3"/>
  <c r="C36" i="3"/>
  <c r="D36" i="3"/>
  <c r="E36" i="3"/>
  <c r="E38" i="3"/>
  <c r="B39" i="3"/>
  <c r="C39" i="3"/>
  <c r="B39" i="1"/>
  <c r="E38" i="1"/>
  <c r="F36" i="1"/>
  <c r="E36" i="1"/>
  <c r="D36" i="1"/>
  <c r="C36" i="1"/>
  <c r="F35" i="1"/>
  <c r="E35" i="1"/>
  <c r="D35" i="1"/>
  <c r="C35" i="1"/>
  <c r="F34" i="1"/>
  <c r="E34" i="1"/>
  <c r="D34" i="1"/>
  <c r="C34" i="1"/>
  <c r="F33" i="1"/>
  <c r="E33" i="1"/>
  <c r="D33" i="1"/>
  <c r="C33" i="1"/>
  <c r="F32" i="1"/>
  <c r="E32" i="1"/>
  <c r="D32" i="1"/>
  <c r="C32" i="1"/>
  <c r="F31" i="1"/>
  <c r="E31" i="1"/>
  <c r="D31" i="1"/>
  <c r="C31" i="1"/>
  <c r="F30" i="1"/>
  <c r="E30" i="1"/>
  <c r="D30" i="1"/>
  <c r="C30" i="1"/>
  <c r="F29" i="1"/>
  <c r="E29" i="1"/>
  <c r="D29" i="1"/>
  <c r="C29" i="1"/>
  <c r="F28" i="1"/>
  <c r="E28" i="1"/>
  <c r="D28" i="1"/>
  <c r="C28" i="1"/>
  <c r="F27" i="1"/>
  <c r="E27" i="1"/>
  <c r="D27" i="1"/>
  <c r="C27" i="1"/>
  <c r="F26" i="1"/>
  <c r="E26" i="1"/>
  <c r="D26" i="1"/>
  <c r="C26" i="1"/>
  <c r="F25" i="1"/>
  <c r="E25" i="1"/>
  <c r="D25" i="1"/>
  <c r="C25" i="1"/>
  <c r="F24" i="1"/>
  <c r="E24" i="1"/>
  <c r="D24" i="1"/>
  <c r="C24" i="1"/>
  <c r="F23" i="1"/>
  <c r="E23" i="1"/>
  <c r="D23" i="1"/>
  <c r="C23" i="1"/>
  <c r="F22" i="1"/>
  <c r="E22" i="1"/>
  <c r="D22" i="1"/>
  <c r="C22" i="1"/>
  <c r="F21" i="1"/>
  <c r="E21" i="1"/>
  <c r="D21" i="1"/>
  <c r="C21" i="1"/>
  <c r="F20" i="1"/>
  <c r="E20" i="1"/>
  <c r="D20" i="1"/>
  <c r="C20" i="1"/>
  <c r="F19" i="1"/>
  <c r="E19" i="1"/>
  <c r="D19" i="1"/>
  <c r="C19" i="1"/>
  <c r="F18" i="1"/>
  <c r="E18" i="1"/>
  <c r="D18" i="1"/>
  <c r="C18" i="1"/>
  <c r="F17" i="1"/>
  <c r="E17" i="1"/>
  <c r="D17" i="1"/>
  <c r="C17" i="1"/>
  <c r="F16" i="1"/>
  <c r="E16" i="1"/>
  <c r="D16" i="1"/>
  <c r="C16" i="1"/>
  <c r="F15" i="1"/>
  <c r="E15" i="1"/>
  <c r="D15" i="1"/>
  <c r="C15" i="1"/>
  <c r="F14" i="1"/>
  <c r="E14" i="1"/>
  <c r="D14" i="1"/>
  <c r="C14" i="1"/>
  <c r="F13" i="1"/>
  <c r="E13" i="1"/>
  <c r="D13" i="1"/>
  <c r="C13" i="1"/>
  <c r="F12" i="1"/>
  <c r="E12" i="1"/>
  <c r="D12" i="1"/>
  <c r="C12" i="1"/>
  <c r="F11" i="1"/>
  <c r="E11" i="1"/>
  <c r="D11" i="1"/>
  <c r="C11" i="1"/>
  <c r="F10" i="1"/>
  <c r="E10" i="1"/>
  <c r="D10" i="1"/>
  <c r="C10" i="1"/>
  <c r="F9" i="1"/>
  <c r="E9" i="1"/>
  <c r="D9" i="1"/>
  <c r="C9" i="1"/>
  <c r="F8" i="1"/>
  <c r="E8" i="1"/>
  <c r="D8" i="1"/>
  <c r="C8" i="1"/>
  <c r="F7" i="1"/>
  <c r="E7" i="1"/>
  <c r="D7" i="1"/>
  <c r="C7" i="1"/>
  <c r="C39" i="1" s="1"/>
  <c r="C6" i="1"/>
  <c r="C3" i="1"/>
  <c r="D6" i="1" s="1"/>
  <c r="B3" i="1"/>
  <c r="F7" i="3" l="1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E39" i="3"/>
  <c r="D39" i="3"/>
  <c r="D39" i="1"/>
  <c r="E6" i="1"/>
  <c r="E39" i="1" s="1"/>
</calcChain>
</file>

<file path=xl/sharedStrings.xml><?xml version="1.0" encoding="utf-8"?>
<sst xmlns="http://schemas.openxmlformats.org/spreadsheetml/2006/main" count="25" uniqueCount="14">
  <si>
    <t>Consommation electricité détaillée</t>
  </si>
  <si>
    <t>Tarif 
cts €/kWh</t>
  </si>
  <si>
    <t>JUIN</t>
  </si>
  <si>
    <t>Nombre de jours
 du mois</t>
  </si>
  <si>
    <t>abonn</t>
  </si>
  <si>
    <t>nouveau tarif a/c du 28/05/24</t>
  </si>
  <si>
    <t>Dates</t>
  </si>
  <si>
    <t>conso</t>
  </si>
  <si>
    <t>Nombre de kWh</t>
  </si>
  <si>
    <t>total</t>
  </si>
  <si>
    <t>Moyenne
par jour depuis le 1er</t>
  </si>
  <si>
    <t>Nouveau contrat Octopus 0,2018 /kWh</t>
  </si>
  <si>
    <t>MAI</t>
  </si>
  <si>
    <t>Tarif au 01/02
cts €/kWh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</si>
</sst>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 Unicode MS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5">
    <xf numFmtId="0" fontId="0" fillId="0" borderId="0" xfId="0"/>
    <xf numFmtId="0" fontId="4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4" xfId="1" applyFont="1" applyBorder="1" applyAlignment="1">
      <alignment horizontal="center" vertical="center" wrapText="1"/>
    </xf>
    <xf numFmtId="0" fontId="2" fillId="0" borderId="5" xfId="1" applyBorder="1"/>
    <xf numFmtId="0" fontId="2" fillId="0" borderId="0" xfId="1"/>
    <xf numFmtId="49" fontId="6" fillId="0" borderId="0" xfId="1" applyNumberFormat="1" applyFont="1" applyAlignment="1">
      <alignment horizontal="center"/>
    </xf>
    <xf numFmtId="0" fontId="7" fillId="0" borderId="0" xfId="1" applyFont="1" applyAlignment="1">
      <alignment horizontal="center" vertical="center" wrapText="1"/>
    </xf>
    <xf numFmtId="0" fontId="2" fillId="0" borderId="5" xfId="1" applyBorder="1" applyAlignment="1">
      <alignment horizontal="center" vertical="center" wrapText="1"/>
    </xf>
    <xf numFmtId="0" fontId="2" fillId="0" borderId="5" xfId="1" applyBorder="1" applyAlignment="1">
      <alignment horizontal="center" vertical="center"/>
    </xf>
    <xf numFmtId="164" fontId="4" fillId="0" borderId="0" xfId="1" applyNumberFormat="1" applyFont="1" applyAlignment="1">
      <alignment horizontal="center"/>
    </xf>
    <xf numFmtId="1" fontId="3" fillId="0" borderId="0" xfId="1" applyNumberFormat="1" applyFont="1" applyAlignment="1">
      <alignment horizontal="center" vertical="center"/>
    </xf>
    <xf numFmtId="49" fontId="1" fillId="0" borderId="0" xfId="1" applyNumberFormat="1" applyFont="1"/>
    <xf numFmtId="0" fontId="8" fillId="0" borderId="5" xfId="1" applyFont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1" fillId="2" borderId="0" xfId="1" applyFont="1" applyFill="1"/>
    <xf numFmtId="0" fontId="2" fillId="2" borderId="0" xfId="1" applyFill="1"/>
    <xf numFmtId="0" fontId="9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 wrapText="1"/>
    </xf>
    <xf numFmtId="1" fontId="9" fillId="0" borderId="5" xfId="1" applyNumberFormat="1" applyFont="1" applyBorder="1"/>
    <xf numFmtId="2" fontId="9" fillId="0" borderId="5" xfId="1" applyNumberFormat="1" applyFont="1" applyBorder="1"/>
    <xf numFmtId="2" fontId="2" fillId="0" borderId="5" xfId="1" applyNumberFormat="1" applyBorder="1"/>
    <xf numFmtId="2" fontId="3" fillId="3" borderId="5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164" fontId="2" fillId="0" borderId="0" xfId="1" applyNumberFormat="1"/>
    <xf numFmtId="0" fontId="1" fillId="0" borderId="0" xfId="1" applyFont="1"/>
    <xf numFmtId="2" fontId="9" fillId="0" borderId="7" xfId="1" applyNumberFormat="1" applyFont="1" applyBorder="1"/>
    <xf numFmtId="0" fontId="9" fillId="0" borderId="5" xfId="1" applyFont="1" applyBorder="1"/>
    <xf numFmtId="2" fontId="2" fillId="0" borderId="0" xfId="1" applyNumberFormat="1" applyAlignment="1">
      <alignment horizontal="center" vertical="center"/>
    </xf>
    <xf numFmtId="2" fontId="12" fillId="2" borderId="8" xfId="1" applyNumberFormat="1" applyFont="1" applyFill="1" applyBorder="1"/>
    <xf numFmtId="0" fontId="1" fillId="0" borderId="0" xfId="2"/>
    <xf numFmtId="2" fontId="12" fillId="2" borderId="8" xfId="2" applyNumberFormat="1" applyFont="1" applyFill="1" applyBorder="1"/>
    <xf numFmtId="2" fontId="1" fillId="0" borderId="0" xfId="2" applyNumberFormat="1" applyAlignment="1">
      <alignment horizontal="center" vertical="center"/>
    </xf>
    <xf numFmtId="2" fontId="9" fillId="0" borderId="7" xfId="2" applyNumberFormat="1" applyFont="1" applyBorder="1"/>
    <xf numFmtId="2" fontId="9" fillId="0" borderId="5" xfId="2" applyNumberFormat="1" applyFont="1" applyBorder="1"/>
    <xf numFmtId="0" fontId="9" fillId="0" borderId="5" xfId="2" applyFont="1" applyBorder="1"/>
    <xf numFmtId="2" fontId="3" fillId="3" borderId="5" xfId="2" applyNumberFormat="1" applyFont="1" applyFill="1" applyBorder="1" applyAlignment="1">
      <alignment horizontal="center" vertical="center"/>
    </xf>
    <xf numFmtId="2" fontId="1" fillId="0" borderId="0" xfId="2" applyNumberFormat="1"/>
    <xf numFmtId="2" fontId="1" fillId="0" borderId="5" xfId="2" applyNumberFormat="1" applyBorder="1"/>
    <xf numFmtId="0" fontId="10" fillId="0" borderId="5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 wrapText="1"/>
    </xf>
    <xf numFmtId="0" fontId="1" fillId="2" borderId="0" xfId="2" applyFill="1"/>
    <xf numFmtId="0" fontId="1" fillId="2" borderId="5" xfId="2" applyFill="1" applyBorder="1" applyAlignment="1">
      <alignment horizontal="center" vertical="center"/>
    </xf>
    <xf numFmtId="0" fontId="1" fillId="0" borderId="5" xfId="2" applyBorder="1" applyAlignment="1">
      <alignment horizontal="center" vertical="center"/>
    </xf>
    <xf numFmtId="49" fontId="6" fillId="0" borderId="0" xfId="2" applyNumberFormat="1" applyFont="1" applyAlignment="1">
      <alignment horizontal="center"/>
    </xf>
    <xf numFmtId="0" fontId="1" fillId="0" borderId="5" xfId="2" applyBorder="1" applyAlignment="1">
      <alignment horizontal="center" vertical="center" wrapText="1"/>
    </xf>
    <xf numFmtId="49" fontId="6" fillId="0" borderId="0" xfId="2" applyNumberFormat="1" applyFont="1" applyAlignment="1">
      <alignment horizontal="center"/>
    </xf>
    <xf numFmtId="0" fontId="1" fillId="0" borderId="5" xfId="2" applyBorder="1"/>
    <xf numFmtId="0" fontId="1" fillId="0" borderId="4" xfId="2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</cellXfs>
  <cellStyles count="3">
    <cellStyle name="Normal" xfId="0" builtinId="0"/>
    <cellStyle name="Normal 3" xfId="1" xr:uid="{4310D841-C058-4572-9058-8B2F6B3DEB2E}"/>
    <cellStyle name="Normal 3 2" xfId="2" xr:uid="{6AE92EB7-E1DD-41FD-8689-044A9924EC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B445A-1A4A-42EE-8518-7FE689C44BDA}">
  <sheetPr>
    <tabColor theme="8"/>
  </sheetPr>
  <dimension ref="A1:K39"/>
  <sheetViews>
    <sheetView tabSelected="1" topLeftCell="A25" workbookViewId="0">
      <selection activeCell="H46" sqref="H46"/>
    </sheetView>
  </sheetViews>
  <sheetFormatPr baseColWidth="10" defaultRowHeight="15"/>
  <cols>
    <col min="1" max="4" width="11.42578125" style="33"/>
    <col min="5" max="5" width="13.140625" style="33" customWidth="1"/>
    <col min="6" max="16384" width="11.42578125" style="33"/>
  </cols>
  <sheetData>
    <row r="1" spans="1:11" ht="30" customHeight="1" thickBot="1">
      <c r="A1" s="54" t="s">
        <v>0</v>
      </c>
      <c r="B1" s="2"/>
      <c r="C1" s="2"/>
      <c r="D1" s="3"/>
      <c r="E1" s="53" t="s">
        <v>13</v>
      </c>
      <c r="F1" s="52"/>
    </row>
    <row r="2" spans="1:11" ht="23.25">
      <c r="A2" s="51" t="s">
        <v>12</v>
      </c>
      <c r="B2" s="51"/>
      <c r="E2" s="50"/>
      <c r="F2" s="48" t="s">
        <v>4</v>
      </c>
    </row>
    <row r="3" spans="1:11" ht="23.25">
      <c r="A3" s="49"/>
      <c r="B3" s="49"/>
      <c r="E3" s="48">
        <v>0.2122</v>
      </c>
      <c r="F3" s="48"/>
    </row>
    <row r="4" spans="1:11">
      <c r="E4" s="47">
        <v>0.20180000000000001</v>
      </c>
      <c r="F4" s="47">
        <v>18.89</v>
      </c>
      <c r="G4" s="46" t="s">
        <v>5</v>
      </c>
      <c r="H4" s="46"/>
      <c r="I4" s="46"/>
    </row>
    <row r="5" spans="1:11" ht="38.25">
      <c r="A5" s="44" t="s">
        <v>6</v>
      </c>
      <c r="B5" s="44" t="s">
        <v>7</v>
      </c>
      <c r="C5" s="45" t="s">
        <v>8</v>
      </c>
      <c r="D5" s="44" t="s">
        <v>4</v>
      </c>
      <c r="E5" s="43" t="s">
        <v>9</v>
      </c>
      <c r="F5" s="42" t="s">
        <v>10</v>
      </c>
    </row>
    <row r="6" spans="1:11" ht="18.75">
      <c r="A6" s="38">
        <v>1</v>
      </c>
      <c r="B6" s="37">
        <v>3.5</v>
      </c>
      <c r="C6" s="37">
        <f>B6/$E$3</f>
        <v>16.493873704052781</v>
      </c>
      <c r="D6" s="37">
        <f>IF(B6&gt;0,$F$4/$A$36," ")</f>
        <v>0.60935483870967744</v>
      </c>
      <c r="E6" s="37">
        <f>IF(B6&gt;0,D6+B6," ")</f>
        <v>4.1093548387096774</v>
      </c>
      <c r="F6" s="41"/>
    </row>
    <row r="7" spans="1:11" ht="18.75">
      <c r="A7" s="38">
        <v>2</v>
      </c>
      <c r="B7" s="37">
        <v>4.12</v>
      </c>
      <c r="C7" s="37">
        <f>B7/$E$3</f>
        <v>19.415645617342129</v>
      </c>
      <c r="D7" s="37">
        <f>IF(B7&gt;0,$F$4/$A$36," ")</f>
        <v>0.60935483870967744</v>
      </c>
      <c r="E7" s="37">
        <f>IF(B7&gt;0,D7+B7," ")</f>
        <v>4.7293548387096775</v>
      </c>
      <c r="F7" s="39">
        <f>IF(B7&gt;0,AVERAGE($E$6:E7)," ")</f>
        <v>4.4193548387096779</v>
      </c>
    </row>
    <row r="8" spans="1:11" ht="18.75">
      <c r="A8" s="38">
        <v>3</v>
      </c>
      <c r="B8" s="37">
        <v>3.46</v>
      </c>
      <c r="C8" s="37">
        <f>B8/$E$3</f>
        <v>16.305372290292176</v>
      </c>
      <c r="D8" s="37">
        <f>IF(B8&gt;0,$F$4/$A$36," ")</f>
        <v>0.60935483870967744</v>
      </c>
      <c r="E8" s="37">
        <f>IF(B8&gt;0,D8+B8," ")</f>
        <v>4.0693548387096774</v>
      </c>
      <c r="F8" s="39">
        <f>IF(B8&gt;0,AVERAGE($E$6:E8)," ")</f>
        <v>4.3026881720430117</v>
      </c>
    </row>
    <row r="9" spans="1:11" ht="18.75">
      <c r="A9" s="38">
        <v>4</v>
      </c>
      <c r="B9" s="37">
        <v>4.5199999999999996</v>
      </c>
      <c r="C9" s="37">
        <f>B9/$E$3</f>
        <v>21.30065975494816</v>
      </c>
      <c r="D9" s="37">
        <f>IF(B9&gt;0,$F$4/$A$36," ")</f>
        <v>0.60935483870967744</v>
      </c>
      <c r="E9" s="37">
        <f>IF(B9&gt;0,D9+B9," ")</f>
        <v>5.129354838709677</v>
      </c>
      <c r="F9" s="39">
        <f>IF(B9&gt;0,AVERAGE($E$6:E9)," ")</f>
        <v>4.5093548387096778</v>
      </c>
    </row>
    <row r="10" spans="1:11" ht="18.75">
      <c r="A10" s="38">
        <v>5</v>
      </c>
      <c r="B10" s="37">
        <v>2.86</v>
      </c>
      <c r="C10" s="37">
        <f>B10/$E$3</f>
        <v>13.477851083883129</v>
      </c>
      <c r="D10" s="37">
        <f>IF(B10&gt;0,$F$4/$A$36," ")</f>
        <v>0.60935483870967744</v>
      </c>
      <c r="E10" s="37">
        <f>IF(B10&gt;0,D10+B10," ")</f>
        <v>3.4693548387096773</v>
      </c>
      <c r="F10" s="39">
        <f>IF(B10&gt;0,AVERAGE($E$6:E10)," ")</f>
        <v>4.3013548387096776</v>
      </c>
    </row>
    <row r="11" spans="1:11" ht="18.75">
      <c r="A11" s="38">
        <v>6</v>
      </c>
      <c r="B11" s="37">
        <v>3</v>
      </c>
      <c r="C11" s="37">
        <f>B11/$E$3</f>
        <v>14.137606032045241</v>
      </c>
      <c r="D11" s="37">
        <f>IF(B11&gt;0,$F$4/$A$36," ")</f>
        <v>0.60935483870967744</v>
      </c>
      <c r="E11" s="37">
        <f>IF(B11&gt;0,D11+B11," ")</f>
        <v>3.6093548387096774</v>
      </c>
      <c r="F11" s="39">
        <f>IF(B11&gt;0,AVERAGE($E$6:E11)," ")</f>
        <v>4.1860215053763445</v>
      </c>
      <c r="K11" s="40"/>
    </row>
    <row r="12" spans="1:11" ht="18.75">
      <c r="A12" s="38">
        <v>7</v>
      </c>
      <c r="B12" s="37">
        <v>4.3099999999999996</v>
      </c>
      <c r="C12" s="37">
        <f>B12/$E$3</f>
        <v>20.311027332704992</v>
      </c>
      <c r="D12" s="37">
        <f>IF(B12&gt;0,$F$4/$A$36," ")</f>
        <v>0.60935483870967744</v>
      </c>
      <c r="E12" s="37">
        <f>IF(B12&gt;0,D12+B12," ")</f>
        <v>4.919354838709677</v>
      </c>
      <c r="F12" s="39">
        <f>IF(B12&gt;0,AVERAGE($E$6:E12)," ")</f>
        <v>4.2907834101382489</v>
      </c>
    </row>
    <row r="13" spans="1:11" ht="18.75">
      <c r="A13" s="38">
        <v>8</v>
      </c>
      <c r="B13" s="37">
        <v>3.77</v>
      </c>
      <c r="C13" s="37">
        <f>B13/$E$3</f>
        <v>17.766258246936854</v>
      </c>
      <c r="D13" s="37">
        <f>IF(B13&gt;0,$F$4/$A$36," ")</f>
        <v>0.60935483870967744</v>
      </c>
      <c r="E13" s="37">
        <f>IF(B13&gt;0,D13+B13," ")</f>
        <v>4.379354838709677</v>
      </c>
      <c r="F13" s="39">
        <f>IF(B13&gt;0,AVERAGE($E$6:E13)," ")</f>
        <v>4.3018548387096773</v>
      </c>
    </row>
    <row r="14" spans="1:11" ht="18.75">
      <c r="A14" s="38">
        <v>9</v>
      </c>
      <c r="B14" s="37">
        <v>4.41</v>
      </c>
      <c r="C14" s="37">
        <f>B14/$E$3</f>
        <v>20.782280867106504</v>
      </c>
      <c r="D14" s="37">
        <f>IF(B14&gt;0,$F$4/$A$36," ")</f>
        <v>0.60935483870967744</v>
      </c>
      <c r="E14" s="37">
        <f>IF(B14&gt;0,D14+B14," ")</f>
        <v>5.0193548387096776</v>
      </c>
      <c r="F14" s="39">
        <f>IF(B14&gt;0,AVERAGE($E$6:E14)," ")</f>
        <v>4.3815770609318996</v>
      </c>
    </row>
    <row r="15" spans="1:11" ht="18.75">
      <c r="A15" s="38">
        <v>10</v>
      </c>
      <c r="B15" s="37">
        <v>3.85</v>
      </c>
      <c r="C15" s="37">
        <f>B15/$E$3</f>
        <v>18.14326107445806</v>
      </c>
      <c r="D15" s="37">
        <f>IF(B15&gt;0,$F$4/$A$36," ")</f>
        <v>0.60935483870967744</v>
      </c>
      <c r="E15" s="37">
        <f>IF(B15&gt;0,D15+B15," ")</f>
        <v>4.4593548387096771</v>
      </c>
      <c r="F15" s="39">
        <f>IF(B15&gt;0,AVERAGE($E$6:E15)," ")</f>
        <v>4.3893548387096777</v>
      </c>
    </row>
    <row r="16" spans="1:11" ht="18.75">
      <c r="A16" s="38">
        <v>11</v>
      </c>
      <c r="B16" s="37">
        <v>3.24</v>
      </c>
      <c r="C16" s="37">
        <f>B16/$E$3</f>
        <v>15.26861451460886</v>
      </c>
      <c r="D16" s="37">
        <f>IF(B16&gt;0,$F$4/$A$36," ")</f>
        <v>0.60935483870967744</v>
      </c>
      <c r="E16" s="37">
        <f>IF(B16&gt;0,D16+B16," ")</f>
        <v>3.8493548387096777</v>
      </c>
      <c r="F16" s="39">
        <f>IF(B16&gt;0,AVERAGE($E$6:E16)," ")</f>
        <v>4.3402639296187688</v>
      </c>
    </row>
    <row r="17" spans="1:6" ht="18.75">
      <c r="A17" s="38">
        <v>12</v>
      </c>
      <c r="B17" s="37">
        <v>2.93</v>
      </c>
      <c r="C17" s="37">
        <f>B17/$E$3</f>
        <v>13.807728557964186</v>
      </c>
      <c r="D17" s="37">
        <f>IF(B17&gt;0,$F$4/$A$36," ")</f>
        <v>0.60935483870967744</v>
      </c>
      <c r="E17" s="37">
        <f>IF(B17&gt;0,D17+B17," ")</f>
        <v>3.5393548387096776</v>
      </c>
      <c r="F17" s="39">
        <f>IF(B17&gt;0,AVERAGE($E$6:E17)," ")</f>
        <v>4.2735215053763449</v>
      </c>
    </row>
    <row r="18" spans="1:6" ht="18.75">
      <c r="A18" s="38">
        <v>13</v>
      </c>
      <c r="B18" s="37">
        <v>3.25</v>
      </c>
      <c r="C18" s="37">
        <f>B18/$E$3</f>
        <v>15.315739868049011</v>
      </c>
      <c r="D18" s="37">
        <f>IF(B18&gt;0,$F$4/$A$36," ")</f>
        <v>0.60935483870967744</v>
      </c>
      <c r="E18" s="37">
        <f>IF(B18&gt;0,D18+B18," ")</f>
        <v>3.8593548387096774</v>
      </c>
      <c r="F18" s="39">
        <f>IF(B18&gt;0,AVERAGE($E$6:E18)," ")</f>
        <v>4.2416625310173703</v>
      </c>
    </row>
    <row r="19" spans="1:6" ht="18.75">
      <c r="A19" s="38">
        <v>14</v>
      </c>
      <c r="B19" s="37">
        <v>3.17</v>
      </c>
      <c r="C19" s="37">
        <f>B19/$E$3</f>
        <v>14.938737040527803</v>
      </c>
      <c r="D19" s="37">
        <f>IF(B19&gt;0,$F$4/$A$36," ")</f>
        <v>0.60935483870967744</v>
      </c>
      <c r="E19" s="37">
        <f>IF(B19&gt;0,D19+B19," ")</f>
        <v>3.7793548387096774</v>
      </c>
      <c r="F19" s="39">
        <f>IF(B19&gt;0,AVERAGE($E$6:E19)," ")</f>
        <v>4.2086405529953925</v>
      </c>
    </row>
    <row r="20" spans="1:6" ht="18.75">
      <c r="A20" s="38">
        <v>15</v>
      </c>
      <c r="B20" s="37">
        <v>3</v>
      </c>
      <c r="C20" s="37">
        <f>B20/$E$3</f>
        <v>14.137606032045241</v>
      </c>
      <c r="D20" s="37">
        <f>IF(B20&gt;0,$F$4/$A$36," ")</f>
        <v>0.60935483870967744</v>
      </c>
      <c r="E20" s="37">
        <f>IF(B20&gt;0,D20+B20," ")</f>
        <v>3.6093548387096774</v>
      </c>
      <c r="F20" s="39">
        <f>IF(B20&gt;0,AVERAGE($E$6:E20)," ")</f>
        <v>4.1686881720430113</v>
      </c>
    </row>
    <row r="21" spans="1:6" ht="18.75">
      <c r="A21" s="38">
        <v>16</v>
      </c>
      <c r="B21" s="37">
        <v>4.83</v>
      </c>
      <c r="C21" s="37">
        <f>B21/$E$3</f>
        <v>22.761545711592838</v>
      </c>
      <c r="D21" s="37">
        <f>IF(B21&gt;0,$F$4/$A$36," ")</f>
        <v>0.60935483870967744</v>
      </c>
      <c r="E21" s="37">
        <f>IF(B21&gt;0,D21+B21," ")</f>
        <v>5.4393548387096775</v>
      </c>
      <c r="F21" s="39">
        <f>IF(B21&gt;0,AVERAGE($E$6:E21)," ")</f>
        <v>4.2481048387096783</v>
      </c>
    </row>
    <row r="22" spans="1:6" ht="18.75">
      <c r="A22" s="38">
        <v>17</v>
      </c>
      <c r="B22" s="37">
        <v>3.76</v>
      </c>
      <c r="C22" s="37">
        <f>B22/$E$3</f>
        <v>17.719132893496699</v>
      </c>
      <c r="D22" s="37">
        <f>IF(B22&gt;0,$F$4/$A$36," ")</f>
        <v>0.60935483870967744</v>
      </c>
      <c r="E22" s="37">
        <f>IF(B22&gt;0,D22+B22," ")</f>
        <v>4.3693548387096772</v>
      </c>
      <c r="F22" s="39">
        <f>IF(B22&gt;0,AVERAGE($E$6:E22)," ")</f>
        <v>4.2552371916508553</v>
      </c>
    </row>
    <row r="23" spans="1:6" ht="18.75">
      <c r="A23" s="38">
        <v>18</v>
      </c>
      <c r="B23" s="37">
        <v>3.4</v>
      </c>
      <c r="C23" s="37">
        <f>B23/$E$3</f>
        <v>16.022620169651272</v>
      </c>
      <c r="D23" s="37">
        <f>IF(B23&gt;0,$F$4/$A$36," ")</f>
        <v>0.60935483870967744</v>
      </c>
      <c r="E23" s="37">
        <f>IF(B23&gt;0,D23+B23," ")</f>
        <v>4.0093548387096778</v>
      </c>
      <c r="F23" s="39">
        <f>IF(B23&gt;0,AVERAGE($E$6:E23)," ")</f>
        <v>4.2415770609319008</v>
      </c>
    </row>
    <row r="24" spans="1:6" ht="18.75">
      <c r="A24" s="38">
        <v>19</v>
      </c>
      <c r="B24" s="37">
        <v>3.53</v>
      </c>
      <c r="C24" s="37">
        <f>B24/$E$3</f>
        <v>16.635249764373231</v>
      </c>
      <c r="D24" s="37">
        <f>IF(B24&gt;0,$F$4/$A$36," ")</f>
        <v>0.60935483870967744</v>
      </c>
      <c r="E24" s="37">
        <f>IF(B24&gt;0,D24+B24," ")</f>
        <v>4.1393548387096768</v>
      </c>
      <c r="F24" s="39">
        <f>IF(B24&gt;0,AVERAGE($E$6:E24)," ")</f>
        <v>4.2361969439728364</v>
      </c>
    </row>
    <row r="25" spans="1:6" ht="18.75">
      <c r="A25" s="38">
        <v>20</v>
      </c>
      <c r="B25" s="37">
        <v>3.84</v>
      </c>
      <c r="C25" s="37">
        <f>B25/$E$3</f>
        <v>18.096135721017905</v>
      </c>
      <c r="D25" s="37">
        <f>IF(B25&gt;0,$F$4/$A$36," ")</f>
        <v>0.60935483870967744</v>
      </c>
      <c r="E25" s="37">
        <f>IF(B25&gt;0,D25+B25," ")</f>
        <v>4.4493548387096773</v>
      </c>
      <c r="F25" s="39">
        <f>IF(B25&gt;0,AVERAGE($E$6:E25)," ")</f>
        <v>4.2468548387096785</v>
      </c>
    </row>
    <row r="26" spans="1:6" ht="18.75">
      <c r="A26" s="38">
        <v>21</v>
      </c>
      <c r="B26" s="37">
        <v>3.31</v>
      </c>
      <c r="C26" s="37">
        <f>B26/$E$3</f>
        <v>15.598491988689915</v>
      </c>
      <c r="D26" s="37">
        <f>IF(B26&gt;0,$F$4/$A$36," ")</f>
        <v>0.60935483870967744</v>
      </c>
      <c r="E26" s="37">
        <f>IF(B26&gt;0,D26+B26," ")</f>
        <v>3.9193548387096775</v>
      </c>
      <c r="F26" s="39">
        <f>IF(B26&gt;0,AVERAGE($E$6:E26)," ")</f>
        <v>4.2312596006144405</v>
      </c>
    </row>
    <row r="27" spans="1:6" ht="18.75">
      <c r="A27" s="38">
        <v>22</v>
      </c>
      <c r="B27" s="37">
        <v>3.54</v>
      </c>
      <c r="C27" s="37">
        <f>B27/$E$3</f>
        <v>16.682375117813383</v>
      </c>
      <c r="D27" s="37">
        <f>IF(B27&gt;0,$F$4/$A$36," ")</f>
        <v>0.60935483870967744</v>
      </c>
      <c r="E27" s="37">
        <f>IF(B27&gt;0,D27+B27," ")</f>
        <v>4.1493548387096775</v>
      </c>
      <c r="F27" s="39">
        <f>IF(B27&gt;0,AVERAGE($E$6:E27)," ")</f>
        <v>4.2275366568914974</v>
      </c>
    </row>
    <row r="28" spans="1:6" ht="18.75">
      <c r="A28" s="38">
        <v>23</v>
      </c>
      <c r="B28" s="37">
        <v>2.99</v>
      </c>
      <c r="C28" s="37">
        <f>B28/$E$3</f>
        <v>14.09048067860509</v>
      </c>
      <c r="D28" s="37">
        <f>IF(B28&gt;0,$F$4/$A$36," ")</f>
        <v>0.60935483870967744</v>
      </c>
      <c r="E28" s="37">
        <f>IF(B28&gt;0,D28+B28," ")</f>
        <v>3.5993548387096777</v>
      </c>
      <c r="F28" s="39">
        <f>IF(B28&gt;0,AVERAGE($E$6:E28)," ")</f>
        <v>4.20022440392707</v>
      </c>
    </row>
    <row r="29" spans="1:6" ht="18.75">
      <c r="A29" s="38">
        <v>24</v>
      </c>
      <c r="B29" s="37">
        <v>2.86</v>
      </c>
      <c r="C29" s="37">
        <f>B29/$E$3</f>
        <v>13.477851083883129</v>
      </c>
      <c r="D29" s="37">
        <f>IF(B29&gt;0,$F$4/$A$36," ")</f>
        <v>0.60935483870967744</v>
      </c>
      <c r="E29" s="37">
        <f>IF(B29&gt;0,D29+B29," ")</f>
        <v>3.4693548387096773</v>
      </c>
      <c r="F29" s="39">
        <f>IF(B29&gt;0,AVERAGE($E$6:E29)," ")</f>
        <v>4.1697715053763451</v>
      </c>
    </row>
    <row r="30" spans="1:6" ht="18.75">
      <c r="A30" s="38">
        <v>25</v>
      </c>
      <c r="B30" s="37">
        <v>3.4</v>
      </c>
      <c r="C30" s="37">
        <f>B30/$E$3</f>
        <v>16.022620169651272</v>
      </c>
      <c r="D30" s="37">
        <f>IF(B30&gt;0,$F$4/$A$36," ")</f>
        <v>0.60935483870967744</v>
      </c>
      <c r="E30" s="37">
        <f>IF(B30&gt;0,D30+B30," ")</f>
        <v>4.0093548387096778</v>
      </c>
      <c r="F30" s="39">
        <f>IF(B30&gt;0,AVERAGE($E$6:E30)," ")</f>
        <v>4.1633548387096786</v>
      </c>
    </row>
    <row r="31" spans="1:6" ht="18.75">
      <c r="A31" s="38">
        <v>26</v>
      </c>
      <c r="B31" s="37">
        <v>2.79</v>
      </c>
      <c r="C31" s="37">
        <f>B31/$E$3</f>
        <v>13.147973609802074</v>
      </c>
      <c r="D31" s="37">
        <f>IF(B31&gt;0,$F$4/$A$36," ")</f>
        <v>0.60935483870967744</v>
      </c>
      <c r="E31" s="37">
        <f>IF(B31&gt;0,D31+B31," ")</f>
        <v>3.3993548387096775</v>
      </c>
      <c r="F31" s="39">
        <f>IF(B31&gt;0,AVERAGE($E$6:E31)," ")</f>
        <v>4.1339702233250639</v>
      </c>
    </row>
    <row r="32" spans="1:6" ht="18.75">
      <c r="A32" s="38">
        <v>27</v>
      </c>
      <c r="B32" s="37">
        <v>3.47</v>
      </c>
      <c r="C32" s="37">
        <f>B32/$E$3</f>
        <v>16.352497643732328</v>
      </c>
      <c r="D32" s="37">
        <f>IF(B32&gt;0,$F$4/$A$36," ")</f>
        <v>0.60935483870967744</v>
      </c>
      <c r="E32" s="37">
        <f>IF(B32&gt;0,D32+B32," ")</f>
        <v>4.0793548387096781</v>
      </c>
      <c r="F32" s="39">
        <f>IF(B32&gt;0,AVERAGE($E$6:E32)," ")</f>
        <v>4.1319474313022715</v>
      </c>
    </row>
    <row r="33" spans="1:7" ht="18.75">
      <c r="A33" s="38">
        <v>28</v>
      </c>
      <c r="B33" s="37">
        <v>3.45</v>
      </c>
      <c r="C33" s="37">
        <f>B33/$E$4</f>
        <v>17.096134786917741</v>
      </c>
      <c r="D33" s="37">
        <f>IF(B33&gt;0,$F$4/$A$36," ")</f>
        <v>0.60935483870967744</v>
      </c>
      <c r="E33" s="37">
        <f>IF(B33&gt;0,D33+B33," ")</f>
        <v>4.0593548387096776</v>
      </c>
      <c r="F33" s="39">
        <f>IF(B33&gt;0,AVERAGE($E$6:E33)," ")</f>
        <v>4.1293548387096788</v>
      </c>
      <c r="G33" s="33" t="s">
        <v>11</v>
      </c>
    </row>
    <row r="34" spans="1:7" ht="18.75">
      <c r="A34" s="38">
        <v>29</v>
      </c>
      <c r="B34" s="37">
        <v>3.19</v>
      </c>
      <c r="C34" s="37">
        <f>B34/$E$4</f>
        <v>15.807730426164518</v>
      </c>
      <c r="D34" s="37">
        <f>IF(B34&gt;0,$F$4/$A$36," ")</f>
        <v>0.60935483870967744</v>
      </c>
      <c r="E34" s="36">
        <f>IF(B34&gt;0,D34+B34," ")</f>
        <v>3.7993548387096774</v>
      </c>
      <c r="F34" s="39">
        <f>IF(B34&gt;0,AVERAGE($E$6:E34)," ")</f>
        <v>4.1179755283648509</v>
      </c>
    </row>
    <row r="35" spans="1:7" ht="18.75">
      <c r="A35" s="38">
        <v>30</v>
      </c>
      <c r="B35" s="37">
        <v>3.52</v>
      </c>
      <c r="C35" s="37">
        <f>B35/$E$4</f>
        <v>17.443012884043608</v>
      </c>
      <c r="D35" s="37">
        <f>IF(B35&gt;0,$F$4/$A$36," ")</f>
        <v>0.60935483870967744</v>
      </c>
      <c r="E35" s="36">
        <f>IF(B35&gt;0,D35+B35," ")</f>
        <v>4.129354838709677</v>
      </c>
      <c r="F35" s="39">
        <f>IF(B35&gt;0,AVERAGE($E$6:E35)," ")</f>
        <v>4.1183548387096787</v>
      </c>
    </row>
    <row r="36" spans="1:7" ht="18.75">
      <c r="A36" s="38">
        <v>31</v>
      </c>
      <c r="B36" s="37">
        <v>3.45</v>
      </c>
      <c r="C36" s="37">
        <f>B36/$E$4</f>
        <v>17.096134786917741</v>
      </c>
      <c r="D36" s="37">
        <f>IF(B36&gt;0,$F$4/$A$36," ")</f>
        <v>0.60935483870967744</v>
      </c>
      <c r="E36" s="36">
        <f>IF(B36&gt;0,D36+B36," ")</f>
        <v>4.0593548387096776</v>
      </c>
      <c r="F36" s="39">
        <f>IF(B36&gt;0,AVERAGE($E$6:E36)," ")</f>
        <v>4.1164516129032274</v>
      </c>
    </row>
    <row r="37" spans="1:7" ht="18.75">
      <c r="A37" s="38"/>
      <c r="B37" s="37"/>
      <c r="C37" s="37"/>
      <c r="D37" s="37"/>
      <c r="E37" s="36"/>
    </row>
    <row r="38" spans="1:7" ht="19.5" thickBot="1">
      <c r="A38" s="38"/>
      <c r="B38" s="37"/>
      <c r="C38" s="37"/>
      <c r="D38" s="37"/>
      <c r="E38" s="36">
        <f>D38+B38</f>
        <v>0</v>
      </c>
    </row>
    <row r="39" spans="1:7" ht="19.5" thickBot="1">
      <c r="B39" s="35">
        <f>SUM(B6:B38)</f>
        <v>108.72000000000003</v>
      </c>
      <c r="C39" s="35">
        <f>SUM(C6:C38)</f>
        <v>515.65224945331772</v>
      </c>
      <c r="D39" s="35">
        <f>SUM(D6:D38)</f>
        <v>18.89</v>
      </c>
      <c r="E39" s="34">
        <f>SUM(E6:E38)</f>
        <v>127.61000000000004</v>
      </c>
    </row>
  </sheetData>
  <mergeCells count="3">
    <mergeCell ref="A1:D1"/>
    <mergeCell ref="E1:E2"/>
    <mergeCell ref="A2:B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722C1-C917-4E5A-8933-CF9F25D451B0}">
  <sheetPr>
    <tabColor theme="8"/>
  </sheetPr>
  <dimension ref="A1:K39"/>
  <sheetViews>
    <sheetView topLeftCell="A16" zoomScale="130" zoomScaleNormal="130" workbookViewId="0">
      <selection activeCell="C12" sqref="C12"/>
    </sheetView>
  </sheetViews>
  <sheetFormatPr baseColWidth="10" defaultRowHeight="15"/>
  <cols>
    <col min="1" max="1" width="14.7109375" style="6" bestFit="1" customWidth="1"/>
    <col min="2" max="2" width="11.42578125" style="6"/>
    <col min="3" max="3" width="18.5703125" style="6" customWidth="1"/>
    <col min="4" max="4" width="18.7109375" style="6" customWidth="1"/>
    <col min="5" max="5" width="13.140625" style="6" customWidth="1"/>
    <col min="6" max="16384" width="11.42578125" style="6"/>
  </cols>
  <sheetData>
    <row r="1" spans="1:11" ht="30" customHeight="1" thickBot="1">
      <c r="A1" s="1" t="s">
        <v>0</v>
      </c>
      <c r="B1" s="2"/>
      <c r="C1" s="2"/>
      <c r="D1" s="3"/>
      <c r="E1" s="4" t="s">
        <v>1</v>
      </c>
      <c r="F1" s="5"/>
    </row>
    <row r="2" spans="1:11" ht="24">
      <c r="A2" s="7" t="s">
        <v>2</v>
      </c>
      <c r="B2" s="7"/>
      <c r="C2" s="8" t="s">
        <v>3</v>
      </c>
      <c r="E2" s="9"/>
      <c r="F2" s="10" t="s">
        <v>4</v>
      </c>
    </row>
    <row r="3" spans="1:11" ht="15.75">
      <c r="A3" s="11">
        <v>45444</v>
      </c>
      <c r="B3" s="11">
        <f>EOMONTH(A3,0)</f>
        <v>45473</v>
      </c>
      <c r="C3" s="12">
        <f>DATEDIF(A3,B3,"D")+1</f>
        <v>30</v>
      </c>
      <c r="D3" s="13"/>
      <c r="E3" s="14">
        <v>0.2122</v>
      </c>
      <c r="F3" s="10"/>
    </row>
    <row r="4" spans="1:11">
      <c r="E4" s="15">
        <v>0.20180000000000001</v>
      </c>
      <c r="F4" s="15">
        <v>18.89</v>
      </c>
      <c r="G4" s="16" t="s">
        <v>5</v>
      </c>
      <c r="H4" s="17"/>
      <c r="I4" s="17"/>
    </row>
    <row r="5" spans="1:11" ht="38.25">
      <c r="A5" s="18" t="s">
        <v>6</v>
      </c>
      <c r="B5" s="18" t="s">
        <v>7</v>
      </c>
      <c r="C5" s="19" t="s">
        <v>8</v>
      </c>
      <c r="D5" s="18" t="s">
        <v>4</v>
      </c>
      <c r="E5" s="20" t="s">
        <v>9</v>
      </c>
      <c r="F5" s="21" t="s">
        <v>10</v>
      </c>
    </row>
    <row r="6" spans="1:11" ht="18.75">
      <c r="A6" s="22">
        <v>1</v>
      </c>
      <c r="B6" s="23">
        <v>2.79</v>
      </c>
      <c r="C6" s="23">
        <f>B6/$E$4</f>
        <v>13.825569871159564</v>
      </c>
      <c r="D6" s="23">
        <f>IF(B6&gt;0,$F$4/$C$3," ")</f>
        <v>0.62966666666666671</v>
      </c>
      <c r="E6" s="23">
        <f>IF(B6&gt;0,D6+B6," ")</f>
        <v>3.4196666666666666</v>
      </c>
      <c r="F6" s="24"/>
    </row>
    <row r="7" spans="1:11" ht="18.75">
      <c r="A7" s="22">
        <v>2</v>
      </c>
      <c r="B7" s="23"/>
      <c r="C7" s="23">
        <f t="shared" ref="C7:C36" si="0">B7/$E$4</f>
        <v>0</v>
      </c>
      <c r="D7" s="23" t="str">
        <f t="shared" ref="D7:D36" si="1">IF(B7&gt;0,$F$4/$A$35," ")</f>
        <v xml:space="preserve"> </v>
      </c>
      <c r="E7" s="23" t="str">
        <f t="shared" ref="E7:E36" si="2">IF(B7&gt;0,D7+B7," ")</f>
        <v xml:space="preserve"> </v>
      </c>
      <c r="F7" s="25" t="str">
        <f>IF(B7&gt;0,AVERAGE($E$6:E7)," ")</f>
        <v xml:space="preserve"> </v>
      </c>
    </row>
    <row r="8" spans="1:11" ht="18.75">
      <c r="A8" s="22">
        <v>3</v>
      </c>
      <c r="B8" s="23"/>
      <c r="C8" s="23">
        <f t="shared" si="0"/>
        <v>0</v>
      </c>
      <c r="D8" s="23" t="str">
        <f t="shared" si="1"/>
        <v xml:space="preserve"> </v>
      </c>
      <c r="E8" s="23" t="str">
        <f t="shared" si="2"/>
        <v xml:space="preserve"> </v>
      </c>
      <c r="F8" s="25" t="str">
        <f>IF(B8&gt;0,AVERAGE($E$6:E8)," ")</f>
        <v xml:space="preserve"> </v>
      </c>
    </row>
    <row r="9" spans="1:11" ht="18.75">
      <c r="A9" s="22">
        <v>4</v>
      </c>
      <c r="B9" s="23"/>
      <c r="C9" s="23">
        <f t="shared" si="0"/>
        <v>0</v>
      </c>
      <c r="D9" s="23" t="str">
        <f t="shared" si="1"/>
        <v xml:space="preserve"> </v>
      </c>
      <c r="E9" s="23" t="str">
        <f t="shared" si="2"/>
        <v xml:space="preserve"> </v>
      </c>
      <c r="F9" s="25" t="str">
        <f>IF(B9&gt;0,AVERAGE($E$6:E9)," ")</f>
        <v xml:space="preserve"> </v>
      </c>
      <c r="K9" s="13"/>
    </row>
    <row r="10" spans="1:11" ht="18.75">
      <c r="A10" s="22">
        <v>5</v>
      </c>
      <c r="B10" s="23"/>
      <c r="C10" s="23">
        <f t="shared" si="0"/>
        <v>0</v>
      </c>
      <c r="D10" s="23" t="str">
        <f t="shared" si="1"/>
        <v xml:space="preserve"> </v>
      </c>
      <c r="E10" s="23" t="str">
        <f t="shared" si="2"/>
        <v xml:space="preserve"> </v>
      </c>
      <c r="F10" s="25" t="str">
        <f>IF(B10&gt;0,AVERAGE($E$6:E10)," ")</f>
        <v xml:space="preserve"> </v>
      </c>
    </row>
    <row r="11" spans="1:11" ht="18.75">
      <c r="A11" s="22">
        <v>6</v>
      </c>
      <c r="B11" s="23"/>
      <c r="C11" s="23">
        <f t="shared" si="0"/>
        <v>0</v>
      </c>
      <c r="D11" s="23" t="str">
        <f t="shared" si="1"/>
        <v xml:space="preserve"> </v>
      </c>
      <c r="E11" s="23" t="str">
        <f t="shared" si="2"/>
        <v xml:space="preserve"> </v>
      </c>
      <c r="F11" s="25" t="str">
        <f>IF(B11&gt;0,AVERAGE($E$6:E11)," ")</f>
        <v xml:space="preserve"> </v>
      </c>
      <c r="K11" s="13"/>
    </row>
    <row r="12" spans="1:11" ht="18.75">
      <c r="A12" s="22">
        <v>7</v>
      </c>
      <c r="B12" s="23"/>
      <c r="C12" s="23">
        <f t="shared" si="0"/>
        <v>0</v>
      </c>
      <c r="D12" s="23" t="str">
        <f t="shared" si="1"/>
        <v xml:space="preserve"> </v>
      </c>
      <c r="E12" s="23" t="str">
        <f t="shared" si="2"/>
        <v xml:space="preserve"> </v>
      </c>
      <c r="F12" s="25" t="str">
        <f>IF(B12&gt;0,AVERAGE($E$6:E12)," ")</f>
        <v xml:space="preserve"> </v>
      </c>
      <c r="I12" s="26"/>
    </row>
    <row r="13" spans="1:11" ht="18.75">
      <c r="A13" s="22">
        <v>8</v>
      </c>
      <c r="B13" s="23"/>
      <c r="C13" s="23">
        <f t="shared" si="0"/>
        <v>0</v>
      </c>
      <c r="D13" s="23" t="str">
        <f t="shared" si="1"/>
        <v xml:space="preserve"> </v>
      </c>
      <c r="E13" s="23" t="str">
        <f t="shared" si="2"/>
        <v xml:space="preserve"> </v>
      </c>
      <c r="F13" s="25" t="str">
        <f>IF(B13&gt;0,AVERAGE($E$6:E13)," ")</f>
        <v xml:space="preserve"> </v>
      </c>
      <c r="I13" s="27"/>
    </row>
    <row r="14" spans="1:11" ht="18.75">
      <c r="A14" s="22">
        <v>9</v>
      </c>
      <c r="B14" s="23"/>
      <c r="C14" s="23">
        <f t="shared" si="0"/>
        <v>0</v>
      </c>
      <c r="D14" s="23" t="str">
        <f t="shared" si="1"/>
        <v xml:space="preserve"> </v>
      </c>
      <c r="E14" s="23" t="str">
        <f t="shared" si="2"/>
        <v xml:space="preserve"> </v>
      </c>
      <c r="F14" s="25" t="str">
        <f>IF(B14&gt;0,AVERAGE($E$6:E14)," ")</f>
        <v xml:space="preserve"> </v>
      </c>
    </row>
    <row r="15" spans="1:11" ht="18.75">
      <c r="A15" s="22">
        <v>10</v>
      </c>
      <c r="B15" s="23"/>
      <c r="C15" s="23">
        <f t="shared" si="0"/>
        <v>0</v>
      </c>
      <c r="D15" s="23" t="str">
        <f t="shared" si="1"/>
        <v xml:space="preserve"> </v>
      </c>
      <c r="E15" s="23" t="str">
        <f t="shared" si="2"/>
        <v xml:space="preserve"> </v>
      </c>
      <c r="F15" s="25" t="str">
        <f>IF(B15&gt;0,AVERAGE($E$6:E15)," ")</f>
        <v xml:space="preserve"> </v>
      </c>
    </row>
    <row r="16" spans="1:11" ht="18.75">
      <c r="A16" s="22">
        <v>11</v>
      </c>
      <c r="B16" s="23"/>
      <c r="C16" s="23">
        <f t="shared" si="0"/>
        <v>0</v>
      </c>
      <c r="D16" s="23" t="str">
        <f t="shared" si="1"/>
        <v xml:space="preserve"> </v>
      </c>
      <c r="E16" s="23" t="str">
        <f t="shared" si="2"/>
        <v xml:space="preserve"> </v>
      </c>
      <c r="F16" s="25" t="str">
        <f>IF(B16&gt;0,AVERAGE($E$6:E16)," ")</f>
        <v xml:space="preserve"> </v>
      </c>
      <c r="G16" s="28"/>
    </row>
    <row r="17" spans="1:6" ht="18.75">
      <c r="A17" s="22">
        <v>12</v>
      </c>
      <c r="B17" s="23"/>
      <c r="C17" s="23">
        <f t="shared" si="0"/>
        <v>0</v>
      </c>
      <c r="D17" s="23" t="str">
        <f t="shared" si="1"/>
        <v xml:space="preserve"> </v>
      </c>
      <c r="E17" s="23" t="str">
        <f t="shared" si="2"/>
        <v xml:space="preserve"> </v>
      </c>
      <c r="F17" s="25" t="str">
        <f>IF(B17&gt;0,AVERAGE($E$6:E17)," ")</f>
        <v xml:space="preserve"> </v>
      </c>
    </row>
    <row r="18" spans="1:6" ht="18.75">
      <c r="A18" s="22">
        <v>13</v>
      </c>
      <c r="B18" s="23"/>
      <c r="C18" s="23">
        <f t="shared" si="0"/>
        <v>0</v>
      </c>
      <c r="D18" s="23" t="str">
        <f t="shared" si="1"/>
        <v xml:space="preserve"> </v>
      </c>
      <c r="E18" s="23" t="str">
        <f t="shared" si="2"/>
        <v xml:space="preserve"> </v>
      </c>
      <c r="F18" s="25" t="str">
        <f>IF(B18&gt;0,AVERAGE($E$6:E18)," ")</f>
        <v xml:space="preserve"> </v>
      </c>
    </row>
    <row r="19" spans="1:6" ht="18.75">
      <c r="A19" s="22">
        <v>14</v>
      </c>
      <c r="B19" s="23"/>
      <c r="C19" s="23">
        <f t="shared" si="0"/>
        <v>0</v>
      </c>
      <c r="D19" s="23" t="str">
        <f t="shared" si="1"/>
        <v xml:space="preserve"> </v>
      </c>
      <c r="E19" s="23" t="str">
        <f t="shared" si="2"/>
        <v xml:space="preserve"> </v>
      </c>
      <c r="F19" s="25" t="str">
        <f>IF(B19&gt;0,AVERAGE($E$6:E19)," ")</f>
        <v xml:space="preserve"> </v>
      </c>
    </row>
    <row r="20" spans="1:6" ht="18.75">
      <c r="A20" s="22">
        <v>15</v>
      </c>
      <c r="B20" s="23"/>
      <c r="C20" s="23">
        <f t="shared" si="0"/>
        <v>0</v>
      </c>
      <c r="D20" s="23" t="str">
        <f t="shared" si="1"/>
        <v xml:space="preserve"> </v>
      </c>
      <c r="E20" s="23" t="str">
        <f t="shared" si="2"/>
        <v xml:space="preserve"> </v>
      </c>
      <c r="F20" s="25" t="str">
        <f>IF(B20&gt;0,AVERAGE($E$6:E20)," ")</f>
        <v xml:space="preserve"> </v>
      </c>
    </row>
    <row r="21" spans="1:6" ht="18.75">
      <c r="A21" s="22">
        <v>16</v>
      </c>
      <c r="B21" s="23"/>
      <c r="C21" s="23">
        <f t="shared" si="0"/>
        <v>0</v>
      </c>
      <c r="D21" s="23" t="str">
        <f t="shared" si="1"/>
        <v xml:space="preserve"> </v>
      </c>
      <c r="E21" s="23" t="str">
        <f t="shared" si="2"/>
        <v xml:space="preserve"> </v>
      </c>
      <c r="F21" s="25" t="str">
        <f>IF(B21&gt;0,AVERAGE($E$6:E21)," ")</f>
        <v xml:space="preserve"> </v>
      </c>
    </row>
    <row r="22" spans="1:6" ht="18.75">
      <c r="A22" s="22">
        <v>17</v>
      </c>
      <c r="B22" s="23"/>
      <c r="C22" s="23">
        <f t="shared" si="0"/>
        <v>0</v>
      </c>
      <c r="D22" s="23" t="str">
        <f t="shared" si="1"/>
        <v xml:space="preserve"> </v>
      </c>
      <c r="E22" s="23" t="str">
        <f t="shared" si="2"/>
        <v xml:space="preserve"> </v>
      </c>
      <c r="F22" s="25" t="str">
        <f>IF(B22&gt;0,AVERAGE($E$6:E22)," ")</f>
        <v xml:space="preserve"> </v>
      </c>
    </row>
    <row r="23" spans="1:6" ht="18.75">
      <c r="A23" s="22">
        <v>18</v>
      </c>
      <c r="B23" s="23"/>
      <c r="C23" s="23">
        <f t="shared" si="0"/>
        <v>0</v>
      </c>
      <c r="D23" s="23" t="str">
        <f t="shared" si="1"/>
        <v xml:space="preserve"> </v>
      </c>
      <c r="E23" s="23" t="str">
        <f t="shared" si="2"/>
        <v xml:space="preserve"> </v>
      </c>
      <c r="F23" s="25" t="str">
        <f>IF(B23&gt;0,AVERAGE($E$6:E23)," ")</f>
        <v xml:space="preserve"> </v>
      </c>
    </row>
    <row r="24" spans="1:6" ht="18.75">
      <c r="A24" s="22">
        <v>19</v>
      </c>
      <c r="B24" s="23"/>
      <c r="C24" s="23">
        <f t="shared" si="0"/>
        <v>0</v>
      </c>
      <c r="D24" s="23" t="str">
        <f t="shared" si="1"/>
        <v xml:space="preserve"> </v>
      </c>
      <c r="E24" s="23" t="str">
        <f t="shared" si="2"/>
        <v xml:space="preserve"> </v>
      </c>
      <c r="F24" s="25" t="str">
        <f>IF(B24&gt;0,AVERAGE($E$6:E24)," ")</f>
        <v xml:space="preserve"> </v>
      </c>
    </row>
    <row r="25" spans="1:6" ht="18.75">
      <c r="A25" s="22">
        <v>20</v>
      </c>
      <c r="B25" s="23"/>
      <c r="C25" s="23">
        <f t="shared" si="0"/>
        <v>0</v>
      </c>
      <c r="D25" s="23" t="str">
        <f t="shared" si="1"/>
        <v xml:space="preserve"> </v>
      </c>
      <c r="E25" s="23" t="str">
        <f t="shared" si="2"/>
        <v xml:space="preserve"> </v>
      </c>
      <c r="F25" s="25" t="str">
        <f>IF(B25&gt;0,AVERAGE($E$6:E25)," ")</f>
        <v xml:space="preserve"> </v>
      </c>
    </row>
    <row r="26" spans="1:6" ht="18.75">
      <c r="A26" s="22">
        <v>21</v>
      </c>
      <c r="B26" s="23"/>
      <c r="C26" s="23">
        <f t="shared" si="0"/>
        <v>0</v>
      </c>
      <c r="D26" s="23" t="str">
        <f t="shared" si="1"/>
        <v xml:space="preserve"> </v>
      </c>
      <c r="E26" s="23" t="str">
        <f t="shared" si="2"/>
        <v xml:space="preserve"> </v>
      </c>
      <c r="F26" s="25" t="str">
        <f>IF(B26&gt;0,AVERAGE($E$6:E26)," ")</f>
        <v xml:space="preserve"> </v>
      </c>
    </row>
    <row r="27" spans="1:6" ht="18.75">
      <c r="A27" s="22">
        <v>22</v>
      </c>
      <c r="B27" s="23"/>
      <c r="C27" s="23">
        <f t="shared" si="0"/>
        <v>0</v>
      </c>
      <c r="D27" s="23" t="str">
        <f t="shared" si="1"/>
        <v xml:space="preserve"> </v>
      </c>
      <c r="E27" s="23" t="str">
        <f t="shared" si="2"/>
        <v xml:space="preserve"> </v>
      </c>
      <c r="F27" s="25" t="str">
        <f>IF(B27&gt;0,AVERAGE($E$6:E27)," ")</f>
        <v xml:space="preserve"> </v>
      </c>
    </row>
    <row r="28" spans="1:6" ht="18.75">
      <c r="A28" s="22">
        <v>23</v>
      </c>
      <c r="B28" s="23"/>
      <c r="C28" s="23">
        <f t="shared" si="0"/>
        <v>0</v>
      </c>
      <c r="D28" s="23" t="str">
        <f t="shared" si="1"/>
        <v xml:space="preserve"> </v>
      </c>
      <c r="E28" s="23" t="str">
        <f t="shared" si="2"/>
        <v xml:space="preserve"> </v>
      </c>
      <c r="F28" s="25" t="str">
        <f>IF(B28&gt;0,AVERAGE($E$6:E28)," ")</f>
        <v xml:space="preserve"> </v>
      </c>
    </row>
    <row r="29" spans="1:6" ht="18.75">
      <c r="A29" s="22">
        <v>24</v>
      </c>
      <c r="B29" s="23"/>
      <c r="C29" s="23">
        <f t="shared" si="0"/>
        <v>0</v>
      </c>
      <c r="D29" s="23" t="str">
        <f t="shared" si="1"/>
        <v xml:space="preserve"> </v>
      </c>
      <c r="E29" s="23" t="str">
        <f t="shared" si="2"/>
        <v xml:space="preserve"> </v>
      </c>
      <c r="F29" s="25" t="str">
        <f>IF(B29&gt;0,AVERAGE($E$6:E29)," ")</f>
        <v xml:space="preserve"> </v>
      </c>
    </row>
    <row r="30" spans="1:6" ht="18.75">
      <c r="A30" s="22">
        <v>25</v>
      </c>
      <c r="B30" s="23"/>
      <c r="C30" s="23">
        <f t="shared" si="0"/>
        <v>0</v>
      </c>
      <c r="D30" s="23" t="str">
        <f t="shared" si="1"/>
        <v xml:space="preserve"> </v>
      </c>
      <c r="E30" s="23" t="str">
        <f t="shared" si="2"/>
        <v xml:space="preserve"> </v>
      </c>
      <c r="F30" s="25" t="str">
        <f>IF(B30&gt;0,AVERAGE($E$6:E30)," ")</f>
        <v xml:space="preserve"> </v>
      </c>
    </row>
    <row r="31" spans="1:6" ht="18.75">
      <c r="A31" s="22">
        <v>26</v>
      </c>
      <c r="B31" s="23"/>
      <c r="C31" s="23">
        <f t="shared" si="0"/>
        <v>0</v>
      </c>
      <c r="D31" s="23" t="str">
        <f t="shared" si="1"/>
        <v xml:space="preserve"> </v>
      </c>
      <c r="E31" s="23" t="str">
        <f t="shared" si="2"/>
        <v xml:space="preserve"> </v>
      </c>
      <c r="F31" s="25" t="str">
        <f>IF(B31&gt;0,AVERAGE($E$6:E31)," ")</f>
        <v xml:space="preserve"> </v>
      </c>
    </row>
    <row r="32" spans="1:6" ht="18.75">
      <c r="A32" s="22">
        <v>27</v>
      </c>
      <c r="B32" s="23"/>
      <c r="C32" s="23">
        <f t="shared" si="0"/>
        <v>0</v>
      </c>
      <c r="D32" s="23" t="str">
        <f t="shared" si="1"/>
        <v xml:space="preserve"> </v>
      </c>
      <c r="E32" s="23" t="str">
        <f t="shared" si="2"/>
        <v xml:space="preserve"> </v>
      </c>
      <c r="F32" s="25" t="str">
        <f>IF(B32&gt;0,AVERAGE($E$6:E32)," ")</f>
        <v xml:space="preserve"> </v>
      </c>
    </row>
    <row r="33" spans="1:7" ht="18.75">
      <c r="A33" s="22">
        <v>28</v>
      </c>
      <c r="B33" s="23"/>
      <c r="C33" s="23">
        <f t="shared" si="0"/>
        <v>0</v>
      </c>
      <c r="D33" s="23" t="str">
        <f t="shared" si="1"/>
        <v xml:space="preserve"> </v>
      </c>
      <c r="E33" s="23" t="str">
        <f t="shared" si="2"/>
        <v xml:space="preserve"> </v>
      </c>
      <c r="F33" s="25" t="str">
        <f>IF(B33&gt;0,AVERAGE($E$6:E33)," ")</f>
        <v xml:space="preserve"> </v>
      </c>
      <c r="G33" s="28" t="s">
        <v>11</v>
      </c>
    </row>
    <row r="34" spans="1:7" ht="18.75">
      <c r="A34" s="22">
        <v>29</v>
      </c>
      <c r="B34" s="23"/>
      <c r="C34" s="23">
        <f t="shared" si="0"/>
        <v>0</v>
      </c>
      <c r="D34" s="23" t="str">
        <f t="shared" si="1"/>
        <v xml:space="preserve"> </v>
      </c>
      <c r="E34" s="29" t="str">
        <f t="shared" si="2"/>
        <v xml:space="preserve"> </v>
      </c>
      <c r="F34" s="25" t="str">
        <f>IF(B34&gt;0,AVERAGE($E$6:E34)," ")</f>
        <v xml:space="preserve"> </v>
      </c>
    </row>
    <row r="35" spans="1:7" ht="18.75">
      <c r="A35" s="22">
        <v>30</v>
      </c>
      <c r="B35" s="23"/>
      <c r="C35" s="23">
        <f t="shared" si="0"/>
        <v>0</v>
      </c>
      <c r="D35" s="23" t="str">
        <f t="shared" si="1"/>
        <v xml:space="preserve"> </v>
      </c>
      <c r="E35" s="29" t="str">
        <f t="shared" si="2"/>
        <v xml:space="preserve"> </v>
      </c>
      <c r="F35" s="25" t="str">
        <f>IF(B35&gt;0,AVERAGE($E$6:E35)," ")</f>
        <v xml:space="preserve"> </v>
      </c>
    </row>
    <row r="36" spans="1:7" ht="18.75">
      <c r="A36" s="22"/>
      <c r="B36" s="23"/>
      <c r="C36" s="23">
        <f t="shared" si="0"/>
        <v>0</v>
      </c>
      <c r="D36" s="23" t="str">
        <f t="shared" si="1"/>
        <v xml:space="preserve"> </v>
      </c>
      <c r="E36" s="29" t="str">
        <f t="shared" si="2"/>
        <v xml:space="preserve"> </v>
      </c>
      <c r="F36" s="25" t="str">
        <f>IF(B36&gt;0,AVERAGE($E$6:E36)," ")</f>
        <v xml:space="preserve"> </v>
      </c>
    </row>
    <row r="37" spans="1:7" ht="18.75">
      <c r="A37" s="30"/>
      <c r="B37" s="23"/>
      <c r="C37" s="23"/>
      <c r="D37" s="23"/>
      <c r="E37" s="29"/>
    </row>
    <row r="38" spans="1:7" ht="19.5" thickBot="1">
      <c r="A38" s="30"/>
      <c r="B38" s="23"/>
      <c r="C38" s="23"/>
      <c r="D38" s="23"/>
      <c r="E38" s="29">
        <f t="shared" ref="E38" si="3">D38+B38</f>
        <v>0</v>
      </c>
    </row>
    <row r="39" spans="1:7" ht="19.5" thickBot="1">
      <c r="B39" s="31">
        <f>SUM(B6:B38)</f>
        <v>2.79</v>
      </c>
      <c r="C39" s="31">
        <f>SUM(C6:C38)</f>
        <v>13.825569871159564</v>
      </c>
      <c r="D39" s="31">
        <f>SUM(D6:D38)</f>
        <v>0.62966666666666671</v>
      </c>
      <c r="E39" s="32">
        <f>SUM(E6:E38)</f>
        <v>3.4196666666666666</v>
      </c>
    </row>
  </sheetData>
  <mergeCells count="3">
    <mergeCell ref="A1:D1"/>
    <mergeCell ref="E1:E2"/>
    <mergeCell ref="A2:B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A5CC7-E194-48FB-BFD3-62CC9BB8D8F6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Détail MAI 2024</vt:lpstr>
      <vt:lpstr>Détail JUIN 2024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ARBEZ</dc:creator>
  <cp:lastModifiedBy>BERNARD ARBEZ</cp:lastModifiedBy>
  <dcterms:created xsi:type="dcterms:W3CDTF">2024-06-02T10:27:13Z</dcterms:created>
  <dcterms:modified xsi:type="dcterms:W3CDTF">2024-06-02T10:29:42Z</dcterms:modified>
</cp:coreProperties>
</file>