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0" windowWidth="22995" windowHeight="8145" activeTab="1"/>
  </bookViews>
  <sheets>
    <sheet name="Recap" sheetId="1" r:id="rId1"/>
    <sheet name="Q2-2013" sheetId="2" r:id="rId2"/>
    <sheet name="Q3-2013" sheetId="3" r:id="rId3"/>
    <sheet name="Q4-2013" sheetId="4" r:id="rId4"/>
    <sheet name="Q1-2014" sheetId="5" r:id="rId5"/>
  </sheets>
  <definedNames>
    <definedName name="_xlnm._FilterDatabase" localSheetId="0" hidden="1">Recap!$A$8:$O$8</definedName>
  </definedNames>
  <calcPr calcId="145621"/>
</workbook>
</file>

<file path=xl/calcChain.xml><?xml version="1.0" encoding="utf-8"?>
<calcChain xmlns="http://schemas.openxmlformats.org/spreadsheetml/2006/main">
  <c r="B6" i="5" l="1"/>
  <c r="B5" i="5"/>
  <c r="B4" i="5"/>
  <c r="B3" i="5"/>
  <c r="B2" i="5"/>
  <c r="B1" i="5"/>
  <c r="B6" i="4"/>
  <c r="B5" i="4"/>
  <c r="B4" i="4"/>
  <c r="B3" i="4"/>
  <c r="B2" i="4"/>
  <c r="B1" i="4"/>
  <c r="B6" i="3"/>
  <c r="B5" i="3"/>
  <c r="B4" i="3"/>
  <c r="B3" i="3"/>
  <c r="B2" i="3"/>
  <c r="B1" i="3"/>
  <c r="B6" i="2"/>
  <c r="B5" i="2"/>
  <c r="B4" i="2"/>
  <c r="B3" i="2"/>
  <c r="B2" i="2"/>
  <c r="B1" i="2"/>
  <c r="B6" i="1" l="1"/>
  <c r="B5" i="1"/>
  <c r="B4" i="1" l="1"/>
  <c r="B3" i="1"/>
  <c r="B2" i="1"/>
  <c r="B1" i="1"/>
</calcChain>
</file>

<file path=xl/sharedStrings.xml><?xml version="1.0" encoding="utf-8"?>
<sst xmlns="http://schemas.openxmlformats.org/spreadsheetml/2006/main" count="327" uniqueCount="228">
  <si>
    <t>Source of lead</t>
  </si>
  <si>
    <t>Detection date</t>
  </si>
  <si>
    <t>Description</t>
  </si>
  <si>
    <t>Amount k$</t>
  </si>
  <si>
    <t>Closing date</t>
  </si>
  <si>
    <t>Status</t>
  </si>
  <si>
    <t>Juin-14</t>
  </si>
  <si>
    <t>Num Oppty</t>
  </si>
  <si>
    <t>Contact</t>
  </si>
  <si>
    <t>Partners</t>
  </si>
  <si>
    <t>Mail</t>
  </si>
  <si>
    <t>Phone</t>
  </si>
  <si>
    <t>Next step</t>
  </si>
  <si>
    <t>OPG Numbers</t>
  </si>
  <si>
    <t>OPEN</t>
  </si>
  <si>
    <t>End-users</t>
  </si>
  <si>
    <t>Total</t>
  </si>
  <si>
    <t>Total OPEN</t>
  </si>
  <si>
    <t>Total WIN</t>
  </si>
  <si>
    <t>Total UPSIDE</t>
  </si>
  <si>
    <t>Total COMMIT</t>
  </si>
  <si>
    <t>Wholesaler</t>
  </si>
  <si>
    <t>Total LOST</t>
  </si>
  <si>
    <t>UPSIDE</t>
  </si>
  <si>
    <t>H1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</si>
  <si>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</si>
  <si>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</si>
  <si>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</si>
  <si>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</si>
  <si>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</si>
  <si>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</si>
  <si>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</si>
  <si>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</si>
  <si>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</si>
  <si>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</si>
  <si>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</si>
  <si>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</si>
  <si>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</si>
  <si>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</si>
  <si>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</si>
  <si>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</si>
  <si>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</si>
  <si>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</si>
  <si>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</si>
  <si>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</si>
  <si>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</si>
  <si>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</si>
  <si>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</si>
  <si>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</si>
  <si>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</si>
  <si>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</si>
  <si>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</si>
  <si>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</si>
  <si>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</si>
  <si>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</si>
  <si>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</si>
  <si>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</si>
  <si>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</si>
  <si>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</si>
  <si>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</si>
  <si>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</si>
  <si>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</si>
  <si>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</si>
  <si>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</si>
  <si>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</si>
  <si>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</si>
  <si>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</si>
  <si>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</si>
  <si>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</si>
  <si>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</si>
  <si>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</si>
  <si>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</si>
  <si>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</si>
  <si>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</si>
  <si>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</si>
  <si>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I1</t>
  </si>
  <si>
    <t>I2</t>
  </si>
  <si>
    <t>I3</t>
  </si>
  <si>
    <t>I4</t>
  </si>
  <si>
    <t>I5</t>
  </si>
  <si>
    <t>I6</t>
  </si>
  <si>
    <t>I7</t>
  </si>
  <si>
    <t>I8</t>
  </si>
  <si>
    <t>I9</t>
  </si>
  <si>
    <t>I10</t>
  </si>
  <si>
    <t>I11</t>
  </si>
  <si>
    <t>I12</t>
  </si>
  <si>
    <t>I13</t>
  </si>
  <si>
    <t>I14</t>
  </si>
  <si>
    <t>I15</t>
  </si>
  <si>
    <t>I16</t>
  </si>
  <si>
    <t>I17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</si>
  <si>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</si>
  <si>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</si>
  <si>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</si>
  <si>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</si>
  <si>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</si>
  <si>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</si>
  <si>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</si>
  <si>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</si>
  <si>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</si>
  <si>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</si>
  <si>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</si>
  <si>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</si>
  <si>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</si>
  <si>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</si>
  <si>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</si>
  <si>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</si>
  <si>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</si>
  <si>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K1</t>
  </si>
  <si>
    <t>K2</t>
  </si>
  <si>
    <t>K3</t>
  </si>
  <si>
    <t>K4</t>
  </si>
  <si>
    <t>K5</t>
  </si>
  <si>
    <t>K6</t>
  </si>
  <si>
    <t>K7</t>
  </si>
  <si>
    <t>K8</t>
  </si>
  <si>
    <t>K9</t>
  </si>
  <si>
    <t>K10</t>
  </si>
  <si>
    <t>K11</t>
  </si>
  <si>
    <t>K12</t>
  </si>
  <si>
    <t>K13</t>
  </si>
  <si>
    <t>K14</t>
  </si>
  <si>
    <t>K15</t>
  </si>
  <si>
    <t>K16</t>
  </si>
  <si>
    <t>K17</t>
  </si>
  <si>
    <t>L1</t>
  </si>
  <si>
    <t>L2</t>
  </si>
  <si>
    <t>L3</t>
  </si>
  <si>
    <t>L4</t>
  </si>
  <si>
    <t>L5</t>
  </si>
  <si>
    <t>L6</t>
  </si>
  <si>
    <t>L7</t>
  </si>
  <si>
    <t>L8</t>
  </si>
  <si>
    <t>L9</t>
  </si>
  <si>
    <t>L10</t>
  </si>
  <si>
    <t>L11</t>
  </si>
  <si>
    <t>L12</t>
  </si>
  <si>
    <t>L13</t>
  </si>
  <si>
    <t>L14</t>
  </si>
  <si>
    <t>L15</t>
  </si>
  <si>
    <t>L16</t>
  </si>
  <si>
    <t>L17</t>
  </si>
  <si>
    <t>O1</t>
  </si>
  <si>
    <t>O2</t>
  </si>
  <si>
    <t>O3</t>
  </si>
  <si>
    <t>O4</t>
  </si>
  <si>
    <t>O5</t>
  </si>
  <si>
    <t>O6</t>
  </si>
  <si>
    <t>O7</t>
  </si>
  <si>
    <t>O8</t>
  </si>
  <si>
    <t>O9</t>
  </si>
  <si>
    <t>O10</t>
  </si>
  <si>
    <t>O11</t>
  </si>
  <si>
    <t>O12</t>
  </si>
  <si>
    <t>O13</t>
  </si>
  <si>
    <t>O14</t>
  </si>
  <si>
    <t>O15</t>
  </si>
  <si>
    <t>O16</t>
  </si>
  <si>
    <t>O17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</si>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</sst>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$-409]#,##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1" fillId="4" borderId="1" xfId="0" applyFont="1" applyFill="1" applyBorder="1" applyAlignment="1">
      <alignment horizontal="center" vertical="center"/>
    </xf>
    <xf numFmtId="17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5" borderId="1" xfId="0" applyFont="1" applyFill="1" applyBorder="1"/>
    <xf numFmtId="164" fontId="1" fillId="5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6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/>
    <xf numFmtId="0" fontId="1" fillId="7" borderId="1" xfId="0" applyFont="1" applyFill="1" applyBorder="1" applyAlignment="1">
      <alignment horizontal="center" vertical="center"/>
    </xf>
    <xf numFmtId="0" fontId="1" fillId="8" borderId="1" xfId="0" applyFont="1" applyFill="1" applyBorder="1"/>
    <xf numFmtId="0" fontId="1" fillId="8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164" fontId="0" fillId="7" borderId="1" xfId="0" applyNumberFormat="1" applyFill="1" applyBorder="1" applyAlignment="1">
      <alignment horizontal="center" vertical="center" wrapText="1"/>
    </xf>
    <xf numFmtId="17" fontId="0" fillId="7" borderId="1" xfId="0" applyNumberForma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 wrapText="1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topLeftCell="E1" zoomScale="80" zoomScaleNormal="80" workbookViewId="0">
      <selection activeCell="G10" sqref="G10"/>
    </sheetView>
  </sheetViews>
  <sheetFormatPr defaultRowHeight="15" x14ac:dyDescent="0.25"/>
  <cols>
    <col min="1" max="1" width="27.85546875" customWidth="1"/>
    <col min="2" max="2" width="12.85546875" style="1" customWidth="1"/>
    <col min="3" max="3" width="16.28515625" style="1" customWidth="1"/>
    <col min="4" max="4" width="19.85546875" customWidth="1"/>
    <col min="5" max="5" width="19.85546875" style="1" customWidth="1"/>
    <col min="6" max="6" width="15" customWidth="1"/>
    <col min="7" max="7" width="37.28515625" style="1" customWidth="1"/>
    <col min="8" max="8" width="18.5703125" style="1" customWidth="1"/>
    <col min="9" max="9" width="31" style="1" customWidth="1"/>
    <col min="10" max="10" width="23.5703125" style="1" customWidth="1"/>
    <col min="11" max="11" width="36.85546875" customWidth="1"/>
    <col min="12" max="12" width="18.5703125" style="6" customWidth="1"/>
    <col min="13" max="13" width="13.85546875" customWidth="1"/>
    <col min="14" max="14" width="11.7109375" customWidth="1"/>
    <col min="15" max="15" width="42.140625" style="23" customWidth="1"/>
  </cols>
  <sheetData>
    <row r="1" spans="1:15" s="1" customFormat="1" ht="22.5" customHeight="1" x14ac:dyDescent="0.25">
      <c r="A1" s="12" t="s">
        <v>16</v>
      </c>
      <c r="B1" s="13">
        <f>SUM(M9:M85)</f>
        <v>232</v>
      </c>
      <c r="L1" s="6"/>
      <c r="O1" s="23"/>
    </row>
    <row r="2" spans="1:15" s="1" customFormat="1" ht="22.5" customHeight="1" x14ac:dyDescent="0.25">
      <c r="A2" s="15" t="s">
        <v>17</v>
      </c>
      <c r="B2" s="16">
        <f>SUMIF(B9:B84,"OPEN",M9:M84)</f>
        <v>177</v>
      </c>
      <c r="L2" s="6"/>
      <c r="O2" s="23"/>
    </row>
    <row r="3" spans="1:15" ht="22.5" customHeight="1" x14ac:dyDescent="0.25">
      <c r="A3" s="17" t="s">
        <v>18</v>
      </c>
      <c r="B3" s="18">
        <f>SUMIF(B9:B84,"WIN",M9:M84)</f>
        <v>0</v>
      </c>
    </row>
    <row r="4" spans="1:15" s="6" customFormat="1" ht="21" customHeight="1" x14ac:dyDescent="0.25">
      <c r="A4" s="19" t="s">
        <v>19</v>
      </c>
      <c r="B4" s="20">
        <f>SUMIF(B9:B84,"UPSIDE",M9:M84)</f>
        <v>55</v>
      </c>
      <c r="O4" s="23"/>
    </row>
    <row r="5" spans="1:15" s="6" customFormat="1" ht="21.75" customHeight="1" x14ac:dyDescent="0.25">
      <c r="A5" s="12" t="s">
        <v>20</v>
      </c>
      <c r="B5" s="14">
        <f>SUMIF(B9:B84,"COMMIT",M9:M84)</f>
        <v>0</v>
      </c>
      <c r="O5" s="23"/>
    </row>
    <row r="6" spans="1:15" s="6" customFormat="1" ht="21.75" customHeight="1" x14ac:dyDescent="0.25">
      <c r="A6" s="21" t="s">
        <v>22</v>
      </c>
      <c r="B6" s="22">
        <f>SUMIF(B9:B84,"LOST",M9:M84)</f>
        <v>0</v>
      </c>
      <c r="O6" s="23"/>
    </row>
    <row r="8" spans="1:15" s="11" customFormat="1" ht="26.25" customHeight="1" x14ac:dyDescent="0.25">
      <c r="A8" s="7" t="s">
        <v>7</v>
      </c>
      <c r="B8" s="7" t="s">
        <v>5</v>
      </c>
      <c r="C8" s="7" t="s">
        <v>13</v>
      </c>
      <c r="D8" s="7" t="s">
        <v>9</v>
      </c>
      <c r="E8" s="7" t="s">
        <v>21</v>
      </c>
      <c r="F8" s="7" t="s">
        <v>0</v>
      </c>
      <c r="G8" s="10" t="s">
        <v>15</v>
      </c>
      <c r="H8" s="10" t="s">
        <v>8</v>
      </c>
      <c r="I8" s="10" t="s">
        <v>10</v>
      </c>
      <c r="J8" s="10" t="s">
        <v>11</v>
      </c>
      <c r="K8" s="7" t="s">
        <v>2</v>
      </c>
      <c r="L8" s="7" t="s">
        <v>1</v>
      </c>
      <c r="M8" s="7" t="s">
        <v>3</v>
      </c>
      <c r="N8" s="7" t="s">
        <v>4</v>
      </c>
      <c r="O8" s="7" t="s">
        <v>12</v>
      </c>
    </row>
    <row r="9" spans="1:15" ht="123" customHeight="1" x14ac:dyDescent="0.25">
      <c r="A9" s="2" t="s">
        <v>160</v>
      </c>
      <c r="B9" s="2" t="s">
        <v>14</v>
      </c>
      <c r="C9" s="2" t="s">
        <v>177</v>
      </c>
      <c r="D9" s="9" t="s">
        <v>194</v>
      </c>
      <c r="E9" s="9" t="s">
        <v>211</v>
      </c>
      <c r="F9" s="9" t="s">
        <v>41</v>
      </c>
      <c r="G9" s="9" t="s">
        <v>58</v>
      </c>
      <c r="H9" s="4" t="s">
        <v>24</v>
      </c>
      <c r="I9" s="4" t="s">
        <v>75</v>
      </c>
      <c r="J9" s="4" t="s">
        <v>92</v>
      </c>
      <c r="K9" s="9" t="s">
        <v>109</v>
      </c>
      <c r="L9" s="4" t="s">
        <v>126</v>
      </c>
      <c r="M9" s="3">
        <v>5</v>
      </c>
      <c r="N9" s="8">
        <v>41579</v>
      </c>
      <c r="O9" s="27" t="s">
        <v>143</v>
      </c>
    </row>
    <row r="10" spans="1:15" ht="77.25" customHeight="1" x14ac:dyDescent="0.25">
      <c r="A10" s="2" t="s">
        <v>161</v>
      </c>
      <c r="B10" s="2" t="s">
        <v>14</v>
      </c>
      <c r="C10" s="2" t="s">
        <v>178</v>
      </c>
      <c r="D10" s="9" t="s">
        <v>195</v>
      </c>
      <c r="E10" s="9" t="s">
        <v>212</v>
      </c>
      <c r="F10" s="9" t="s">
        <v>42</v>
      </c>
      <c r="G10" s="9" t="s">
        <v>59</v>
      </c>
      <c r="H10" s="4" t="s">
        <v>25</v>
      </c>
      <c r="I10" s="4" t="s">
        <v>76</v>
      </c>
      <c r="J10" s="4" t="s">
        <v>93</v>
      </c>
      <c r="K10" s="9" t="s">
        <v>110</v>
      </c>
      <c r="L10" s="4" t="s">
        <v>127</v>
      </c>
      <c r="M10" s="3">
        <v>8</v>
      </c>
      <c r="N10" s="8">
        <v>41579</v>
      </c>
      <c r="O10" s="27" t="s">
        <v>144</v>
      </c>
    </row>
    <row r="11" spans="1:15" ht="84" customHeight="1" x14ac:dyDescent="0.25">
      <c r="A11" s="2" t="s">
        <v>162</v>
      </c>
      <c r="B11" s="2" t="s">
        <v>14</v>
      </c>
      <c r="C11" s="2" t="s">
        <v>179</v>
      </c>
      <c r="D11" s="9" t="s">
        <v>196</v>
      </c>
      <c r="E11" s="9" t="s">
        <v>213</v>
      </c>
      <c r="F11" s="9" t="s">
        <v>43</v>
      </c>
      <c r="G11" s="9" t="s">
        <v>60</v>
      </c>
      <c r="H11" s="4" t="s">
        <v>26</v>
      </c>
      <c r="I11" s="4" t="s">
        <v>77</v>
      </c>
      <c r="J11" s="4" t="s">
        <v>94</v>
      </c>
      <c r="K11" s="9" t="s">
        <v>111</v>
      </c>
      <c r="L11" s="4" t="s">
        <v>128</v>
      </c>
      <c r="M11" s="3">
        <v>10</v>
      </c>
      <c r="N11" s="8">
        <v>41579</v>
      </c>
      <c r="O11" s="27" t="s">
        <v>145</v>
      </c>
    </row>
    <row r="12" spans="1:15" ht="102.75" customHeight="1" x14ac:dyDescent="0.25">
      <c r="A12" s="2" t="s">
        <v>163</v>
      </c>
      <c r="B12" s="2" t="s">
        <v>14</v>
      </c>
      <c r="C12" s="2" t="s">
        <v>180</v>
      </c>
      <c r="D12" s="9" t="s">
        <v>197</v>
      </c>
      <c r="E12" s="9" t="s">
        <v>214</v>
      </c>
      <c r="F12" s="9" t="s">
        <v>44</v>
      </c>
      <c r="G12" s="9" t="s">
        <v>61</v>
      </c>
      <c r="H12" s="4" t="s">
        <v>27</v>
      </c>
      <c r="I12" s="4" t="s">
        <v>78</v>
      </c>
      <c r="J12" s="4" t="s">
        <v>95</v>
      </c>
      <c r="K12" s="9" t="s">
        <v>112</v>
      </c>
      <c r="L12" s="4" t="s">
        <v>129</v>
      </c>
      <c r="M12" s="3">
        <v>8</v>
      </c>
      <c r="N12" s="8">
        <v>41609</v>
      </c>
      <c r="O12" s="27" t="s">
        <v>146</v>
      </c>
    </row>
    <row r="13" spans="1:15" ht="103.5" customHeight="1" x14ac:dyDescent="0.25">
      <c r="A13" s="2" t="s">
        <v>164</v>
      </c>
      <c r="B13" s="2" t="s">
        <v>14</v>
      </c>
      <c r="C13" s="2" t="s">
        <v>181</v>
      </c>
      <c r="D13" s="9" t="s">
        <v>198</v>
      </c>
      <c r="E13" s="9" t="s">
        <v>215</v>
      </c>
      <c r="F13" s="9" t="s">
        <v>45</v>
      </c>
      <c r="G13" s="9" t="s">
        <v>62</v>
      </c>
      <c r="H13" s="4" t="s">
        <v>28</v>
      </c>
      <c r="I13" s="4" t="s">
        <v>79</v>
      </c>
      <c r="J13" s="4" t="s">
        <v>96</v>
      </c>
      <c r="K13" s="9" t="s">
        <v>113</v>
      </c>
      <c r="L13" s="4" t="s">
        <v>130</v>
      </c>
      <c r="M13" s="3">
        <v>30</v>
      </c>
      <c r="N13" s="8">
        <v>41609</v>
      </c>
      <c r="O13" s="27" t="s">
        <v>147</v>
      </c>
    </row>
    <row r="14" spans="1:15" ht="62.25" customHeight="1" x14ac:dyDescent="0.25">
      <c r="A14" s="2" t="s">
        <v>165</v>
      </c>
      <c r="B14" s="2" t="s">
        <v>14</v>
      </c>
      <c r="C14" s="2" t="s">
        <v>182</v>
      </c>
      <c r="D14" s="9" t="s">
        <v>199</v>
      </c>
      <c r="E14" s="9" t="s">
        <v>216</v>
      </c>
      <c r="F14" s="9" t="s">
        <v>46</v>
      </c>
      <c r="G14" s="9" t="s">
        <v>63</v>
      </c>
      <c r="H14" s="4" t="s">
        <v>29</v>
      </c>
      <c r="I14" s="4" t="s">
        <v>80</v>
      </c>
      <c r="J14" s="4" t="s">
        <v>97</v>
      </c>
      <c r="K14" s="9" t="s">
        <v>114</v>
      </c>
      <c r="L14" s="4" t="s">
        <v>131</v>
      </c>
      <c r="M14" s="3">
        <v>40</v>
      </c>
      <c r="N14" s="8">
        <v>41640</v>
      </c>
      <c r="O14" s="27" t="s">
        <v>148</v>
      </c>
    </row>
    <row r="15" spans="1:15" ht="94.5" customHeight="1" x14ac:dyDescent="0.25">
      <c r="A15" s="2" t="s">
        <v>166</v>
      </c>
      <c r="B15" s="2" t="s">
        <v>14</v>
      </c>
      <c r="C15" s="2" t="s">
        <v>183</v>
      </c>
      <c r="D15" s="9" t="s">
        <v>200</v>
      </c>
      <c r="E15" s="9" t="s">
        <v>217</v>
      </c>
      <c r="F15" s="9" t="s">
        <v>47</v>
      </c>
      <c r="G15" s="9" t="s">
        <v>64</v>
      </c>
      <c r="H15" s="4" t="s">
        <v>30</v>
      </c>
      <c r="I15" s="4" t="s">
        <v>81</v>
      </c>
      <c r="J15" s="4" t="s">
        <v>98</v>
      </c>
      <c r="K15" s="9" t="s">
        <v>115</v>
      </c>
      <c r="L15" s="4" t="s">
        <v>132</v>
      </c>
      <c r="M15" s="3">
        <v>35</v>
      </c>
      <c r="N15" s="8">
        <v>41518</v>
      </c>
      <c r="O15" s="27" t="s">
        <v>149</v>
      </c>
    </row>
    <row r="16" spans="1:15" x14ac:dyDescent="0.25">
      <c r="A16" s="2" t="s">
        <v>167</v>
      </c>
      <c r="B16" s="24" t="s">
        <v>23</v>
      </c>
      <c r="C16" s="2" t="s">
        <v>184</v>
      </c>
      <c r="D16" s="9" t="s">
        <v>201</v>
      </c>
      <c r="E16" s="9" t="s">
        <v>218</v>
      </c>
      <c r="F16" s="9" t="s">
        <v>48</v>
      </c>
      <c r="G16" s="9" t="s">
        <v>65</v>
      </c>
      <c r="H16" s="4" t="s">
        <v>31</v>
      </c>
      <c r="I16" s="4" t="s">
        <v>82</v>
      </c>
      <c r="J16" s="4" t="s">
        <v>99</v>
      </c>
      <c r="K16" s="9" t="s">
        <v>116</v>
      </c>
      <c r="L16" s="4" t="s">
        <v>133</v>
      </c>
      <c r="M16" s="25">
        <v>5</v>
      </c>
      <c r="N16" s="26">
        <v>41426</v>
      </c>
      <c r="O16" s="27" t="s">
        <v>150</v>
      </c>
    </row>
    <row r="17" spans="1:15" x14ac:dyDescent="0.25">
      <c r="A17" s="2" t="s">
        <v>168</v>
      </c>
      <c r="B17" s="2" t="s">
        <v>14</v>
      </c>
      <c r="C17" s="2" t="s">
        <v>185</v>
      </c>
      <c r="D17" s="9" t="s">
        <v>202</v>
      </c>
      <c r="E17" s="9" t="s">
        <v>219</v>
      </c>
      <c r="F17" s="9" t="s">
        <v>49</v>
      </c>
      <c r="G17" s="9" t="s">
        <v>66</v>
      </c>
      <c r="H17" s="4" t="s">
        <v>32</v>
      </c>
      <c r="I17" s="4" t="s">
        <v>83</v>
      </c>
      <c r="J17" s="4" t="s">
        <v>100</v>
      </c>
      <c r="K17" s="9" t="s">
        <v>117</v>
      </c>
      <c r="L17" s="4" t="s">
        <v>134</v>
      </c>
      <c r="M17" s="3">
        <v>5</v>
      </c>
      <c r="N17" s="8">
        <v>41730</v>
      </c>
      <c r="O17" s="27" t="s">
        <v>151</v>
      </c>
    </row>
    <row r="18" spans="1:15" x14ac:dyDescent="0.25">
      <c r="A18" s="2" t="s">
        <v>169</v>
      </c>
      <c r="B18" s="2" t="s">
        <v>14</v>
      </c>
      <c r="C18" s="2" t="s">
        <v>186</v>
      </c>
      <c r="D18" s="9" t="s">
        <v>203</v>
      </c>
      <c r="E18" s="9" t="s">
        <v>220</v>
      </c>
      <c r="F18" s="9" t="s">
        <v>50</v>
      </c>
      <c r="G18" s="9" t="s">
        <v>67</v>
      </c>
      <c r="H18" s="4" t="s">
        <v>33</v>
      </c>
      <c r="I18" s="4" t="s">
        <v>84</v>
      </c>
      <c r="J18" s="4" t="s">
        <v>101</v>
      </c>
      <c r="K18" s="9" t="s">
        <v>118</v>
      </c>
      <c r="L18" s="4" t="s">
        <v>135</v>
      </c>
      <c r="M18" s="3">
        <v>5</v>
      </c>
      <c r="N18" s="8">
        <v>41609</v>
      </c>
      <c r="O18" s="27" t="s">
        <v>152</v>
      </c>
    </row>
    <row r="19" spans="1:15" x14ac:dyDescent="0.25">
      <c r="A19" s="2" t="s">
        <v>170</v>
      </c>
      <c r="B19" s="2" t="s">
        <v>14</v>
      </c>
      <c r="C19" s="2" t="s">
        <v>187</v>
      </c>
      <c r="D19" s="9" t="s">
        <v>204</v>
      </c>
      <c r="E19" s="9" t="s">
        <v>221</v>
      </c>
      <c r="F19" s="9" t="s">
        <v>51</v>
      </c>
      <c r="G19" s="9" t="s">
        <v>68</v>
      </c>
      <c r="H19" s="4" t="s">
        <v>34</v>
      </c>
      <c r="I19" s="4" t="s">
        <v>85</v>
      </c>
      <c r="J19" s="4" t="s">
        <v>102</v>
      </c>
      <c r="K19" s="9" t="s">
        <v>119</v>
      </c>
      <c r="L19" s="4" t="s">
        <v>136</v>
      </c>
      <c r="M19" s="3">
        <v>7</v>
      </c>
      <c r="N19" s="8">
        <v>41913</v>
      </c>
      <c r="O19" s="27" t="s">
        <v>153</v>
      </c>
    </row>
    <row r="20" spans="1:15" s="5" customFormat="1" x14ac:dyDescent="0.25">
      <c r="A20" s="2" t="s">
        <v>171</v>
      </c>
      <c r="B20" s="2" t="s">
        <v>14</v>
      </c>
      <c r="C20" s="2" t="s">
        <v>188</v>
      </c>
      <c r="D20" s="9" t="s">
        <v>205</v>
      </c>
      <c r="E20" s="9" t="s">
        <v>222</v>
      </c>
      <c r="F20" s="9" t="s">
        <v>52</v>
      </c>
      <c r="G20" s="9" t="s">
        <v>69</v>
      </c>
      <c r="H20" s="4" t="s">
        <v>35</v>
      </c>
      <c r="I20" s="4" t="s">
        <v>86</v>
      </c>
      <c r="J20" s="4" t="s">
        <v>103</v>
      </c>
      <c r="K20" s="9" t="s">
        <v>120</v>
      </c>
      <c r="L20" s="4" t="s">
        <v>137</v>
      </c>
      <c r="M20" s="3">
        <v>5</v>
      </c>
      <c r="N20" s="8">
        <v>41579</v>
      </c>
      <c r="O20" s="27" t="s">
        <v>154</v>
      </c>
    </row>
    <row r="21" spans="1:15" s="5" customFormat="1" ht="60" customHeight="1" x14ac:dyDescent="0.25">
      <c r="A21" s="2" t="s">
        <v>172</v>
      </c>
      <c r="B21" s="2" t="s">
        <v>14</v>
      </c>
      <c r="C21" s="2" t="s">
        <v>189</v>
      </c>
      <c r="D21" s="9" t="s">
        <v>206</v>
      </c>
      <c r="E21" s="9" t="s">
        <v>223</v>
      </c>
      <c r="F21" s="9" t="s">
        <v>53</v>
      </c>
      <c r="G21" s="9" t="s">
        <v>70</v>
      </c>
      <c r="H21" s="4" t="s">
        <v>36</v>
      </c>
      <c r="I21" s="4" t="s">
        <v>87</v>
      </c>
      <c r="J21" s="4" t="s">
        <v>104</v>
      </c>
      <c r="K21" s="9" t="s">
        <v>121</v>
      </c>
      <c r="L21" s="4" t="s">
        <v>138</v>
      </c>
      <c r="M21" s="3">
        <v>4</v>
      </c>
      <c r="N21" s="8">
        <v>41487</v>
      </c>
      <c r="O21" s="27" t="s">
        <v>155</v>
      </c>
    </row>
    <row r="22" spans="1:15" x14ac:dyDescent="0.25">
      <c r="A22" s="2" t="s">
        <v>173</v>
      </c>
      <c r="B22" s="2" t="s">
        <v>14</v>
      </c>
      <c r="C22" s="2" t="s">
        <v>190</v>
      </c>
      <c r="D22" s="9" t="s">
        <v>207</v>
      </c>
      <c r="E22" s="9" t="s">
        <v>224</v>
      </c>
      <c r="F22" s="9" t="s">
        <v>54</v>
      </c>
      <c r="G22" s="9" t="s">
        <v>71</v>
      </c>
      <c r="H22" s="4" t="s">
        <v>37</v>
      </c>
      <c r="I22" s="4" t="s">
        <v>88</v>
      </c>
      <c r="J22" s="4" t="s">
        <v>105</v>
      </c>
      <c r="K22" s="9" t="s">
        <v>122</v>
      </c>
      <c r="L22" s="4" t="s">
        <v>139</v>
      </c>
      <c r="M22" s="3">
        <v>5</v>
      </c>
      <c r="N22" s="8">
        <v>41579</v>
      </c>
      <c r="O22" s="27" t="s">
        <v>156</v>
      </c>
    </row>
    <row r="23" spans="1:15" x14ac:dyDescent="0.25">
      <c r="A23" s="2" t="s">
        <v>174</v>
      </c>
      <c r="B23" s="24" t="s">
        <v>23</v>
      </c>
      <c r="C23" s="2" t="s">
        <v>191</v>
      </c>
      <c r="D23" s="9" t="s">
        <v>208</v>
      </c>
      <c r="E23" s="9" t="s">
        <v>225</v>
      </c>
      <c r="F23" s="9" t="s">
        <v>55</v>
      </c>
      <c r="G23" s="9" t="s">
        <v>72</v>
      </c>
      <c r="H23" s="4" t="s">
        <v>38</v>
      </c>
      <c r="I23" s="4" t="s">
        <v>89</v>
      </c>
      <c r="J23" s="4" t="s">
        <v>106</v>
      </c>
      <c r="K23" s="9" t="s">
        <v>123</v>
      </c>
      <c r="L23" s="4" t="s">
        <v>140</v>
      </c>
      <c r="M23" s="25">
        <v>50</v>
      </c>
      <c r="N23" s="26">
        <v>41518</v>
      </c>
      <c r="O23" s="27" t="s">
        <v>157</v>
      </c>
    </row>
    <row r="24" spans="1:15" x14ac:dyDescent="0.25">
      <c r="A24" s="2" t="s">
        <v>175</v>
      </c>
      <c r="B24" s="2" t="s">
        <v>14</v>
      </c>
      <c r="C24" s="2" t="s">
        <v>192</v>
      </c>
      <c r="D24" s="9" t="s">
        <v>209</v>
      </c>
      <c r="E24" s="9" t="s">
        <v>226</v>
      </c>
      <c r="F24" s="9" t="s">
        <v>56</v>
      </c>
      <c r="G24" s="9" t="s">
        <v>73</v>
      </c>
      <c r="H24" s="4" t="s">
        <v>39</v>
      </c>
      <c r="I24" s="4" t="s">
        <v>90</v>
      </c>
      <c r="J24" s="4" t="s">
        <v>107</v>
      </c>
      <c r="K24" s="9" t="s">
        <v>124</v>
      </c>
      <c r="L24" s="4" t="s">
        <v>141</v>
      </c>
      <c r="M24" s="3">
        <v>5</v>
      </c>
      <c r="N24" s="8" t="s">
        <v>6</v>
      </c>
      <c r="O24" s="27" t="s">
        <v>158</v>
      </c>
    </row>
    <row r="25" spans="1:15" x14ac:dyDescent="0.25">
      <c r="A25" s="2" t="s">
        <v>176</v>
      </c>
      <c r="B25" s="2" t="s">
        <v>14</v>
      </c>
      <c r="C25" s="2" t="s">
        <v>193</v>
      </c>
      <c r="D25" s="9" t="s">
        <v>210</v>
      </c>
      <c r="E25" s="9" t="s">
        <v>227</v>
      </c>
      <c r="F25" s="9" t="s">
        <v>57</v>
      </c>
      <c r="G25" s="9" t="s">
        <v>74</v>
      </c>
      <c r="H25" s="4" t="s">
        <v>40</v>
      </c>
      <c r="I25" s="4" t="s">
        <v>91</v>
      </c>
      <c r="J25" s="4" t="s">
        <v>108</v>
      </c>
      <c r="K25" s="9" t="s">
        <v>125</v>
      </c>
      <c r="L25" s="4" t="s">
        <v>142</v>
      </c>
      <c r="M25" s="3">
        <v>5</v>
      </c>
      <c r="N25" s="8">
        <v>41883</v>
      </c>
      <c r="O25" s="27" t="s">
        <v>159</v>
      </c>
    </row>
  </sheetData>
  <autoFilter ref="A8:O8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tabSelected="1" zoomScale="80" zoomScaleNormal="80" workbookViewId="0">
      <selection activeCell="A9" sqref="A9"/>
    </sheetView>
  </sheetViews>
  <sheetFormatPr defaultRowHeight="15" x14ac:dyDescent="0.25"/>
  <cols>
    <col min="1" max="1" width="27.85546875" customWidth="1"/>
    <col min="2" max="2" width="12.85546875" customWidth="1"/>
    <col min="3" max="3" width="16.28515625" customWidth="1"/>
    <col min="4" max="5" width="19.85546875" customWidth="1"/>
    <col min="6" max="6" width="15" customWidth="1"/>
    <col min="7" max="7" width="37.28515625" customWidth="1"/>
    <col min="8" max="8" width="18.5703125" customWidth="1"/>
    <col min="9" max="9" width="31" customWidth="1"/>
    <col min="10" max="10" width="23.5703125" customWidth="1"/>
    <col min="11" max="11" width="36.85546875" customWidth="1"/>
    <col min="12" max="12" width="18.5703125" customWidth="1"/>
    <col min="13" max="13" width="13.85546875" customWidth="1"/>
    <col min="14" max="14" width="11.7109375" customWidth="1"/>
    <col min="15" max="15" width="42.140625" customWidth="1"/>
  </cols>
  <sheetData>
    <row r="1" spans="1:15" x14ac:dyDescent="0.25">
      <c r="A1" s="12" t="s">
        <v>16</v>
      </c>
      <c r="B1" s="13">
        <f>SUM(M26:M102)</f>
        <v>0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23"/>
    </row>
    <row r="2" spans="1:15" x14ac:dyDescent="0.25">
      <c r="A2" s="15" t="s">
        <v>17</v>
      </c>
      <c r="B2" s="16">
        <f ca="1">SUMIF(B9:B101,"OPEN",M26:M101)</f>
        <v>0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23"/>
    </row>
    <row r="3" spans="1:15" x14ac:dyDescent="0.25">
      <c r="A3" s="17" t="s">
        <v>18</v>
      </c>
      <c r="B3" s="18">
        <f ca="1">SUMIF(B9:B101,"WIN",M26:M101)</f>
        <v>0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23"/>
    </row>
    <row r="4" spans="1:15" x14ac:dyDescent="0.25">
      <c r="A4" s="19" t="s">
        <v>19</v>
      </c>
      <c r="B4" s="20">
        <f ca="1">SUMIF(B9:B101,"UPSIDE",M26:M101)</f>
        <v>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23"/>
    </row>
    <row r="5" spans="1:15" x14ac:dyDescent="0.25">
      <c r="A5" s="12" t="s">
        <v>20</v>
      </c>
      <c r="B5" s="14">
        <f ca="1">SUMIF(B9:B101,"COMMIT",M26:M101)</f>
        <v>0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23"/>
    </row>
    <row r="6" spans="1:15" x14ac:dyDescent="0.25">
      <c r="A6" s="21" t="s">
        <v>22</v>
      </c>
      <c r="B6" s="22">
        <f ca="1">SUMIF(B9:B101,"LOST",M26:M101)</f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23"/>
    </row>
    <row r="7" spans="1:15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23"/>
    </row>
    <row r="8" spans="1:15" x14ac:dyDescent="0.25">
      <c r="A8" s="28" t="s">
        <v>7</v>
      </c>
      <c r="B8" s="28" t="s">
        <v>5</v>
      </c>
      <c r="C8" s="28" t="s">
        <v>13</v>
      </c>
      <c r="D8" s="28" t="s">
        <v>9</v>
      </c>
      <c r="E8" s="28" t="s">
        <v>21</v>
      </c>
      <c r="F8" s="7" t="s">
        <v>0</v>
      </c>
      <c r="G8" s="10" t="s">
        <v>15</v>
      </c>
      <c r="H8" s="10" t="s">
        <v>8</v>
      </c>
      <c r="I8" s="10" t="s">
        <v>10</v>
      </c>
      <c r="J8" s="10" t="s">
        <v>11</v>
      </c>
      <c r="K8" s="7" t="s">
        <v>2</v>
      </c>
      <c r="L8" s="7" t="s">
        <v>1</v>
      </c>
      <c r="M8" s="7" t="s">
        <v>3</v>
      </c>
      <c r="N8" s="7" t="s">
        <v>4</v>
      </c>
      <c r="O8" s="7" t="s">
        <v>12</v>
      </c>
    </row>
    <row r="9" spans="1:15" x14ac:dyDescent="0.25">
      <c r="A9" s="29"/>
      <c r="B9" s="29"/>
      <c r="C9" s="29"/>
      <c r="D9" s="29"/>
      <c r="E9" s="30"/>
    </row>
    <row r="10" spans="1:15" x14ac:dyDescent="0.25">
      <c r="A10" s="29"/>
      <c r="B10" s="29"/>
      <c r="C10" s="29"/>
      <c r="D10" s="29"/>
      <c r="E10" s="30"/>
    </row>
    <row r="11" spans="1:15" x14ac:dyDescent="0.25">
      <c r="A11" s="29"/>
      <c r="B11" s="29"/>
      <c r="C11" s="29"/>
      <c r="D11" s="29"/>
      <c r="E11" s="30"/>
    </row>
    <row r="12" spans="1:15" x14ac:dyDescent="0.25">
      <c r="A12" s="29"/>
      <c r="B12" s="29"/>
      <c r="C12" s="29"/>
      <c r="D12" s="29"/>
      <c r="E12" s="30"/>
    </row>
    <row r="13" spans="1:15" x14ac:dyDescent="0.25">
      <c r="A13" s="29"/>
      <c r="B13" s="29"/>
      <c r="C13" s="29"/>
      <c r="D13" s="29"/>
      <c r="E13" s="30"/>
    </row>
    <row r="14" spans="1:15" x14ac:dyDescent="0.25">
      <c r="A14" s="29"/>
      <c r="B14" s="29"/>
      <c r="C14" s="29"/>
      <c r="D14" s="29"/>
      <c r="E14" s="30"/>
    </row>
    <row r="15" spans="1:15" x14ac:dyDescent="0.25">
      <c r="A15" s="29"/>
      <c r="B15" s="29"/>
      <c r="C15" s="29"/>
      <c r="D15" s="29"/>
      <c r="E15" s="30"/>
    </row>
    <row r="16" spans="1:15" x14ac:dyDescent="0.25">
      <c r="A16" s="29"/>
      <c r="B16" s="29"/>
      <c r="C16" s="29"/>
      <c r="D16" s="29"/>
      <c r="E16" s="30"/>
    </row>
    <row r="17" spans="1:5" x14ac:dyDescent="0.25">
      <c r="A17" s="29"/>
      <c r="B17" s="29"/>
      <c r="C17" s="29"/>
      <c r="D17" s="29"/>
      <c r="E17" s="30"/>
    </row>
    <row r="18" spans="1:5" x14ac:dyDescent="0.25">
      <c r="A18" s="29"/>
      <c r="B18" s="29"/>
      <c r="C18" s="29"/>
      <c r="D18" s="29"/>
      <c r="E18" s="30"/>
    </row>
    <row r="19" spans="1:5" x14ac:dyDescent="0.25">
      <c r="A19" s="29"/>
      <c r="B19" s="29"/>
      <c r="C19" s="29"/>
      <c r="D19" s="29"/>
      <c r="E19" s="30"/>
    </row>
    <row r="20" spans="1:5" x14ac:dyDescent="0.25">
      <c r="A20" s="29"/>
      <c r="B20" s="29"/>
      <c r="C20" s="29"/>
      <c r="D20" s="29"/>
      <c r="E20" s="30"/>
    </row>
    <row r="21" spans="1:5" x14ac:dyDescent="0.25">
      <c r="A21" s="29"/>
      <c r="B21" s="29"/>
      <c r="C21" s="29"/>
      <c r="D21" s="29"/>
      <c r="E21" s="30"/>
    </row>
    <row r="22" spans="1:5" x14ac:dyDescent="0.25">
      <c r="A22" s="29"/>
      <c r="B22" s="29"/>
      <c r="C22" s="29"/>
      <c r="D22" s="29"/>
      <c r="E22" s="30"/>
    </row>
    <row r="23" spans="1:5" x14ac:dyDescent="0.25">
      <c r="A23" s="29"/>
      <c r="B23" s="29"/>
      <c r="C23" s="29"/>
      <c r="D23" s="29"/>
      <c r="E23" s="30"/>
    </row>
    <row r="24" spans="1:5" x14ac:dyDescent="0.25">
      <c r="A24" s="29"/>
      <c r="B24" s="29"/>
      <c r="C24" s="29"/>
      <c r="D24" s="29"/>
      <c r="E24" s="30"/>
    </row>
    <row r="25" spans="1:5" x14ac:dyDescent="0.25">
      <c r="A25" s="29"/>
      <c r="B25" s="29"/>
      <c r="C25" s="29"/>
      <c r="D25" s="29"/>
      <c r="E25" s="30"/>
    </row>
    <row r="26" spans="1:5" x14ac:dyDescent="0.25">
      <c r="A26" s="30"/>
      <c r="B26" s="30"/>
      <c r="C26" s="30"/>
      <c r="D26" s="30"/>
      <c r="E26" s="3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zoomScale="80" zoomScaleNormal="80" workbookViewId="0">
      <selection activeCell="H38" sqref="H38"/>
    </sheetView>
  </sheetViews>
  <sheetFormatPr defaultRowHeight="15" x14ac:dyDescent="0.25"/>
  <cols>
    <col min="1" max="1" width="27.85546875" customWidth="1"/>
    <col min="2" max="2" width="12.85546875" customWidth="1"/>
    <col min="3" max="3" width="16.28515625" customWidth="1"/>
    <col min="4" max="5" width="19.85546875" customWidth="1"/>
    <col min="6" max="6" width="15" customWidth="1"/>
    <col min="7" max="7" width="37.28515625" customWidth="1"/>
    <col min="8" max="8" width="18.5703125" customWidth="1"/>
    <col min="9" max="9" width="31" customWidth="1"/>
    <col min="10" max="10" width="23.5703125" customWidth="1"/>
    <col min="11" max="11" width="36.85546875" customWidth="1"/>
    <col min="12" max="12" width="18.5703125" customWidth="1"/>
    <col min="13" max="13" width="13.85546875" customWidth="1"/>
    <col min="14" max="14" width="11.7109375" customWidth="1"/>
    <col min="15" max="15" width="42.140625" customWidth="1"/>
  </cols>
  <sheetData>
    <row r="1" spans="1:15" x14ac:dyDescent="0.25">
      <c r="A1" s="12" t="s">
        <v>16</v>
      </c>
      <c r="B1" s="13">
        <f>SUM(M26:M102)</f>
        <v>0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23"/>
    </row>
    <row r="2" spans="1:15" x14ac:dyDescent="0.25">
      <c r="A2" s="15" t="s">
        <v>17</v>
      </c>
      <c r="B2" s="16">
        <f>SUMIF(B26:B101,"OPEN",M26:M101)</f>
        <v>0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23"/>
    </row>
    <row r="3" spans="1:15" x14ac:dyDescent="0.25">
      <c r="A3" s="17" t="s">
        <v>18</v>
      </c>
      <c r="B3" s="18">
        <f>SUMIF(B26:B101,"WIN",M26:M101)</f>
        <v>0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23"/>
    </row>
    <row r="4" spans="1:15" x14ac:dyDescent="0.25">
      <c r="A4" s="19" t="s">
        <v>19</v>
      </c>
      <c r="B4" s="20">
        <f>SUMIF(B26:B101,"UPSIDE",M26:M101)</f>
        <v>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23"/>
    </row>
    <row r="5" spans="1:15" x14ac:dyDescent="0.25">
      <c r="A5" s="12" t="s">
        <v>20</v>
      </c>
      <c r="B5" s="14">
        <f>SUMIF(B26:B101,"COMMIT",M26:M101)</f>
        <v>0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23"/>
    </row>
    <row r="6" spans="1:15" x14ac:dyDescent="0.25">
      <c r="A6" s="21" t="s">
        <v>22</v>
      </c>
      <c r="B6" s="22">
        <f>SUMIF(B26:B101,"LOST",M26:M101)</f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23"/>
    </row>
    <row r="7" spans="1:15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23"/>
    </row>
    <row r="8" spans="1:15" x14ac:dyDescent="0.25">
      <c r="A8" s="7" t="s">
        <v>7</v>
      </c>
      <c r="B8" s="7" t="s">
        <v>5</v>
      </c>
      <c r="C8" s="7" t="s">
        <v>13</v>
      </c>
      <c r="D8" s="7" t="s">
        <v>9</v>
      </c>
      <c r="E8" s="7" t="s">
        <v>21</v>
      </c>
      <c r="F8" s="7" t="s">
        <v>0</v>
      </c>
      <c r="G8" s="10" t="s">
        <v>15</v>
      </c>
      <c r="H8" s="10" t="s">
        <v>8</v>
      </c>
      <c r="I8" s="10" t="s">
        <v>10</v>
      </c>
      <c r="J8" s="10" t="s">
        <v>11</v>
      </c>
      <c r="K8" s="7" t="s">
        <v>2</v>
      </c>
      <c r="L8" s="7" t="s">
        <v>1</v>
      </c>
      <c r="M8" s="7" t="s">
        <v>3</v>
      </c>
      <c r="N8" s="7" t="s">
        <v>4</v>
      </c>
      <c r="O8" s="7" t="s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zoomScale="80" zoomScaleNormal="80" workbookViewId="0">
      <selection activeCell="G36" sqref="G36"/>
    </sheetView>
  </sheetViews>
  <sheetFormatPr defaultRowHeight="15" x14ac:dyDescent="0.25"/>
  <cols>
    <col min="1" max="1" width="27.85546875" customWidth="1"/>
    <col min="2" max="2" width="12.85546875" customWidth="1"/>
    <col min="3" max="3" width="16.28515625" customWidth="1"/>
    <col min="4" max="5" width="19.85546875" customWidth="1"/>
    <col min="6" max="6" width="15" customWidth="1"/>
    <col min="7" max="7" width="37.28515625" customWidth="1"/>
    <col min="8" max="8" width="18.5703125" customWidth="1"/>
    <col min="9" max="9" width="31" customWidth="1"/>
    <col min="10" max="10" width="23.5703125" customWidth="1"/>
    <col min="11" max="11" width="36.85546875" customWidth="1"/>
    <col min="12" max="12" width="18.5703125" customWidth="1"/>
    <col min="13" max="13" width="13.85546875" customWidth="1"/>
    <col min="14" max="14" width="11.7109375" customWidth="1"/>
    <col min="15" max="15" width="42.140625" customWidth="1"/>
  </cols>
  <sheetData>
    <row r="1" spans="1:15" x14ac:dyDescent="0.25">
      <c r="A1" s="12" t="s">
        <v>16</v>
      </c>
      <c r="B1" s="13">
        <f>SUM(M26:M102)</f>
        <v>0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23"/>
    </row>
    <row r="2" spans="1:15" x14ac:dyDescent="0.25">
      <c r="A2" s="15" t="s">
        <v>17</v>
      </c>
      <c r="B2" s="16">
        <f>SUMIF(B26:B101,"OPEN",M26:M101)</f>
        <v>0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23"/>
    </row>
    <row r="3" spans="1:15" x14ac:dyDescent="0.25">
      <c r="A3" s="17" t="s">
        <v>18</v>
      </c>
      <c r="B3" s="18">
        <f>SUMIF(B26:B101,"WIN",M26:M101)</f>
        <v>0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23"/>
    </row>
    <row r="4" spans="1:15" x14ac:dyDescent="0.25">
      <c r="A4" s="19" t="s">
        <v>19</v>
      </c>
      <c r="B4" s="20">
        <f>SUMIF(B26:B101,"UPSIDE",M26:M101)</f>
        <v>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23"/>
    </row>
    <row r="5" spans="1:15" x14ac:dyDescent="0.25">
      <c r="A5" s="12" t="s">
        <v>20</v>
      </c>
      <c r="B5" s="14">
        <f>SUMIF(B26:B101,"COMMIT",M26:M101)</f>
        <v>0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23"/>
    </row>
    <row r="6" spans="1:15" x14ac:dyDescent="0.25">
      <c r="A6" s="21" t="s">
        <v>22</v>
      </c>
      <c r="B6" s="22">
        <f>SUMIF(B26:B101,"LOST",M26:M101)</f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23"/>
    </row>
    <row r="7" spans="1:15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23"/>
    </row>
    <row r="8" spans="1:15" x14ac:dyDescent="0.25">
      <c r="A8" s="7" t="s">
        <v>7</v>
      </c>
      <c r="B8" s="7" t="s">
        <v>5</v>
      </c>
      <c r="C8" s="7" t="s">
        <v>13</v>
      </c>
      <c r="D8" s="7" t="s">
        <v>9</v>
      </c>
      <c r="E8" s="7" t="s">
        <v>21</v>
      </c>
      <c r="F8" s="7" t="s">
        <v>0</v>
      </c>
      <c r="G8" s="10" t="s">
        <v>15</v>
      </c>
      <c r="H8" s="10" t="s">
        <v>8</v>
      </c>
      <c r="I8" s="10" t="s">
        <v>10</v>
      </c>
      <c r="J8" s="10" t="s">
        <v>11</v>
      </c>
      <c r="K8" s="7" t="s">
        <v>2</v>
      </c>
      <c r="L8" s="7" t="s">
        <v>1</v>
      </c>
      <c r="M8" s="7" t="s">
        <v>3</v>
      </c>
      <c r="N8" s="7" t="s">
        <v>4</v>
      </c>
      <c r="O8" s="7" t="s">
        <v>12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zoomScale="80" zoomScaleNormal="80" workbookViewId="0">
      <selection activeCell="F28" sqref="F28"/>
    </sheetView>
  </sheetViews>
  <sheetFormatPr defaultRowHeight="15" x14ac:dyDescent="0.25"/>
  <cols>
    <col min="1" max="1" width="27.85546875" customWidth="1"/>
    <col min="2" max="2" width="12.85546875" customWidth="1"/>
    <col min="3" max="3" width="16.28515625" customWidth="1"/>
    <col min="4" max="5" width="19.85546875" customWidth="1"/>
    <col min="6" max="6" width="15" customWidth="1"/>
    <col min="7" max="7" width="37.28515625" customWidth="1"/>
    <col min="8" max="8" width="18.5703125" customWidth="1"/>
    <col min="9" max="9" width="31" customWidth="1"/>
    <col min="10" max="10" width="23.5703125" customWidth="1"/>
    <col min="11" max="11" width="36.85546875" customWidth="1"/>
    <col min="12" max="12" width="18.5703125" customWidth="1"/>
    <col min="13" max="13" width="13.85546875" customWidth="1"/>
    <col min="14" max="14" width="11.7109375" customWidth="1"/>
    <col min="15" max="15" width="42.140625" customWidth="1"/>
  </cols>
  <sheetData>
    <row r="1" spans="1:15" x14ac:dyDescent="0.25">
      <c r="A1" s="12" t="s">
        <v>16</v>
      </c>
      <c r="B1" s="13">
        <f>SUM(M26:M102)</f>
        <v>0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23"/>
    </row>
    <row r="2" spans="1:15" x14ac:dyDescent="0.25">
      <c r="A2" s="15" t="s">
        <v>17</v>
      </c>
      <c r="B2" s="16">
        <f>SUMIF(B26:B101,"OPEN",M26:M101)</f>
        <v>0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23"/>
    </row>
    <row r="3" spans="1:15" x14ac:dyDescent="0.25">
      <c r="A3" s="17" t="s">
        <v>18</v>
      </c>
      <c r="B3" s="18">
        <f>SUMIF(B26:B101,"WIN",M26:M101)</f>
        <v>0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23"/>
    </row>
    <row r="4" spans="1:15" x14ac:dyDescent="0.25">
      <c r="A4" s="19" t="s">
        <v>19</v>
      </c>
      <c r="B4" s="20">
        <f>SUMIF(B26:B101,"UPSIDE",M26:M101)</f>
        <v>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23"/>
    </row>
    <row r="5" spans="1:15" x14ac:dyDescent="0.25">
      <c r="A5" s="12" t="s">
        <v>20</v>
      </c>
      <c r="B5" s="14">
        <f>SUMIF(B26:B101,"COMMIT",M26:M101)</f>
        <v>0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23"/>
    </row>
    <row r="6" spans="1:15" x14ac:dyDescent="0.25">
      <c r="A6" s="21" t="s">
        <v>22</v>
      </c>
      <c r="B6" s="22">
        <f>SUMIF(B26:B101,"LOST",M26:M101)</f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23"/>
    </row>
    <row r="7" spans="1:15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23"/>
    </row>
    <row r="8" spans="1:15" x14ac:dyDescent="0.25">
      <c r="A8" s="7" t="s">
        <v>7</v>
      </c>
      <c r="B8" s="7" t="s">
        <v>5</v>
      </c>
      <c r="C8" s="7" t="s">
        <v>13</v>
      </c>
      <c r="D8" s="7" t="s">
        <v>9</v>
      </c>
      <c r="E8" s="7" t="s">
        <v>21</v>
      </c>
      <c r="F8" s="7" t="s">
        <v>0</v>
      </c>
      <c r="G8" s="10" t="s">
        <v>15</v>
      </c>
      <c r="H8" s="10" t="s">
        <v>8</v>
      </c>
      <c r="I8" s="10" t="s">
        <v>10</v>
      </c>
      <c r="J8" s="10" t="s">
        <v>11</v>
      </c>
      <c r="K8" s="7" t="s">
        <v>2</v>
      </c>
      <c r="L8" s="7" t="s">
        <v>1</v>
      </c>
      <c r="M8" s="7" t="s">
        <v>3</v>
      </c>
      <c r="N8" s="7" t="s">
        <v>4</v>
      </c>
      <c r="O8" s="7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Recap</vt:lpstr>
      <vt:lpstr>Q2-2013</vt:lpstr>
      <vt:lpstr>Q3-2013</vt:lpstr>
      <vt:lpstr>Q4-2013</vt:lpstr>
      <vt:lpstr>Q1-2014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Muselli</dc:creator>
  <cp:lastModifiedBy>Charles Muselli</cp:lastModifiedBy>
  <dcterms:created xsi:type="dcterms:W3CDTF">2013-04-04T09:15:42Z</dcterms:created>
  <dcterms:modified xsi:type="dcterms:W3CDTF">2013-04-08T12:29:57Z</dcterms:modified>
</cp:coreProperties>
</file>