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437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AB61" i="1" l="1"/>
  <c r="Z61" i="1"/>
  <c r="X61" i="1"/>
  <c r="T61" i="1"/>
  <c r="R61" i="1"/>
  <c r="N61" i="1"/>
  <c r="L61" i="1"/>
  <c r="H61" i="1"/>
  <c r="AF61" i="1" s="1"/>
  <c r="F61" i="1"/>
  <c r="AD61" i="1" s="1"/>
  <c r="AF60" i="1"/>
  <c r="AD60" i="1"/>
  <c r="AB60" i="1"/>
  <c r="AB59" i="1"/>
  <c r="Z59" i="1"/>
  <c r="X59" i="1"/>
  <c r="T59" i="1"/>
  <c r="R59" i="1"/>
  <c r="N59" i="1"/>
  <c r="L59" i="1"/>
  <c r="H59" i="1"/>
  <c r="AF59" i="1" s="1"/>
  <c r="F59" i="1"/>
  <c r="AF58" i="1"/>
  <c r="AD58" i="1"/>
  <c r="AB58" i="1"/>
  <c r="AD57" i="1"/>
  <c r="AB57" i="1"/>
  <c r="Z57" i="1"/>
  <c r="X57" i="1"/>
  <c r="T57" i="1"/>
  <c r="R57" i="1"/>
  <c r="N57" i="1"/>
  <c r="L57" i="1"/>
  <c r="H57" i="1"/>
  <c r="AF57" i="1" s="1"/>
  <c r="F57" i="1"/>
  <c r="AF56" i="1"/>
  <c r="AD56" i="1"/>
  <c r="AB56" i="1"/>
  <c r="AF55" i="1"/>
  <c r="AD55" i="1"/>
  <c r="AB55" i="1"/>
  <c r="AF54" i="1"/>
  <c r="AD54" i="1"/>
  <c r="AB54" i="1"/>
  <c r="AB53" i="1"/>
  <c r="Z53" i="1"/>
  <c r="X53" i="1"/>
  <c r="T53" i="1"/>
  <c r="R53" i="1"/>
  <c r="N53" i="1"/>
  <c r="L53" i="1"/>
  <c r="H53" i="1"/>
  <c r="AF53" i="1" s="1"/>
  <c r="F53" i="1"/>
  <c r="AD53" i="1" s="1"/>
  <c r="AF52" i="1"/>
  <c r="AD52" i="1"/>
  <c r="AB52" i="1"/>
  <c r="AB51" i="1"/>
  <c r="Z51" i="1"/>
  <c r="Z49" i="1" s="1"/>
  <c r="X51" i="1"/>
  <c r="X49" i="1" s="1"/>
  <c r="T51" i="1"/>
  <c r="R51" i="1"/>
  <c r="R49" i="1" s="1"/>
  <c r="N51" i="1"/>
  <c r="L51" i="1"/>
  <c r="H51" i="1"/>
  <c r="F51" i="1"/>
  <c r="F49" i="1" s="1"/>
  <c r="AF50" i="1"/>
  <c r="AF48" i="1" s="1"/>
  <c r="AD50" i="1"/>
  <c r="AD48" i="1" s="1"/>
  <c r="AB50" i="1"/>
  <c r="AB49" i="1"/>
  <c r="V49" i="1"/>
  <c r="P49" i="1"/>
  <c r="N49" i="1"/>
  <c r="L49" i="1"/>
  <c r="J49" i="1"/>
  <c r="D49" i="1"/>
  <c r="AB48" i="1"/>
  <c r="Z48" i="1"/>
  <c r="X48" i="1"/>
  <c r="V48" i="1"/>
  <c r="T48" i="1"/>
  <c r="R48" i="1"/>
  <c r="P48" i="1"/>
  <c r="N48" i="1"/>
  <c r="L48" i="1"/>
  <c r="J48" i="1"/>
  <c r="H48" i="1"/>
  <c r="F48" i="1"/>
  <c r="D48" i="1"/>
  <c r="AB47" i="1"/>
  <c r="Z47" i="1"/>
  <c r="X47" i="1"/>
  <c r="T47" i="1"/>
  <c r="R47" i="1"/>
  <c r="N47" i="1"/>
  <c r="L47" i="1"/>
  <c r="AD47" i="1" s="1"/>
  <c r="H47" i="1"/>
  <c r="AF47" i="1" s="1"/>
  <c r="F47" i="1"/>
  <c r="AF46" i="1"/>
  <c r="AD46" i="1"/>
  <c r="AB46" i="1"/>
  <c r="AB45" i="1"/>
  <c r="Z45" i="1"/>
  <c r="X45" i="1"/>
  <c r="T45" i="1"/>
  <c r="R45" i="1"/>
  <c r="N45" i="1"/>
  <c r="L45" i="1"/>
  <c r="AD45" i="1" s="1"/>
  <c r="H45" i="1"/>
  <c r="F45" i="1"/>
  <c r="AF44" i="1"/>
  <c r="AD44" i="1"/>
  <c r="AB44" i="1"/>
  <c r="AB43" i="1"/>
  <c r="Z43" i="1"/>
  <c r="X43" i="1"/>
  <c r="T43" i="1"/>
  <c r="R43" i="1"/>
  <c r="N43" i="1"/>
  <c r="L43" i="1"/>
  <c r="AD43" i="1" s="1"/>
  <c r="H43" i="1"/>
  <c r="F43" i="1"/>
  <c r="AF42" i="1"/>
  <c r="AD42" i="1"/>
  <c r="AB42" i="1"/>
  <c r="AB41" i="1"/>
  <c r="Z41" i="1"/>
  <c r="X41" i="1"/>
  <c r="T41" i="1"/>
  <c r="R41" i="1"/>
  <c r="N41" i="1"/>
  <c r="L41" i="1"/>
  <c r="H41" i="1"/>
  <c r="F41" i="1"/>
  <c r="AD41" i="1" s="1"/>
  <c r="AF40" i="1"/>
  <c r="AD40" i="1"/>
  <c r="AB40" i="1"/>
  <c r="AF39" i="1"/>
  <c r="AD39" i="1"/>
  <c r="AB39" i="1"/>
  <c r="AF38" i="1"/>
  <c r="AD38" i="1"/>
  <c r="AB38" i="1"/>
  <c r="AB37" i="1"/>
  <c r="Z37" i="1"/>
  <c r="X37" i="1"/>
  <c r="T37" i="1"/>
  <c r="R37" i="1"/>
  <c r="N37" i="1"/>
  <c r="L37" i="1"/>
  <c r="H37" i="1"/>
  <c r="F37" i="1"/>
  <c r="AD37" i="1" s="1"/>
  <c r="AF36" i="1"/>
  <c r="AD36" i="1"/>
  <c r="AB36" i="1"/>
  <c r="AB35" i="1"/>
  <c r="Z35" i="1"/>
  <c r="Z29" i="1" s="1"/>
  <c r="X35" i="1"/>
  <c r="T35" i="1"/>
  <c r="R35" i="1"/>
  <c r="N35" i="1"/>
  <c r="N29" i="1" s="1"/>
  <c r="L35" i="1"/>
  <c r="AD35" i="1" s="1"/>
  <c r="H35" i="1"/>
  <c r="F35" i="1"/>
  <c r="AF34" i="1"/>
  <c r="AD34" i="1"/>
  <c r="AB34" i="1"/>
  <c r="AB33" i="1"/>
  <c r="Z33" i="1"/>
  <c r="X33" i="1"/>
  <c r="T33" i="1"/>
  <c r="T29" i="1" s="1"/>
  <c r="R33" i="1"/>
  <c r="N33" i="1"/>
  <c r="L33" i="1"/>
  <c r="H33" i="1"/>
  <c r="AF33" i="1" s="1"/>
  <c r="F33" i="1"/>
  <c r="AD33" i="1" s="1"/>
  <c r="AF32" i="1"/>
  <c r="AD32" i="1"/>
  <c r="AB32" i="1"/>
  <c r="AF31" i="1"/>
  <c r="AD31" i="1"/>
  <c r="AB31" i="1"/>
  <c r="AF30" i="1"/>
  <c r="AF28" i="1" s="1"/>
  <c r="AD30" i="1"/>
  <c r="AD28" i="1" s="1"/>
  <c r="AB30" i="1"/>
  <c r="AB29" i="1"/>
  <c r="V29" i="1"/>
  <c r="R29" i="1"/>
  <c r="P29" i="1"/>
  <c r="J29" i="1"/>
  <c r="D29" i="1"/>
  <c r="AB28" i="1"/>
  <c r="Z28" i="1"/>
  <c r="X28" i="1"/>
  <c r="V28" i="1"/>
  <c r="T28" i="1"/>
  <c r="R28" i="1"/>
  <c r="P28" i="1"/>
  <c r="N28" i="1"/>
  <c r="L28" i="1"/>
  <c r="J28" i="1"/>
  <c r="H28" i="1"/>
  <c r="F28" i="1"/>
  <c r="D28" i="1"/>
  <c r="AB27" i="1"/>
  <c r="Z27" i="1"/>
  <c r="X27" i="1"/>
  <c r="T27" i="1"/>
  <c r="R27" i="1"/>
  <c r="N27" i="1"/>
  <c r="L27" i="1"/>
  <c r="H27" i="1"/>
  <c r="AF27" i="1" s="1"/>
  <c r="F27" i="1"/>
  <c r="AF26" i="1"/>
  <c r="AD26" i="1"/>
  <c r="AB26" i="1"/>
  <c r="AD25" i="1"/>
  <c r="AB25" i="1"/>
  <c r="Z25" i="1"/>
  <c r="X25" i="1"/>
  <c r="T25" i="1"/>
  <c r="R25" i="1"/>
  <c r="N25" i="1"/>
  <c r="L25" i="1"/>
  <c r="H25" i="1"/>
  <c r="AF25" i="1" s="1"/>
  <c r="F25" i="1"/>
  <c r="AF24" i="1"/>
  <c r="AD24" i="1"/>
  <c r="AB24" i="1"/>
  <c r="AB23" i="1"/>
  <c r="Z23" i="1"/>
  <c r="X23" i="1"/>
  <c r="T23" i="1"/>
  <c r="R23" i="1"/>
  <c r="N23" i="1"/>
  <c r="L23" i="1"/>
  <c r="AD23" i="1" s="1"/>
  <c r="H23" i="1"/>
  <c r="F23" i="1"/>
  <c r="AF22" i="1"/>
  <c r="AD22" i="1"/>
  <c r="AB22" i="1"/>
  <c r="AB21" i="1"/>
  <c r="Z21" i="1"/>
  <c r="X21" i="1"/>
  <c r="T21" i="1"/>
  <c r="R21" i="1"/>
  <c r="N21" i="1"/>
  <c r="L21" i="1"/>
  <c r="H21" i="1"/>
  <c r="F21" i="1"/>
  <c r="AD21" i="1" s="1"/>
  <c r="AF20" i="1"/>
  <c r="AD20" i="1"/>
  <c r="AB20" i="1"/>
  <c r="AB19" i="1"/>
  <c r="Z19" i="1"/>
  <c r="X19" i="1"/>
  <c r="T19" i="1"/>
  <c r="R19" i="1"/>
  <c r="N19" i="1"/>
  <c r="L19" i="1"/>
  <c r="AD19" i="1" s="1"/>
  <c r="H19" i="1"/>
  <c r="F19" i="1"/>
  <c r="AF18" i="1"/>
  <c r="AD18" i="1"/>
  <c r="AB18" i="1"/>
  <c r="AF17" i="1"/>
  <c r="AD17" i="1"/>
  <c r="AB17" i="1"/>
  <c r="AF16" i="1"/>
  <c r="AD16" i="1"/>
  <c r="AB16" i="1"/>
  <c r="AB15" i="1"/>
  <c r="Z15" i="1"/>
  <c r="X15" i="1"/>
  <c r="T15" i="1"/>
  <c r="R15" i="1"/>
  <c r="N15" i="1"/>
  <c r="L15" i="1"/>
  <c r="H15" i="1"/>
  <c r="AF15" i="1" s="1"/>
  <c r="F15" i="1"/>
  <c r="F5" i="1" s="1"/>
  <c r="AF14" i="1"/>
  <c r="AD14" i="1"/>
  <c r="AB14" i="1"/>
  <c r="AD13" i="1"/>
  <c r="AB13" i="1"/>
  <c r="Z13" i="1"/>
  <c r="X13" i="1"/>
  <c r="T13" i="1"/>
  <c r="R13" i="1"/>
  <c r="N13" i="1"/>
  <c r="L13" i="1"/>
  <c r="H13" i="1"/>
  <c r="AF13" i="1" s="1"/>
  <c r="F13" i="1"/>
  <c r="AF12" i="1"/>
  <c r="AD12" i="1"/>
  <c r="AB12" i="1"/>
  <c r="AB11" i="1"/>
  <c r="Z11" i="1"/>
  <c r="X11" i="1"/>
  <c r="T11" i="1"/>
  <c r="R11" i="1"/>
  <c r="N11" i="1"/>
  <c r="L11" i="1"/>
  <c r="AD11" i="1" s="1"/>
  <c r="H11" i="1"/>
  <c r="AF11" i="1" s="1"/>
  <c r="F11" i="1"/>
  <c r="AF10" i="1"/>
  <c r="AD10" i="1"/>
  <c r="AB10" i="1"/>
  <c r="AB9" i="1"/>
  <c r="Z9" i="1"/>
  <c r="X9" i="1"/>
  <c r="T9" i="1"/>
  <c r="R9" i="1"/>
  <c r="N9" i="1"/>
  <c r="L9" i="1"/>
  <c r="H9" i="1"/>
  <c r="AF9" i="1" s="1"/>
  <c r="F9" i="1"/>
  <c r="AD9" i="1" s="1"/>
  <c r="AF8" i="1"/>
  <c r="AD8" i="1"/>
  <c r="AB8" i="1"/>
  <c r="AB7" i="1"/>
  <c r="Z7" i="1"/>
  <c r="Z5" i="1" s="1"/>
  <c r="X7" i="1"/>
  <c r="X5" i="1" s="1"/>
  <c r="T7" i="1"/>
  <c r="R7" i="1"/>
  <c r="N7" i="1"/>
  <c r="N5" i="1" s="1"/>
  <c r="L7" i="1"/>
  <c r="AD7" i="1" s="1"/>
  <c r="H7" i="1"/>
  <c r="F7" i="1"/>
  <c r="AF6" i="1"/>
  <c r="AF4" i="1" s="1"/>
  <c r="AD6" i="1"/>
  <c r="AD4" i="1" s="1"/>
  <c r="AB6" i="1"/>
  <c r="AB5" i="1"/>
  <c r="V5" i="1"/>
  <c r="R5" i="1"/>
  <c r="P5" i="1"/>
  <c r="J5" i="1"/>
  <c r="D5" i="1"/>
  <c r="AB4" i="1"/>
  <c r="Z4" i="1"/>
  <c r="X4" i="1"/>
  <c r="V4" i="1"/>
  <c r="T4" i="1"/>
  <c r="R4" i="1"/>
  <c r="P4" i="1"/>
  <c r="N4" i="1"/>
  <c r="L4" i="1"/>
  <c r="J4" i="1"/>
  <c r="H4" i="1"/>
  <c r="F4" i="1"/>
  <c r="D4" i="1"/>
  <c r="L5" i="1" l="1"/>
  <c r="AD15" i="1"/>
  <c r="AD27" i="1"/>
  <c r="AD5" i="1" s="1"/>
  <c r="AF35" i="1"/>
  <c r="AF37" i="1"/>
  <c r="AF43" i="1"/>
  <c r="AF45" i="1"/>
  <c r="AF29" i="1" s="1"/>
  <c r="AD51" i="1"/>
  <c r="AD59" i="1"/>
  <c r="H5" i="1"/>
  <c r="T5" i="1"/>
  <c r="AF19" i="1"/>
  <c r="AF21" i="1"/>
  <c r="F29" i="1"/>
  <c r="X29" i="1"/>
  <c r="AF23" i="1"/>
  <c r="L29" i="1"/>
  <c r="AF41" i="1"/>
  <c r="H49" i="1"/>
  <c r="T49" i="1"/>
  <c r="AD29" i="1"/>
  <c r="AF7" i="1"/>
  <c r="AF51" i="1"/>
  <c r="AF49" i="1" s="1"/>
  <c r="H29" i="1"/>
  <c r="AF5" i="1" l="1"/>
  <c r="AD49" i="1"/>
</calcChain>
</file>

<file path=xl/sharedStrings.xml><?xml version="1.0" encoding="utf-8"?>
<sst xmlns="http://schemas.openxmlformats.org/spreadsheetml/2006/main" count="58" uniqueCount="2">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</sst>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####,"/>
    <numFmt numFmtId="165" formatCode="#,##0.0"/>
    <numFmt numFmtId="166" formatCode="#,###,##0.0;\-#,##0.0;\-"/>
    <numFmt numFmtId="167" formatCode="0.0"/>
  </numFmts>
  <fonts count="1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color indexed="44"/>
      <name val="Arial"/>
      <family val="2"/>
    </font>
    <font>
      <sz val="10"/>
      <color indexed="9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b/>
      <sz val="10"/>
      <color theme="4" tint="-0.499984740745262"/>
      <name val="Arial"/>
      <family val="2"/>
    </font>
    <font>
      <b/>
      <sz val="10"/>
      <color theme="0"/>
      <name val="Arial"/>
      <family val="2"/>
    </font>
    <font>
      <b/>
      <sz val="10"/>
      <color indexed="4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2">
    <xf numFmtId="0" fontId="0" fillId="0" borderId="0" xfId="0"/>
    <xf numFmtId="0" fontId="1" fillId="0" borderId="0" xfId="0" applyFont="1" applyBorder="1"/>
    <xf numFmtId="164" fontId="1" fillId="0" borderId="1" xfId="0" applyNumberFormat="1" applyFont="1" applyBorder="1" applyAlignment="1">
      <alignment horizontal="center"/>
    </xf>
    <xf numFmtId="165" fontId="1" fillId="0" borderId="5" xfId="0" applyNumberFormat="1" applyFont="1" applyBorder="1" applyAlignment="1"/>
    <xf numFmtId="165" fontId="1" fillId="0" borderId="4" xfId="0" applyNumberFormat="1" applyFont="1" applyBorder="1" applyAlignment="1">
      <alignment horizontal="center"/>
    </xf>
    <xf numFmtId="165" fontId="1" fillId="0" borderId="4" xfId="0" applyNumberFormat="1" applyFont="1" applyFill="1" applyBorder="1" applyAlignment="1">
      <alignment horizontal="center"/>
    </xf>
    <xf numFmtId="0" fontId="3" fillId="0" borderId="0" xfId="0" applyFont="1"/>
    <xf numFmtId="164" fontId="1" fillId="0" borderId="1" xfId="0" applyNumberFormat="1" applyFont="1" applyBorder="1"/>
    <xf numFmtId="1" fontId="1" fillId="0" borderId="8" xfId="0" quotePrefix="1" applyNumberFormat="1" applyFont="1" applyBorder="1" applyAlignment="1">
      <alignment horizontal="center"/>
    </xf>
    <xf numFmtId="165" fontId="1" fillId="0" borderId="9" xfId="0" applyNumberFormat="1" applyFont="1" applyBorder="1" applyAlignment="1">
      <alignment horizontal="center"/>
    </xf>
    <xf numFmtId="1" fontId="1" fillId="0" borderId="10" xfId="0" quotePrefix="1" applyNumberFormat="1" applyFont="1" applyBorder="1" applyAlignment="1">
      <alignment horizontal="center"/>
    </xf>
    <xf numFmtId="0" fontId="1" fillId="0" borderId="9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165" fontId="3" fillId="0" borderId="11" xfId="0" applyNumberFormat="1" applyFont="1" applyBorder="1" applyAlignment="1">
      <alignment horizontal="right"/>
    </xf>
    <xf numFmtId="165" fontId="3" fillId="0" borderId="12" xfId="0" applyNumberFormat="1" applyFont="1" applyBorder="1"/>
    <xf numFmtId="165" fontId="3" fillId="0" borderId="13" xfId="0" applyNumberFormat="1" applyFont="1" applyBorder="1"/>
    <xf numFmtId="165" fontId="3" fillId="0" borderId="14" xfId="0" applyNumberFormat="1" applyFont="1" applyBorder="1"/>
    <xf numFmtId="165" fontId="3" fillId="0" borderId="15" xfId="0" applyNumberFormat="1" applyFont="1" applyBorder="1"/>
    <xf numFmtId="165" fontId="3" fillId="0" borderId="4" xfId="0" applyNumberFormat="1" applyFont="1" applyFill="1" applyBorder="1"/>
    <xf numFmtId="0" fontId="4" fillId="2" borderId="0" xfId="0" applyFont="1" applyFill="1" applyBorder="1"/>
    <xf numFmtId="164" fontId="4" fillId="2" borderId="16" xfId="0" applyNumberFormat="1" applyFont="1" applyFill="1" applyBorder="1"/>
    <xf numFmtId="164" fontId="4" fillId="2" borderId="16" xfId="0" applyNumberFormat="1" applyFont="1" applyFill="1" applyBorder="1" applyAlignment="1">
      <alignment horizontal="right"/>
    </xf>
    <xf numFmtId="166" fontId="5" fillId="2" borderId="17" xfId="0" applyNumberFormat="1" applyFont="1" applyFill="1" applyBorder="1" applyAlignment="1">
      <alignment horizontal="right"/>
    </xf>
    <xf numFmtId="166" fontId="5" fillId="2" borderId="18" xfId="0" applyNumberFormat="1" applyFont="1" applyFill="1" applyBorder="1"/>
    <xf numFmtId="166" fontId="5" fillId="2" borderId="19" xfId="0" applyNumberFormat="1" applyFont="1" applyFill="1" applyBorder="1" applyAlignment="1">
      <alignment horizontal="right"/>
    </xf>
    <xf numFmtId="166" fontId="5" fillId="2" borderId="20" xfId="0" applyNumberFormat="1" applyFont="1" applyFill="1" applyBorder="1"/>
    <xf numFmtId="166" fontId="5" fillId="2" borderId="21" xfId="0" applyNumberFormat="1" applyFont="1" applyFill="1" applyBorder="1" applyAlignment="1">
      <alignment horizontal="right"/>
    </xf>
    <xf numFmtId="166" fontId="5" fillId="2" borderId="16" xfId="0" applyNumberFormat="1" applyFont="1" applyFill="1" applyBorder="1"/>
    <xf numFmtId="166" fontId="5" fillId="2" borderId="20" xfId="0" applyNumberFormat="1" applyFont="1" applyFill="1" applyBorder="1" applyAlignment="1">
      <alignment horizontal="right"/>
    </xf>
    <xf numFmtId="166" fontId="5" fillId="2" borderId="22" xfId="0" applyNumberFormat="1" applyFont="1" applyFill="1" applyBorder="1"/>
    <xf numFmtId="166" fontId="5" fillId="2" borderId="16" xfId="0" applyNumberFormat="1" applyFont="1" applyFill="1" applyBorder="1" applyAlignment="1">
      <alignment horizontal="right"/>
    </xf>
    <xf numFmtId="166" fontId="5" fillId="2" borderId="23" xfId="0" applyNumberFormat="1" applyFont="1" applyFill="1" applyBorder="1" applyAlignment="1">
      <alignment horizontal="right"/>
    </xf>
    <xf numFmtId="166" fontId="4" fillId="2" borderId="24" xfId="0" applyNumberFormat="1" applyFont="1" applyFill="1" applyBorder="1"/>
    <xf numFmtId="0" fontId="3" fillId="2" borderId="0" xfId="0" applyFont="1" applyFill="1" applyBorder="1"/>
    <xf numFmtId="164" fontId="4" fillId="2" borderId="25" xfId="0" applyNumberFormat="1" applyFont="1" applyFill="1" applyBorder="1" applyAlignment="1">
      <alignment horizontal="right"/>
    </xf>
    <xf numFmtId="166" fontId="4" fillId="2" borderId="26" xfId="0" applyNumberFormat="1" applyFont="1" applyFill="1" applyBorder="1" applyAlignment="1">
      <alignment horizontal="right"/>
    </xf>
    <xf numFmtId="166" fontId="4" fillId="2" borderId="27" xfId="0" applyNumberFormat="1" applyFont="1" applyFill="1" applyBorder="1"/>
    <xf numFmtId="166" fontId="4" fillId="2" borderId="27" xfId="0" applyNumberFormat="1" applyFont="1" applyFill="1" applyBorder="1" applyAlignment="1">
      <alignment horizontal="right"/>
    </xf>
    <xf numFmtId="166" fontId="4" fillId="2" borderId="28" xfId="0" applyNumberFormat="1" applyFont="1" applyFill="1" applyBorder="1"/>
    <xf numFmtId="166" fontId="4" fillId="2" borderId="29" xfId="0" applyNumberFormat="1" applyFont="1" applyFill="1" applyBorder="1"/>
    <xf numFmtId="166" fontId="4" fillId="2" borderId="30" xfId="0" applyNumberFormat="1" applyFont="1" applyFill="1" applyBorder="1" applyAlignment="1">
      <alignment horizontal="right"/>
    </xf>
    <xf numFmtId="166" fontId="4" fillId="2" borderId="28" xfId="0" applyNumberFormat="1" applyFont="1" applyFill="1" applyBorder="1" applyAlignment="1">
      <alignment horizontal="right"/>
    </xf>
    <xf numFmtId="166" fontId="4" fillId="2" borderId="31" xfId="0" applyNumberFormat="1" applyFont="1" applyFill="1" applyBorder="1" applyAlignment="1">
      <alignment horizontal="right"/>
    </xf>
    <xf numFmtId="166" fontId="6" fillId="2" borderId="16" xfId="0" applyNumberFormat="1" applyFont="1" applyFill="1" applyBorder="1"/>
    <xf numFmtId="167" fontId="3" fillId="0" borderId="32" xfId="0" applyNumberFormat="1" applyFont="1" applyBorder="1" applyAlignment="1">
      <alignment horizontal="right"/>
    </xf>
    <xf numFmtId="166" fontId="7" fillId="0" borderId="17" xfId="0" applyNumberFormat="1" applyFont="1" applyBorder="1" applyAlignment="1">
      <alignment horizontal="right"/>
    </xf>
    <xf numFmtId="166" fontId="7" fillId="0" borderId="33" xfId="0" applyNumberFormat="1" applyFont="1" applyBorder="1"/>
    <xf numFmtId="166" fontId="7" fillId="0" borderId="33" xfId="0" applyNumberFormat="1" applyFont="1" applyBorder="1" applyAlignment="1">
      <alignment horizontal="right"/>
    </xf>
    <xf numFmtId="166" fontId="7" fillId="0" borderId="22" xfId="0" applyNumberFormat="1" applyFont="1" applyBorder="1"/>
    <xf numFmtId="166" fontId="7" fillId="0" borderId="21" xfId="0" applyNumberFormat="1" applyFont="1" applyBorder="1" applyAlignment="1">
      <alignment horizontal="right"/>
    </xf>
    <xf numFmtId="166" fontId="1" fillId="3" borderId="34" xfId="0" applyNumberFormat="1" applyFont="1" applyFill="1" applyBorder="1"/>
    <xf numFmtId="166" fontId="7" fillId="0" borderId="0" xfId="0" applyNumberFormat="1" applyFont="1" applyBorder="1" applyAlignment="1">
      <alignment horizontal="right"/>
    </xf>
    <xf numFmtId="166" fontId="7" fillId="0" borderId="22" xfId="0" applyNumberFormat="1" applyFont="1" applyBorder="1" applyAlignment="1">
      <alignment horizontal="right"/>
    </xf>
    <xf numFmtId="166" fontId="1" fillId="0" borderId="34" xfId="0" applyNumberFormat="1" applyFont="1" applyFill="1" applyBorder="1"/>
    <xf numFmtId="164" fontId="3" fillId="4" borderId="35" xfId="0" applyNumberFormat="1" applyFont="1" applyFill="1" applyBorder="1" applyAlignment="1">
      <alignment horizontal="right"/>
    </xf>
    <xf numFmtId="166" fontId="3" fillId="4" borderId="36" xfId="0" applyNumberFormat="1" applyFont="1" applyFill="1" applyBorder="1" applyAlignment="1">
      <alignment horizontal="right"/>
    </xf>
    <xf numFmtId="166" fontId="3" fillId="4" borderId="37" xfId="0" applyNumberFormat="1" applyFont="1" applyFill="1" applyBorder="1"/>
    <xf numFmtId="166" fontId="3" fillId="4" borderId="37" xfId="0" applyNumberFormat="1" applyFont="1" applyFill="1" applyBorder="1" applyAlignment="1">
      <alignment horizontal="right"/>
    </xf>
    <xf numFmtId="166" fontId="3" fillId="4" borderId="38" xfId="0" applyNumberFormat="1" applyFont="1" applyFill="1" applyBorder="1"/>
    <xf numFmtId="166" fontId="3" fillId="4" borderId="35" xfId="0" applyNumberFormat="1" applyFont="1" applyFill="1" applyBorder="1" applyAlignment="1">
      <alignment horizontal="right"/>
    </xf>
    <xf numFmtId="166" fontId="1" fillId="3" borderId="16" xfId="0" applyNumberFormat="1" applyFont="1" applyFill="1" applyBorder="1"/>
    <xf numFmtId="166" fontId="3" fillId="4" borderId="33" xfId="0" applyNumberFormat="1" applyFont="1" applyFill="1" applyBorder="1"/>
    <xf numFmtId="166" fontId="3" fillId="4" borderId="22" xfId="0" applyNumberFormat="1" applyFont="1" applyFill="1" applyBorder="1"/>
    <xf numFmtId="166" fontId="3" fillId="4" borderId="36" xfId="0" applyNumberFormat="1" applyFont="1" applyFill="1" applyBorder="1"/>
    <xf numFmtId="166" fontId="1" fillId="0" borderId="16" xfId="0" applyNumberFormat="1" applyFont="1" applyFill="1" applyBorder="1"/>
    <xf numFmtId="164" fontId="3" fillId="0" borderId="32" xfId="0" applyNumberFormat="1" applyFont="1" applyBorder="1" applyAlignment="1">
      <alignment horizontal="right"/>
    </xf>
    <xf numFmtId="166" fontId="8" fillId="0" borderId="39" xfId="0" applyNumberFormat="1" applyFont="1" applyBorder="1" applyAlignment="1">
      <alignment horizontal="right"/>
    </xf>
    <xf numFmtId="166" fontId="8" fillId="0" borderId="33" xfId="0" applyNumberFormat="1" applyFont="1" applyBorder="1"/>
    <xf numFmtId="166" fontId="8" fillId="0" borderId="40" xfId="0" applyNumberFormat="1" applyFont="1" applyBorder="1" applyAlignment="1">
      <alignment horizontal="right"/>
    </xf>
    <xf numFmtId="166" fontId="8" fillId="0" borderId="22" xfId="0" applyNumberFormat="1" applyFont="1" applyBorder="1"/>
    <xf numFmtId="166" fontId="8" fillId="0" borderId="32" xfId="0" applyNumberFormat="1" applyFont="1" applyBorder="1" applyAlignment="1">
      <alignment horizontal="right"/>
    </xf>
    <xf numFmtId="166" fontId="8" fillId="0" borderId="41" xfId="0" applyNumberFormat="1" applyFont="1" applyBorder="1" applyAlignment="1">
      <alignment horizontal="right"/>
    </xf>
    <xf numFmtId="166" fontId="8" fillId="0" borderId="40" xfId="0" applyNumberFormat="1" applyFont="1" applyBorder="1"/>
    <xf numFmtId="166" fontId="8" fillId="0" borderId="42" xfId="0" applyNumberFormat="1" applyFont="1" applyBorder="1"/>
    <xf numFmtId="166" fontId="8" fillId="0" borderId="42" xfId="0" applyNumberFormat="1" applyFont="1" applyFill="1" applyBorder="1" applyAlignment="1">
      <alignment horizontal="right"/>
    </xf>
    <xf numFmtId="166" fontId="8" fillId="0" borderId="42" xfId="0" applyNumberFormat="1" applyFont="1" applyFill="1" applyBorder="1"/>
    <xf numFmtId="166" fontId="8" fillId="0" borderId="32" xfId="0" applyNumberFormat="1" applyFont="1" applyFill="1" applyBorder="1" applyAlignment="1">
      <alignment horizontal="right"/>
    </xf>
    <xf numFmtId="166" fontId="8" fillId="0" borderId="42" xfId="0" applyNumberFormat="1" applyFont="1" applyBorder="1" applyAlignment="1">
      <alignment horizontal="right"/>
    </xf>
    <xf numFmtId="0" fontId="9" fillId="0" borderId="0" xfId="0" applyFont="1"/>
    <xf numFmtId="0" fontId="3" fillId="2" borderId="30" xfId="0" applyFont="1" applyFill="1" applyBorder="1"/>
    <xf numFmtId="164" fontId="3" fillId="4" borderId="29" xfId="0" applyNumberFormat="1" applyFont="1" applyFill="1" applyBorder="1" applyAlignment="1">
      <alignment horizontal="right"/>
    </xf>
    <xf numFmtId="166" fontId="3" fillId="4" borderId="30" xfId="0" applyNumberFormat="1" applyFont="1" applyFill="1" applyBorder="1" applyAlignment="1">
      <alignment horizontal="right"/>
    </xf>
    <xf numFmtId="166" fontId="3" fillId="4" borderId="27" xfId="0" applyNumberFormat="1" applyFont="1" applyFill="1" applyBorder="1"/>
    <xf numFmtId="166" fontId="3" fillId="4" borderId="27" xfId="0" applyNumberFormat="1" applyFont="1" applyFill="1" applyBorder="1" applyAlignment="1">
      <alignment horizontal="right"/>
    </xf>
    <xf numFmtId="166" fontId="3" fillId="4" borderId="28" xfId="0" applyNumberFormat="1" applyFont="1" applyFill="1" applyBorder="1"/>
    <xf numFmtId="166" fontId="3" fillId="4" borderId="31" xfId="0" applyNumberFormat="1" applyFont="1" applyFill="1" applyBorder="1" applyAlignment="1">
      <alignment horizontal="right"/>
    </xf>
    <xf numFmtId="166" fontId="1" fillId="3" borderId="43" xfId="0" applyNumberFormat="1" applyFont="1" applyFill="1" applyBorder="1"/>
    <xf numFmtId="166" fontId="3" fillId="4" borderId="30" xfId="0" applyNumberFormat="1" applyFont="1" applyFill="1" applyBorder="1"/>
    <xf numFmtId="166" fontId="1" fillId="0" borderId="29" xfId="0" applyNumberFormat="1" applyFont="1" applyFill="1" applyBorder="1"/>
    <xf numFmtId="166" fontId="3" fillId="4" borderId="26" xfId="0" applyNumberFormat="1" applyFont="1" applyFill="1" applyBorder="1"/>
    <xf numFmtId="164" fontId="4" fillId="5" borderId="0" xfId="0" applyNumberFormat="1" applyFont="1" applyFill="1" applyBorder="1"/>
    <xf numFmtId="164" fontId="4" fillId="5" borderId="16" xfId="0" applyNumberFormat="1" applyFont="1" applyFill="1" applyBorder="1"/>
    <xf numFmtId="164" fontId="4" fillId="5" borderId="16" xfId="0" applyNumberFormat="1" applyFont="1" applyFill="1" applyBorder="1" applyAlignment="1">
      <alignment horizontal="right"/>
    </xf>
    <xf numFmtId="166" fontId="10" fillId="5" borderId="22" xfId="0" applyNumberFormat="1" applyFont="1" applyFill="1" applyBorder="1" applyAlignment="1">
      <alignment horizontal="right"/>
    </xf>
    <xf numFmtId="166" fontId="10" fillId="5" borderId="33" xfId="0" applyNumberFormat="1" applyFont="1" applyFill="1" applyBorder="1"/>
    <xf numFmtId="166" fontId="10" fillId="5" borderId="0" xfId="0" applyNumberFormat="1" applyFont="1" applyFill="1" applyBorder="1" applyAlignment="1">
      <alignment horizontal="right"/>
    </xf>
    <xf numFmtId="166" fontId="10" fillId="5" borderId="21" xfId="0" applyNumberFormat="1" applyFont="1" applyFill="1" applyBorder="1" applyAlignment="1">
      <alignment horizontal="right"/>
    </xf>
    <xf numFmtId="166" fontId="10" fillId="5" borderId="16" xfId="0" applyNumberFormat="1" applyFont="1" applyFill="1" applyBorder="1"/>
    <xf numFmtId="166" fontId="10" fillId="5" borderId="44" xfId="0" applyNumberFormat="1" applyFont="1" applyFill="1" applyBorder="1" applyAlignment="1">
      <alignment horizontal="right"/>
    </xf>
    <xf numFmtId="166" fontId="10" fillId="5" borderId="33" xfId="0" applyNumberFormat="1" applyFont="1" applyFill="1" applyBorder="1" applyAlignment="1">
      <alignment horizontal="right"/>
    </xf>
    <xf numFmtId="166" fontId="10" fillId="5" borderId="22" xfId="0" applyNumberFormat="1" applyFont="1" applyFill="1" applyBorder="1"/>
    <xf numFmtId="166" fontId="10" fillId="5" borderId="0" xfId="0" applyNumberFormat="1" applyFont="1" applyFill="1" applyBorder="1"/>
    <xf numFmtId="0" fontId="3" fillId="5" borderId="0" xfId="0" applyFont="1" applyFill="1" applyBorder="1"/>
    <xf numFmtId="164" fontId="4" fillId="5" borderId="43" xfId="0" applyNumberFormat="1" applyFont="1" applyFill="1" applyBorder="1" applyAlignment="1">
      <alignment horizontal="right"/>
    </xf>
    <xf numFmtId="166" fontId="4" fillId="5" borderId="45" xfId="0" applyNumberFormat="1" applyFont="1" applyFill="1" applyBorder="1" applyAlignment="1">
      <alignment horizontal="right"/>
    </xf>
    <xf numFmtId="166" fontId="4" fillId="5" borderId="27" xfId="0" applyNumberFormat="1" applyFont="1" applyFill="1" applyBorder="1"/>
    <xf numFmtId="166" fontId="4" fillId="5" borderId="30" xfId="0" applyNumberFormat="1" applyFont="1" applyFill="1" applyBorder="1" applyAlignment="1">
      <alignment horizontal="right"/>
    </xf>
    <xf numFmtId="166" fontId="4" fillId="5" borderId="31" xfId="0" applyNumberFormat="1" applyFont="1" applyFill="1" applyBorder="1" applyAlignment="1">
      <alignment horizontal="right"/>
    </xf>
    <xf numFmtId="166" fontId="4" fillId="5" borderId="43" xfId="0" applyNumberFormat="1" applyFont="1" applyFill="1" applyBorder="1"/>
    <xf numFmtId="166" fontId="4" fillId="5" borderId="27" xfId="0" applyNumberFormat="1" applyFont="1" applyFill="1" applyBorder="1" applyAlignment="1">
      <alignment horizontal="right"/>
    </xf>
    <xf numFmtId="166" fontId="4" fillId="5" borderId="28" xfId="0" applyNumberFormat="1" applyFont="1" applyFill="1" applyBorder="1"/>
    <xf numFmtId="166" fontId="4" fillId="5" borderId="28" xfId="0" applyNumberFormat="1" applyFont="1" applyFill="1" applyBorder="1" applyAlignment="1">
      <alignment horizontal="right"/>
    </xf>
    <xf numFmtId="166" fontId="4" fillId="5" borderId="30" xfId="0" applyNumberFormat="1" applyFont="1" applyFill="1" applyBorder="1"/>
    <xf numFmtId="166" fontId="11" fillId="5" borderId="28" xfId="0" applyNumberFormat="1" applyFont="1" applyFill="1" applyBorder="1" applyAlignment="1">
      <alignment horizontal="right"/>
    </xf>
    <xf numFmtId="166" fontId="11" fillId="5" borderId="28" xfId="0" applyNumberFormat="1" applyFont="1" applyFill="1" applyBorder="1"/>
    <xf numFmtId="166" fontId="11" fillId="5" borderId="31" xfId="0" applyNumberFormat="1" applyFont="1" applyFill="1" applyBorder="1" applyAlignment="1">
      <alignment horizontal="right"/>
    </xf>
    <xf numFmtId="166" fontId="8" fillId="0" borderId="17" xfId="0" applyNumberFormat="1" applyFont="1" applyBorder="1" applyAlignment="1">
      <alignment horizontal="right"/>
    </xf>
    <xf numFmtId="166" fontId="8" fillId="0" borderId="33" xfId="0" applyNumberFormat="1" applyFont="1" applyBorder="1" applyAlignment="1">
      <alignment horizontal="right"/>
    </xf>
    <xf numFmtId="166" fontId="8" fillId="0" borderId="21" xfId="0" applyNumberFormat="1" applyFont="1" applyBorder="1" applyAlignment="1">
      <alignment horizontal="right"/>
    </xf>
    <xf numFmtId="166" fontId="3" fillId="3" borderId="16" xfId="0" applyNumberFormat="1" applyFont="1" applyFill="1" applyBorder="1"/>
    <xf numFmtId="166" fontId="8" fillId="0" borderId="0" xfId="0" applyNumberFormat="1" applyFont="1" applyBorder="1" applyAlignment="1">
      <alignment horizontal="right"/>
    </xf>
    <xf numFmtId="166" fontId="8" fillId="0" borderId="22" xfId="0" applyNumberFormat="1" applyFont="1" applyBorder="1" applyAlignment="1">
      <alignment horizontal="right"/>
    </xf>
    <xf numFmtId="166" fontId="3" fillId="0" borderId="16" xfId="0" applyNumberFormat="1" applyFont="1" applyFill="1" applyBorder="1"/>
    <xf numFmtId="166" fontId="8" fillId="0" borderId="44" xfId="0" applyNumberFormat="1" applyFont="1" applyBorder="1" applyAlignment="1">
      <alignment horizontal="right"/>
    </xf>
    <xf numFmtId="166" fontId="8" fillId="0" borderId="20" xfId="0" applyNumberFormat="1" applyFont="1" applyBorder="1"/>
    <xf numFmtId="164" fontId="3" fillId="6" borderId="35" xfId="0" applyNumberFormat="1" applyFont="1" applyFill="1" applyBorder="1" applyAlignment="1">
      <alignment horizontal="right"/>
    </xf>
    <xf numFmtId="166" fontId="3" fillId="6" borderId="36" xfId="0" applyNumberFormat="1" applyFont="1" applyFill="1" applyBorder="1" applyAlignment="1">
      <alignment horizontal="right"/>
    </xf>
    <xf numFmtId="166" fontId="3" fillId="6" borderId="37" xfId="0" applyNumberFormat="1" applyFont="1" applyFill="1" applyBorder="1"/>
    <xf numFmtId="166" fontId="3" fillId="6" borderId="37" xfId="0" applyNumberFormat="1" applyFont="1" applyFill="1" applyBorder="1" applyAlignment="1">
      <alignment horizontal="right"/>
    </xf>
    <xf numFmtId="166" fontId="3" fillId="6" borderId="38" xfId="0" applyNumberFormat="1" applyFont="1" applyFill="1" applyBorder="1"/>
    <xf numFmtId="166" fontId="3" fillId="6" borderId="35" xfId="0" applyNumberFormat="1" applyFont="1" applyFill="1" applyBorder="1" applyAlignment="1">
      <alignment horizontal="right"/>
    </xf>
    <xf numFmtId="166" fontId="3" fillId="6" borderId="33" xfId="0" applyNumberFormat="1" applyFont="1" applyFill="1" applyBorder="1"/>
    <xf numFmtId="166" fontId="3" fillId="6" borderId="22" xfId="0" applyNumberFormat="1" applyFont="1" applyFill="1" applyBorder="1"/>
    <xf numFmtId="166" fontId="3" fillId="6" borderId="36" xfId="0" applyNumberFormat="1" applyFont="1" applyFill="1" applyBorder="1"/>
    <xf numFmtId="0" fontId="0" fillId="0" borderId="0" xfId="0" applyBorder="1"/>
    <xf numFmtId="166" fontId="3" fillId="6" borderId="46" xfId="0" applyNumberFormat="1" applyFont="1" applyFill="1" applyBorder="1" applyAlignment="1">
      <alignment horizontal="right"/>
    </xf>
    <xf numFmtId="164" fontId="3" fillId="6" borderId="29" xfId="0" applyNumberFormat="1" applyFont="1" applyFill="1" applyBorder="1" applyAlignment="1">
      <alignment horizontal="right"/>
    </xf>
    <xf numFmtId="166" fontId="3" fillId="6" borderId="26" xfId="0" applyNumberFormat="1" applyFont="1" applyFill="1" applyBorder="1" applyAlignment="1">
      <alignment horizontal="right"/>
    </xf>
    <xf numFmtId="166" fontId="3" fillId="6" borderId="27" xfId="0" applyNumberFormat="1" applyFont="1" applyFill="1" applyBorder="1"/>
    <xf numFmtId="166" fontId="3" fillId="6" borderId="27" xfId="0" applyNumberFormat="1" applyFont="1" applyFill="1" applyBorder="1" applyAlignment="1">
      <alignment horizontal="right"/>
    </xf>
    <xf numFmtId="166" fontId="3" fillId="6" borderId="28" xfId="0" applyNumberFormat="1" applyFont="1" applyFill="1" applyBorder="1"/>
    <xf numFmtId="166" fontId="3" fillId="6" borderId="31" xfId="0" applyNumberFormat="1" applyFont="1" applyFill="1" applyBorder="1" applyAlignment="1">
      <alignment horizontal="right"/>
    </xf>
    <xf numFmtId="166" fontId="3" fillId="3" borderId="43" xfId="0" applyNumberFormat="1" applyFont="1" applyFill="1" applyBorder="1"/>
    <xf numFmtId="166" fontId="3" fillId="6" borderId="30" xfId="0" applyNumberFormat="1" applyFont="1" applyFill="1" applyBorder="1" applyAlignment="1">
      <alignment horizontal="right"/>
    </xf>
    <xf numFmtId="166" fontId="3" fillId="6" borderId="30" xfId="0" applyNumberFormat="1" applyFont="1" applyFill="1" applyBorder="1"/>
    <xf numFmtId="166" fontId="3" fillId="0" borderId="43" xfId="0" applyNumberFormat="1" applyFont="1" applyFill="1" applyBorder="1"/>
    <xf numFmtId="166" fontId="3" fillId="6" borderId="26" xfId="0" applyNumberFormat="1" applyFont="1" applyFill="1" applyBorder="1"/>
    <xf numFmtId="0" fontId="4" fillId="7" borderId="0" xfId="0" applyFont="1" applyFill="1" applyBorder="1"/>
    <xf numFmtId="164" fontId="4" fillId="7" borderId="16" xfId="0" applyNumberFormat="1" applyFont="1" applyFill="1" applyBorder="1"/>
    <xf numFmtId="164" fontId="4" fillId="7" borderId="16" xfId="0" applyNumberFormat="1" applyFont="1" applyFill="1" applyBorder="1" applyAlignment="1">
      <alignment horizontal="right"/>
    </xf>
    <xf numFmtId="166" fontId="12" fillId="7" borderId="44" xfId="0" applyNumberFormat="1" applyFont="1" applyFill="1" applyBorder="1" applyAlignment="1">
      <alignment horizontal="right"/>
    </xf>
    <xf numFmtId="166" fontId="12" fillId="7" borderId="33" xfId="0" applyNumberFormat="1" applyFont="1" applyFill="1" applyBorder="1"/>
    <xf numFmtId="166" fontId="12" fillId="7" borderId="0" xfId="0" applyNumberFormat="1" applyFont="1" applyFill="1" applyBorder="1" applyAlignment="1">
      <alignment horizontal="right"/>
    </xf>
    <xf numFmtId="166" fontId="7" fillId="7" borderId="47" xfId="0" applyNumberFormat="1" applyFont="1" applyFill="1" applyBorder="1"/>
    <xf numFmtId="166" fontId="12" fillId="7" borderId="22" xfId="0" applyNumberFormat="1" applyFont="1" applyFill="1" applyBorder="1" applyAlignment="1">
      <alignment horizontal="right"/>
    </xf>
    <xf numFmtId="166" fontId="12" fillId="7" borderId="33" xfId="0" applyNumberFormat="1" applyFont="1" applyFill="1" applyBorder="1" applyAlignment="1">
      <alignment horizontal="right"/>
    </xf>
    <xf numFmtId="166" fontId="12" fillId="7" borderId="22" xfId="0" applyNumberFormat="1" applyFont="1" applyFill="1" applyBorder="1"/>
    <xf numFmtId="166" fontId="12" fillId="7" borderId="21" xfId="0" applyNumberFormat="1" applyFont="1" applyFill="1" applyBorder="1" applyAlignment="1">
      <alignment horizontal="right"/>
    </xf>
    <xf numFmtId="0" fontId="3" fillId="7" borderId="0" xfId="0" applyFont="1" applyFill="1" applyBorder="1"/>
    <xf numFmtId="164" fontId="4" fillId="7" borderId="25" xfId="0" applyNumberFormat="1" applyFont="1" applyFill="1" applyBorder="1" applyAlignment="1">
      <alignment horizontal="right"/>
    </xf>
    <xf numFmtId="166" fontId="4" fillId="7" borderId="45" xfId="0" applyNumberFormat="1" applyFont="1" applyFill="1" applyBorder="1" applyAlignment="1">
      <alignment horizontal="right"/>
    </xf>
    <xf numFmtId="166" fontId="4" fillId="7" borderId="27" xfId="0" applyNumberFormat="1" applyFont="1" applyFill="1" applyBorder="1"/>
    <xf numFmtId="166" fontId="4" fillId="7" borderId="30" xfId="0" applyNumberFormat="1" applyFont="1" applyFill="1" applyBorder="1" applyAlignment="1">
      <alignment horizontal="right"/>
    </xf>
    <xf numFmtId="166" fontId="4" fillId="7" borderId="31" xfId="0" applyNumberFormat="1" applyFont="1" applyFill="1" applyBorder="1" applyAlignment="1">
      <alignment horizontal="right"/>
    </xf>
    <xf numFmtId="166" fontId="6" fillId="7" borderId="16" xfId="0" applyNumberFormat="1" applyFont="1" applyFill="1" applyBorder="1"/>
    <xf numFmtId="166" fontId="4" fillId="7" borderId="28" xfId="0" applyNumberFormat="1" applyFont="1" applyFill="1" applyBorder="1" applyAlignment="1">
      <alignment horizontal="right"/>
    </xf>
    <xf numFmtId="166" fontId="4" fillId="7" borderId="27" xfId="0" applyNumberFormat="1" applyFont="1" applyFill="1" applyBorder="1" applyAlignment="1">
      <alignment horizontal="right"/>
    </xf>
    <xf numFmtId="166" fontId="4" fillId="7" borderId="28" xfId="0" applyNumberFormat="1" applyFont="1" applyFill="1" applyBorder="1"/>
    <xf numFmtId="166" fontId="3" fillId="3" borderId="34" xfId="0" applyNumberFormat="1" applyFont="1" applyFill="1" applyBorder="1"/>
    <xf numFmtId="166" fontId="3" fillId="3" borderId="24" xfId="0" applyNumberFormat="1" applyFont="1" applyFill="1" applyBorder="1"/>
    <xf numFmtId="166" fontId="3" fillId="0" borderId="34" xfId="0" applyNumberFormat="1" applyFont="1" applyFill="1" applyBorder="1"/>
    <xf numFmtId="164" fontId="3" fillId="8" borderId="35" xfId="0" applyNumberFormat="1" applyFont="1" applyFill="1" applyBorder="1" applyAlignment="1">
      <alignment horizontal="right"/>
    </xf>
    <xf numFmtId="166" fontId="3" fillId="8" borderId="36" xfId="0" applyNumberFormat="1" applyFont="1" applyFill="1" applyBorder="1" applyAlignment="1">
      <alignment horizontal="right"/>
    </xf>
    <xf numFmtId="166" fontId="3" fillId="8" borderId="37" xfId="0" applyNumberFormat="1" applyFont="1" applyFill="1" applyBorder="1"/>
    <xf numFmtId="166" fontId="3" fillId="8" borderId="37" xfId="0" applyNumberFormat="1" applyFont="1" applyFill="1" applyBorder="1" applyAlignment="1">
      <alignment horizontal="right"/>
    </xf>
    <xf numFmtId="166" fontId="3" fillId="8" borderId="38" xfId="0" applyNumberFormat="1" applyFont="1" applyFill="1" applyBorder="1"/>
    <xf numFmtId="166" fontId="3" fillId="8" borderId="35" xfId="0" applyNumberFormat="1" applyFont="1" applyFill="1" applyBorder="1" applyAlignment="1">
      <alignment horizontal="right"/>
    </xf>
    <xf numFmtId="166" fontId="3" fillId="8" borderId="33" xfId="0" applyNumberFormat="1" applyFont="1" applyFill="1" applyBorder="1"/>
    <xf numFmtId="166" fontId="3" fillId="8" borderId="22" xfId="0" applyNumberFormat="1" applyFont="1" applyFill="1" applyBorder="1"/>
    <xf numFmtId="166" fontId="3" fillId="8" borderId="36" xfId="0" applyNumberFormat="1" applyFont="1" applyFill="1" applyBorder="1"/>
    <xf numFmtId="166" fontId="3" fillId="9" borderId="36" xfId="0" applyNumberFormat="1" applyFont="1" applyFill="1" applyBorder="1"/>
    <xf numFmtId="166" fontId="3" fillId="9" borderId="37" xfId="0" applyNumberFormat="1" applyFont="1" applyFill="1" applyBorder="1"/>
    <xf numFmtId="166" fontId="3" fillId="9" borderId="38" xfId="0" applyNumberFormat="1" applyFont="1" applyFill="1" applyBorder="1"/>
    <xf numFmtId="166" fontId="3" fillId="9" borderId="33" xfId="0" applyNumberFormat="1" applyFont="1" applyFill="1" applyBorder="1"/>
    <xf numFmtId="166" fontId="3" fillId="9" borderId="35" xfId="0" applyNumberFormat="1" applyFont="1" applyFill="1" applyBorder="1" applyAlignment="1">
      <alignment horizontal="right"/>
    </xf>
    <xf numFmtId="166" fontId="3" fillId="9" borderId="22" xfId="0" applyNumberFormat="1" applyFont="1" applyFill="1" applyBorder="1"/>
    <xf numFmtId="164" fontId="3" fillId="0" borderId="48" xfId="0" applyNumberFormat="1" applyFont="1" applyBorder="1" applyAlignment="1">
      <alignment horizontal="right"/>
    </xf>
    <xf numFmtId="164" fontId="3" fillId="8" borderId="49" xfId="0" applyNumberFormat="1" applyFont="1" applyFill="1" applyBorder="1" applyAlignment="1">
      <alignment horizontal="right"/>
    </xf>
    <xf numFmtId="0" fontId="3" fillId="7" borderId="28" xfId="0" applyFont="1" applyFill="1" applyBorder="1"/>
    <xf numFmtId="164" fontId="3" fillId="8" borderId="29" xfId="0" applyNumberFormat="1" applyFont="1" applyFill="1" applyBorder="1" applyAlignment="1">
      <alignment horizontal="right"/>
    </xf>
    <xf numFmtId="166" fontId="3" fillId="8" borderId="30" xfId="0" applyNumberFormat="1" applyFont="1" applyFill="1" applyBorder="1" applyAlignment="1">
      <alignment horizontal="right"/>
    </xf>
    <xf numFmtId="166" fontId="3" fillId="8" borderId="27" xfId="0" applyNumberFormat="1" applyFont="1" applyFill="1" applyBorder="1"/>
    <xf numFmtId="166" fontId="3" fillId="8" borderId="27" xfId="0" applyNumberFormat="1" applyFont="1" applyFill="1" applyBorder="1" applyAlignment="1">
      <alignment horizontal="right"/>
    </xf>
    <xf numFmtId="166" fontId="3" fillId="8" borderId="28" xfId="0" applyNumberFormat="1" applyFont="1" applyFill="1" applyBorder="1"/>
    <xf numFmtId="166" fontId="3" fillId="8" borderId="31" xfId="0" applyNumberFormat="1" applyFont="1" applyFill="1" applyBorder="1" applyAlignment="1">
      <alignment horizontal="right"/>
    </xf>
    <xf numFmtId="166" fontId="3" fillId="8" borderId="30" xfId="0" applyNumberFormat="1" applyFont="1" applyFill="1" applyBorder="1"/>
    <xf numFmtId="166" fontId="3" fillId="9" borderId="26" xfId="0" applyNumberFormat="1" applyFont="1" applyFill="1" applyBorder="1"/>
    <xf numFmtId="166" fontId="3" fillId="9" borderId="27" xfId="0" applyNumberFormat="1" applyFont="1" applyFill="1" applyBorder="1"/>
    <xf numFmtId="166" fontId="3" fillId="9" borderId="28" xfId="0" applyNumberFormat="1" applyFont="1" applyFill="1" applyBorder="1"/>
    <xf numFmtId="166" fontId="3" fillId="9" borderId="31" xfId="0" applyNumberFormat="1" applyFont="1" applyFill="1" applyBorder="1" applyAlignment="1">
      <alignment horizontal="right"/>
    </xf>
    <xf numFmtId="0" fontId="0" fillId="0" borderId="0" xfId="0" applyFill="1"/>
    <xf numFmtId="0" fontId="1" fillId="0" borderId="32" xfId="0" applyNumberFormat="1" applyFont="1" applyBorder="1" applyAlignment="1">
      <alignment horizontal="right" vertical="center"/>
    </xf>
    <xf numFmtId="0" fontId="1" fillId="0" borderId="31" xfId="0" applyNumberFormat="1" applyFont="1" applyBorder="1" applyAlignment="1">
      <alignment horizontal="right" vertical="center"/>
    </xf>
    <xf numFmtId="0" fontId="1" fillId="0" borderId="35" xfId="0" applyNumberFormat="1" applyFont="1" applyBorder="1" applyAlignment="1">
      <alignment horizontal="right" vertical="center"/>
    </xf>
    <xf numFmtId="165" fontId="1" fillId="0" borderId="2" xfId="0" applyNumberFormat="1" applyFont="1" applyBorder="1" applyAlignment="1">
      <alignment horizontal="center"/>
    </xf>
    <xf numFmtId="165" fontId="1" fillId="0" borderId="3" xfId="0" applyNumberFormat="1" applyFont="1" applyBorder="1" applyAlignment="1">
      <alignment horizontal="center"/>
    </xf>
    <xf numFmtId="165" fontId="1" fillId="0" borderId="4" xfId="0" applyNumberFormat="1" applyFont="1" applyBorder="1" applyAlignment="1">
      <alignment horizontal="center"/>
    </xf>
    <xf numFmtId="165" fontId="1" fillId="0" borderId="6" xfId="0" applyNumberFormat="1" applyFont="1" applyBorder="1" applyAlignment="1">
      <alignment horizontal="center"/>
    </xf>
    <xf numFmtId="165" fontId="1" fillId="0" borderId="7" xfId="0" applyNumberFormat="1" applyFont="1" applyBorder="1" applyAlignment="1">
      <alignment horizontal="center"/>
    </xf>
    <xf numFmtId="165" fontId="2" fillId="0" borderId="2" xfId="0" applyNumberFormat="1" applyFont="1" applyBorder="1" applyAlignment="1">
      <alignment horizontal="center"/>
    </xf>
    <xf numFmtId="165" fontId="2" fillId="0" borderId="3" xfId="0" applyNumberFormat="1" applyFont="1" applyBorder="1" applyAlignment="1">
      <alignment horizontal="center"/>
    </xf>
    <xf numFmtId="165" fontId="2" fillId="0" borderId="4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griculture%20Service\Statistics\IFADATA\2013\IFAFAOQuestionnaire\PAK%20MATR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  "/>
      <sheetName val="Production"/>
      <sheetName val="Domestic Availability"/>
      <sheetName val="Utilization"/>
    </sheetNames>
    <sheetDataSet>
      <sheetData sheetId="0"/>
      <sheetData sheetId="1"/>
      <sheetData sheetId="2">
        <row r="9">
          <cell r="X9">
            <v>0</v>
          </cell>
          <cell r="Y9">
            <v>0</v>
          </cell>
          <cell r="AB9">
            <v>0</v>
          </cell>
          <cell r="AC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</row>
        <row r="10">
          <cell r="X10">
            <v>0</v>
          </cell>
          <cell r="Y10">
            <v>0</v>
          </cell>
          <cell r="AB10">
            <v>0</v>
          </cell>
          <cell r="AC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</row>
        <row r="11">
          <cell r="X11">
            <v>0</v>
          </cell>
          <cell r="Y11">
            <v>0</v>
          </cell>
          <cell r="AB11">
            <v>0</v>
          </cell>
          <cell r="AC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</row>
        <row r="12">
          <cell r="X12">
            <v>136.90871999999999</v>
          </cell>
          <cell r="Y12">
            <v>155.47012000000001</v>
          </cell>
          <cell r="AB12">
            <v>0</v>
          </cell>
          <cell r="AC12">
            <v>0</v>
          </cell>
          <cell r="AF12">
            <v>0</v>
          </cell>
          <cell r="AG12">
            <v>0</v>
          </cell>
          <cell r="AH12">
            <v>127.68626</v>
          </cell>
          <cell r="AI12">
            <v>175.71398000000002</v>
          </cell>
        </row>
        <row r="13">
          <cell r="X13">
            <v>2371.54288</v>
          </cell>
          <cell r="Y13">
            <v>2254.52808</v>
          </cell>
          <cell r="AB13">
            <v>457.06566000000004</v>
          </cell>
          <cell r="AC13">
            <v>458.45946000000004</v>
          </cell>
          <cell r="AF13">
            <v>0</v>
          </cell>
          <cell r="AG13">
            <v>0</v>
          </cell>
          <cell r="AH13">
            <v>2816.6066800000003</v>
          </cell>
          <cell r="AI13">
            <v>2724.4498200000003</v>
          </cell>
        </row>
        <row r="14">
          <cell r="X14">
            <v>0</v>
          </cell>
          <cell r="Y14">
            <v>0</v>
          </cell>
          <cell r="AB14">
            <v>0</v>
          </cell>
          <cell r="AC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</row>
        <row r="16">
          <cell r="AJ16">
            <v>0</v>
          </cell>
          <cell r="AK16">
            <v>0</v>
          </cell>
          <cell r="AN16">
            <v>0</v>
          </cell>
          <cell r="AO16">
            <v>0</v>
          </cell>
          <cell r="AR16">
            <v>0</v>
          </cell>
          <cell r="AS16">
            <v>0</v>
          </cell>
          <cell r="AT16">
            <v>0</v>
          </cell>
          <cell r="AU16">
            <v>0</v>
          </cell>
        </row>
        <row r="17">
          <cell r="AJ17">
            <v>0</v>
          </cell>
          <cell r="AK17">
            <v>0</v>
          </cell>
          <cell r="AN17">
            <v>5.29</v>
          </cell>
          <cell r="AO17">
            <v>0</v>
          </cell>
          <cell r="AR17">
            <v>0</v>
          </cell>
          <cell r="AS17">
            <v>0</v>
          </cell>
          <cell r="AT17">
            <v>5.8493600000000008</v>
          </cell>
          <cell r="AU17">
            <v>0.47978000000000004</v>
          </cell>
        </row>
        <row r="18">
          <cell r="AJ18">
            <v>25.988759999999999</v>
          </cell>
          <cell r="AK18">
            <v>40.606379999999994</v>
          </cell>
          <cell r="AN18">
            <v>0</v>
          </cell>
          <cell r="AO18">
            <v>0</v>
          </cell>
          <cell r="AR18">
            <v>0</v>
          </cell>
          <cell r="AS18">
            <v>0</v>
          </cell>
          <cell r="AT18">
            <v>32.877900000000004</v>
          </cell>
          <cell r="AU18">
            <v>36.978839999999998</v>
          </cell>
        </row>
        <row r="19">
          <cell r="AJ19">
            <v>0</v>
          </cell>
          <cell r="AK19">
            <v>0</v>
          </cell>
          <cell r="AN19">
            <v>0</v>
          </cell>
          <cell r="AO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</row>
        <row r="21">
          <cell r="AV21">
            <v>0</v>
          </cell>
          <cell r="AW21">
            <v>0</v>
          </cell>
          <cell r="AZ21">
            <v>3.3719999999999999</v>
          </cell>
          <cell r="BA21">
            <v>7.1219999999999999</v>
          </cell>
          <cell r="BD21">
            <v>0</v>
          </cell>
          <cell r="BE21">
            <v>0</v>
          </cell>
          <cell r="BF21">
            <v>7.0373999999999999</v>
          </cell>
          <cell r="BG21">
            <v>4.5671999999999997</v>
          </cell>
        </row>
        <row r="22">
          <cell r="AV22">
            <v>0</v>
          </cell>
          <cell r="AW22">
            <v>0</v>
          </cell>
          <cell r="AZ22">
            <v>16.219000000000001</v>
          </cell>
          <cell r="BA22">
            <v>14.019</v>
          </cell>
          <cell r="BD22">
            <v>0</v>
          </cell>
          <cell r="BE22">
            <v>0</v>
          </cell>
          <cell r="BF22">
            <v>17.333500000000001</v>
          </cell>
          <cell r="BG22">
            <v>10.0105</v>
          </cell>
        </row>
        <row r="24">
          <cell r="X24">
            <v>118.69739999999999</v>
          </cell>
          <cell r="Y24">
            <v>118.33883999999999</v>
          </cell>
          <cell r="AB24">
            <v>111.68874</v>
          </cell>
          <cell r="AC24">
            <v>102.7683</v>
          </cell>
          <cell r="AF24">
            <v>0</v>
          </cell>
          <cell r="AG24">
            <v>0</v>
          </cell>
          <cell r="AH24">
            <v>237.03317999999999</v>
          </cell>
          <cell r="AI24">
            <v>203.76396</v>
          </cell>
          <cell r="AJ24">
            <v>303.33780000000002</v>
          </cell>
          <cell r="AK24">
            <v>302.42148000000003</v>
          </cell>
          <cell r="AN24">
            <v>285.42678000000001</v>
          </cell>
          <cell r="AO24">
            <v>262.63010000000003</v>
          </cell>
          <cell r="AR24">
            <v>0</v>
          </cell>
          <cell r="AS24">
            <v>0</v>
          </cell>
          <cell r="AT24">
            <v>605.75146000000007</v>
          </cell>
          <cell r="AU24">
            <v>520.73011999999994</v>
          </cell>
        </row>
        <row r="25">
          <cell r="X25">
            <v>0</v>
          </cell>
          <cell r="Y25">
            <v>0</v>
          </cell>
          <cell r="AB25">
            <v>4.05471</v>
          </cell>
          <cell r="AC25">
            <v>3.7495700000000003</v>
          </cell>
          <cell r="AF25">
            <v>0</v>
          </cell>
          <cell r="AG25">
            <v>0</v>
          </cell>
          <cell r="AH25">
            <v>5.60703</v>
          </cell>
          <cell r="AI25">
            <v>2.2998799999999999</v>
          </cell>
          <cell r="AJ25">
            <v>0</v>
          </cell>
          <cell r="AK25">
            <v>0</v>
          </cell>
          <cell r="AN25">
            <v>19.167720000000003</v>
          </cell>
          <cell r="AO25">
            <v>17.725240000000003</v>
          </cell>
          <cell r="AR25">
            <v>0</v>
          </cell>
          <cell r="AS25">
            <v>0</v>
          </cell>
          <cell r="AT25">
            <v>26.505959999999998</v>
          </cell>
          <cell r="AU25">
            <v>10.872159999999999</v>
          </cell>
        </row>
        <row r="26">
          <cell r="X26">
            <v>70.011600000000001</v>
          </cell>
          <cell r="Y26">
            <v>80.943600000000004</v>
          </cell>
          <cell r="AB26">
            <v>0</v>
          </cell>
          <cell r="AC26">
            <v>2.6148000000000002</v>
          </cell>
          <cell r="AF26">
            <v>0</v>
          </cell>
          <cell r="AG26">
            <v>0</v>
          </cell>
          <cell r="AH26">
            <v>68.881600000000006</v>
          </cell>
          <cell r="AI26">
            <v>66.951800000000006</v>
          </cell>
          <cell r="AJ26">
            <v>87.514499999999998</v>
          </cell>
          <cell r="AK26">
            <v>101.1795</v>
          </cell>
          <cell r="AN26">
            <v>0</v>
          </cell>
          <cell r="AO26">
            <v>3.2685</v>
          </cell>
          <cell r="AR26">
            <v>0</v>
          </cell>
          <cell r="AS26">
            <v>0</v>
          </cell>
          <cell r="AT26">
            <v>86.102000000000004</v>
          </cell>
          <cell r="AU26">
            <v>83.689750000000004</v>
          </cell>
        </row>
        <row r="29">
          <cell r="X29">
            <v>9.4076999999999984</v>
          </cell>
          <cell r="Y29">
            <v>11.688600000000001</v>
          </cell>
          <cell r="AB29">
            <v>0</v>
          </cell>
          <cell r="AC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9.4076999999999984</v>
          </cell>
          <cell r="AK29">
            <v>11.688600000000001</v>
          </cell>
          <cell r="AN29">
            <v>0</v>
          </cell>
          <cell r="AO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9.4076999999999984</v>
          </cell>
          <cell r="AW29">
            <v>11.688600000000001</v>
          </cell>
          <cell r="AZ29">
            <v>0</v>
          </cell>
          <cell r="BA29">
            <v>0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</row>
        <row r="32">
          <cell r="AJ32">
            <v>0</v>
          </cell>
          <cell r="AK32">
            <v>0</v>
          </cell>
          <cell r="AN32">
            <v>0</v>
          </cell>
          <cell r="AO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Z32">
            <v>0</v>
          </cell>
          <cell r="BA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</row>
        <row r="33">
          <cell r="X33">
            <v>0</v>
          </cell>
          <cell r="Y33">
            <v>0</v>
          </cell>
          <cell r="AB33">
            <v>0</v>
          </cell>
          <cell r="AC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V33">
            <v>0</v>
          </cell>
          <cell r="AW33">
            <v>0</v>
          </cell>
          <cell r="AZ33">
            <v>0</v>
          </cell>
          <cell r="BA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aostat.fao.org/site/575/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1"/>
  <sheetViews>
    <sheetView tabSelected="1" zoomScale="85" zoomScaleNormal="85" workbookViewId="0">
      <selection activeCell="AJ22" sqref="AJ22"/>
    </sheetView>
  </sheetViews>
  <sheetFormatPr baseColWidth="10" defaultRowHeight="15" x14ac:dyDescent="0.25"/>
  <cols>
    <col min="1" max="1" width="2.140625" style="6" customWidth="1"/>
    <col min="2" max="2" width="22" style="6" customWidth="1"/>
    <col min="3" max="3" width="6.140625" style="6" customWidth="1"/>
    <col min="4" max="4" width="8.42578125" customWidth="1"/>
    <col min="5" max="5" width="1.85546875" customWidth="1"/>
    <col min="6" max="6" width="8.42578125" customWidth="1"/>
    <col min="7" max="7" width="1.85546875" customWidth="1"/>
    <col min="8" max="8" width="8.42578125" customWidth="1"/>
    <col min="9" max="9" width="1.85546875" customWidth="1"/>
    <col min="10" max="10" width="8.42578125" customWidth="1"/>
    <col min="11" max="11" width="1.85546875" customWidth="1"/>
    <col min="12" max="12" width="8.42578125" customWidth="1"/>
    <col min="13" max="13" width="1.85546875" customWidth="1"/>
    <col min="14" max="14" width="8.42578125" customWidth="1"/>
    <col min="15" max="15" width="1.85546875" customWidth="1"/>
    <col min="16" max="16" width="8.42578125" customWidth="1"/>
    <col min="17" max="17" width="1.85546875" customWidth="1"/>
    <col min="18" max="18" width="8.42578125" customWidth="1"/>
    <col min="19" max="19" width="1.85546875" customWidth="1"/>
    <col min="20" max="20" width="8.42578125" customWidth="1"/>
    <col min="21" max="21" width="1.85546875" customWidth="1"/>
    <col min="22" max="22" width="8.42578125" customWidth="1"/>
    <col min="23" max="23" width="1.85546875" customWidth="1"/>
    <col min="24" max="24" width="8.42578125" customWidth="1"/>
    <col min="25" max="25" width="1.85546875" customWidth="1"/>
    <col min="26" max="26" width="8.42578125" customWidth="1"/>
    <col min="27" max="27" width="1.85546875" style="200" customWidth="1"/>
    <col min="28" max="28" width="8.42578125" customWidth="1"/>
    <col min="29" max="29" width="2" customWidth="1"/>
    <col min="30" max="30" width="8.42578125" customWidth="1"/>
    <col min="31" max="31" width="1.7109375" customWidth="1"/>
    <col min="32" max="32" width="8.42578125" customWidth="1"/>
  </cols>
  <sheetData>
    <row r="1" spans="1:35" s="6" customFormat="1" ht="12.75" x14ac:dyDescent="0.2">
      <c r="A1" s="1"/>
      <c r="B1" s="2"/>
      <c r="C1" s="2"/>
      <c r="D1" s="204"/>
      <c r="E1" s="205"/>
      <c r="F1" s="205"/>
      <c r="G1" s="205"/>
      <c r="H1" s="206"/>
      <c r="I1" s="3"/>
      <c r="J1" s="207"/>
      <c r="K1" s="207"/>
      <c r="L1" s="207"/>
      <c r="M1" s="207"/>
      <c r="N1" s="208"/>
      <c r="O1" s="4"/>
      <c r="P1" s="204"/>
      <c r="Q1" s="205"/>
      <c r="R1" s="205"/>
      <c r="S1" s="205"/>
      <c r="T1" s="206"/>
      <c r="U1" s="4"/>
      <c r="V1" s="204"/>
      <c r="W1" s="205"/>
      <c r="X1" s="205"/>
      <c r="Y1" s="205"/>
      <c r="Z1" s="206"/>
      <c r="AA1" s="5"/>
      <c r="AB1" s="209"/>
      <c r="AC1" s="210"/>
      <c r="AD1" s="210"/>
      <c r="AE1" s="210"/>
      <c r="AF1" s="211"/>
    </row>
    <row r="2" spans="1:35" s="6" customFormat="1" ht="12.75" x14ac:dyDescent="0.2">
      <c r="A2" s="1"/>
      <c r="B2" s="7"/>
      <c r="C2" s="7"/>
      <c r="D2" s="8">
        <v>2009</v>
      </c>
      <c r="E2" s="9"/>
      <c r="F2" s="10">
        <v>2010</v>
      </c>
      <c r="G2" s="11"/>
      <c r="H2" s="12">
        <v>2011</v>
      </c>
      <c r="I2" s="4"/>
      <c r="J2" s="8">
        <v>2009</v>
      </c>
      <c r="K2" s="9"/>
      <c r="L2" s="10">
        <v>2010</v>
      </c>
      <c r="M2" s="11"/>
      <c r="N2" s="12">
        <v>2011</v>
      </c>
      <c r="O2" s="4"/>
      <c r="P2" s="8">
        <v>2009</v>
      </c>
      <c r="Q2" s="9"/>
      <c r="R2" s="10">
        <v>2010</v>
      </c>
      <c r="S2" s="11"/>
      <c r="T2" s="12">
        <v>2011</v>
      </c>
      <c r="U2" s="4"/>
      <c r="V2" s="8">
        <v>2009</v>
      </c>
      <c r="W2" s="9"/>
      <c r="X2" s="10">
        <v>2010</v>
      </c>
      <c r="Y2" s="11"/>
      <c r="Z2" s="12">
        <v>2011</v>
      </c>
      <c r="AA2" s="5"/>
      <c r="AB2" s="8">
        <v>2009</v>
      </c>
      <c r="AC2" s="9"/>
      <c r="AD2" s="10">
        <v>2010</v>
      </c>
      <c r="AE2" s="11"/>
      <c r="AF2" s="12">
        <v>2011</v>
      </c>
    </row>
    <row r="3" spans="1:35" s="6" customFormat="1" ht="13.5" thickBot="1" x14ac:dyDescent="0.25">
      <c r="A3" s="1"/>
      <c r="B3" s="7"/>
      <c r="C3" s="7"/>
      <c r="D3" s="13"/>
      <c r="E3" s="14"/>
      <c r="F3" s="15"/>
      <c r="G3" s="15"/>
      <c r="H3" s="16"/>
      <c r="I3" s="17"/>
      <c r="J3" s="15"/>
      <c r="K3" s="15"/>
      <c r="L3" s="14"/>
      <c r="M3" s="15"/>
      <c r="N3" s="16"/>
      <c r="O3" s="17"/>
      <c r="P3" s="15"/>
      <c r="Q3" s="14"/>
      <c r="R3" s="14"/>
      <c r="S3" s="15"/>
      <c r="T3" s="16"/>
      <c r="U3" s="17"/>
      <c r="V3" s="15"/>
      <c r="W3" s="14"/>
      <c r="X3" s="14"/>
      <c r="Y3" s="15"/>
      <c r="Z3" s="16"/>
      <c r="AA3" s="18"/>
      <c r="AB3" s="15"/>
      <c r="AC3" s="14"/>
      <c r="AD3" s="14"/>
      <c r="AE3" s="15"/>
      <c r="AF3" s="16"/>
    </row>
    <row r="4" spans="1:35" s="6" customFormat="1" ht="12.75" x14ac:dyDescent="0.2">
      <c r="A4" s="19"/>
      <c r="B4" s="20"/>
      <c r="C4" s="21" t="s">
        <v>0</v>
      </c>
      <c r="D4" s="22">
        <f>+D6+D8+D10+D12+D14+D16+D18+D20+D22+D24+D26</f>
        <v>2593.8999999999996</v>
      </c>
      <c r="E4" s="23"/>
      <c r="F4" s="24">
        <f>+F6+F8+F10+F12+F14+F16+F18+F20+F22+F24+F26</f>
        <v>2641.7</v>
      </c>
      <c r="G4" s="25"/>
      <c r="H4" s="26">
        <f>+H6+H8+H10+H12+H14+H16+H18+H20+H22+H24+H26</f>
        <v>2541</v>
      </c>
      <c r="I4" s="27"/>
      <c r="J4" s="22">
        <f>+J6+J8+J10+J12+J14+J16+J18+J20+J22+J24+J26</f>
        <v>810</v>
      </c>
      <c r="K4" s="23"/>
      <c r="L4" s="24">
        <f>+L6+L8+L10+L12+L14+L16+L18+L20+L22+L24+L26</f>
        <v>384.4</v>
      </c>
      <c r="M4" s="25"/>
      <c r="N4" s="26">
        <f>+N6+N8+N10+N12+N14+N16+N18+N20+N22+N24+N26</f>
        <v>871.9</v>
      </c>
      <c r="O4" s="27"/>
      <c r="P4" s="22">
        <f>+P6+P8+P10+P12+P14+P16+P18+P20+P22+P24+P26</f>
        <v>0</v>
      </c>
      <c r="Q4" s="25"/>
      <c r="R4" s="28">
        <f>+R6+R8+R10+R12+R14+R16+R18+R20+R22+R24+R26</f>
        <v>0</v>
      </c>
      <c r="S4" s="29"/>
      <c r="T4" s="30">
        <f>+T6+T8+T10+T12+T14+T16+T18+T20+T22+T24+T26</f>
        <v>0</v>
      </c>
      <c r="U4" s="27"/>
      <c r="V4" s="22">
        <f>+V6+V8+V10+V12+V14+V16+V18+V20+V22+V24+V26</f>
        <v>3477.7000000000003</v>
      </c>
      <c r="W4" s="23"/>
      <c r="X4" s="24">
        <f>+X6+X8+X10+X12+X14+X16+X18+X20+X22+X24+X26</f>
        <v>3142.7000000000003</v>
      </c>
      <c r="Y4" s="25"/>
      <c r="Z4" s="31">
        <f>+Z6+Z8+Z10+Z12+Z14+Z16+Z18+Z20+Z22+Z24+Z26</f>
        <v>3207.7000000000003</v>
      </c>
      <c r="AA4" s="32"/>
      <c r="AB4" s="22">
        <f>+AB6+AB8+AB10+AB12+AB14+AB16+AB18+AB20+AB22+AB24+AB26</f>
        <v>3403.8999999999996</v>
      </c>
      <c r="AC4" s="23"/>
      <c r="AD4" s="28">
        <f>+AD6+AD8+AD10+AD12+AD14+AD16+AD18+AD20+AD22+AD24+AD26</f>
        <v>3026.0999999999995</v>
      </c>
      <c r="AE4" s="29"/>
      <c r="AF4" s="31">
        <f>+AF6+AF8+AF10+AF12+AF14+AF16+AF18+AF20+AF22+AF24+AF26</f>
        <v>3412.9</v>
      </c>
    </row>
    <row r="5" spans="1:35" s="6" customFormat="1" ht="13.5" thickBot="1" x14ac:dyDescent="0.25">
      <c r="A5" s="33"/>
      <c r="B5" s="34"/>
      <c r="C5" s="34" t="s">
        <v>1</v>
      </c>
      <c r="D5" s="35">
        <f>+D7+D9+D11+D13+D15+D17+D19+D21+D23+D25+D27</f>
        <v>0</v>
      </c>
      <c r="E5" s="36"/>
      <c r="F5" s="37">
        <f>+F7+F9+F11+F13+F15+F17+F19+F21+F23+F25+F27</f>
        <v>2706.5682999999999</v>
      </c>
      <c r="G5" s="38"/>
      <c r="H5" s="37">
        <f>+H7+H9+H11+H13+H15+H17+H19+H21+H23+H25+H27</f>
        <v>2620.9692399999999</v>
      </c>
      <c r="I5" s="39"/>
      <c r="J5" s="40">
        <f>+J7+J9+J11+J13+J15+J17+J19+J21+J23+J25+J27</f>
        <v>0</v>
      </c>
      <c r="K5" s="36"/>
      <c r="L5" s="37">
        <f>+L7+L9+L11+L13+L15+L17+L19+L21+L23+L25+L27</f>
        <v>572.80911000000003</v>
      </c>
      <c r="M5" s="38"/>
      <c r="N5" s="37">
        <f>+N7+N9+N11+N13+N15+N17+N19+N21+N23+N25+N27</f>
        <v>567.59213</v>
      </c>
      <c r="O5" s="39"/>
      <c r="P5" s="40">
        <f>+P7+P9+P11+P13+P15+P17+P19+P21+P23+P25+P27</f>
        <v>0</v>
      </c>
      <c r="Q5" s="36"/>
      <c r="R5" s="41">
        <f>+R7+R9+R11+R13+R15+R17+R19+R21+R23+R25+R27</f>
        <v>0</v>
      </c>
      <c r="S5" s="38"/>
      <c r="T5" s="37">
        <f>+T7+T9+T11+T13+T15+T17+T19+T21+T23+T25+T27</f>
        <v>0</v>
      </c>
      <c r="U5" s="39"/>
      <c r="V5" s="40">
        <f>+V7+V9+V11+V13+V15+V17+V19+V21+V23+V25+V27</f>
        <v>0</v>
      </c>
      <c r="W5" s="36"/>
      <c r="X5" s="41">
        <f>+X7+X9+X11+X13+X15+X17+X19+X21+X23+X25+X27</f>
        <v>3255.8147500000005</v>
      </c>
      <c r="Y5" s="38"/>
      <c r="Z5" s="42">
        <f>+Z7+Z9+Z11+Z13+Z15+Z17+Z19+Z21+Z23+Z25+Z27</f>
        <v>3173.1794399999999</v>
      </c>
      <c r="AA5" s="43"/>
      <c r="AB5" s="40">
        <f>+AB7+AB9+AB11+AB13+AB15+AB17+AB19+AB21+AB23+AB25+AB27</f>
        <v>0</v>
      </c>
      <c r="AC5" s="36"/>
      <c r="AD5" s="41">
        <f>+AD7+AD9+AD11+AD13+AD15+AD17+AD19+AD21+AD23+AD25+AD27</f>
        <v>3279.3774100000001</v>
      </c>
      <c r="AE5" s="38"/>
      <c r="AF5" s="42">
        <f>+AF7+AF9+AF11+AF13+AF15+AF17+AF19+AF21+AF23+AF25+AF27</f>
        <v>3188.5613699999999</v>
      </c>
    </row>
    <row r="6" spans="1:35" x14ac:dyDescent="0.25">
      <c r="A6" s="33"/>
      <c r="B6" s="201"/>
      <c r="C6" s="44" t="s">
        <v>0</v>
      </c>
      <c r="D6" s="45">
        <v>0</v>
      </c>
      <c r="E6" s="46"/>
      <c r="F6" s="47">
        <v>0</v>
      </c>
      <c r="G6" s="48"/>
      <c r="H6" s="49"/>
      <c r="I6" s="50"/>
      <c r="J6" s="51">
        <v>0</v>
      </c>
      <c r="K6" s="46"/>
      <c r="L6" s="47">
        <v>0</v>
      </c>
      <c r="M6" s="48"/>
      <c r="N6" s="49"/>
      <c r="O6" s="50"/>
      <c r="P6" s="51">
        <v>0</v>
      </c>
      <c r="Q6" s="46"/>
      <c r="R6" s="47">
        <v>0</v>
      </c>
      <c r="S6" s="48"/>
      <c r="T6" s="49"/>
      <c r="U6" s="50"/>
      <c r="V6" s="51">
        <v>0</v>
      </c>
      <c r="W6" s="46"/>
      <c r="X6" s="52">
        <v>0</v>
      </c>
      <c r="Y6" s="48"/>
      <c r="Z6" s="49"/>
      <c r="AA6" s="53"/>
      <c r="AB6" s="51">
        <f>+D6+J6-P6</f>
        <v>0</v>
      </c>
      <c r="AC6" s="46"/>
      <c r="AD6" s="52">
        <f>+F6+L6-R6</f>
        <v>0</v>
      </c>
      <c r="AE6" s="48"/>
      <c r="AF6" s="49">
        <f>+H6+N6-T6</f>
        <v>0</v>
      </c>
    </row>
    <row r="7" spans="1:35" x14ac:dyDescent="0.25">
      <c r="A7" s="33"/>
      <c r="B7" s="203"/>
      <c r="C7" s="54" t="s">
        <v>1</v>
      </c>
      <c r="D7" s="55"/>
      <c r="E7" s="56"/>
      <c r="F7" s="57">
        <f>+'[1]Domestic Availability'!X9</f>
        <v>0</v>
      </c>
      <c r="G7" s="58"/>
      <c r="H7" s="59">
        <f>+'[1]Domestic Availability'!Y9</f>
        <v>0</v>
      </c>
      <c r="I7" s="60"/>
      <c r="J7" s="55"/>
      <c r="K7" s="61"/>
      <c r="L7" s="57">
        <f>+'[1]Domestic Availability'!AB9</f>
        <v>0</v>
      </c>
      <c r="M7" s="58"/>
      <c r="N7" s="59">
        <f>+'[1]Domestic Availability'!AC9</f>
        <v>0</v>
      </c>
      <c r="O7" s="60"/>
      <c r="P7" s="55"/>
      <c r="Q7" s="61"/>
      <c r="R7" s="57">
        <f>+'[1]Domestic Availability'!AF9</f>
        <v>0</v>
      </c>
      <c r="S7" s="62"/>
      <c r="T7" s="59">
        <f>+'[1]Domestic Availability'!AG9</f>
        <v>0</v>
      </c>
      <c r="U7" s="60"/>
      <c r="V7" s="63"/>
      <c r="W7" s="56"/>
      <c r="X7" s="58">
        <f>+'[1]Domestic Availability'!AH9</f>
        <v>0</v>
      </c>
      <c r="Y7" s="62"/>
      <c r="Z7" s="59">
        <f>+'[1]Domestic Availability'!AI9</f>
        <v>0</v>
      </c>
      <c r="AA7" s="64"/>
      <c r="AB7" s="63">
        <f t="shared" ref="AB7:AB27" si="0">+D7+J7-P7</f>
        <v>0</v>
      </c>
      <c r="AC7" s="56"/>
      <c r="AD7" s="58">
        <f t="shared" ref="AD7:AD27" si="1">+F7+L7-R7</f>
        <v>0</v>
      </c>
      <c r="AE7" s="62"/>
      <c r="AF7" s="59">
        <f t="shared" ref="AF7:AF27" si="2">+H7+N7-T7</f>
        <v>0</v>
      </c>
    </row>
    <row r="8" spans="1:35" x14ac:dyDescent="0.25">
      <c r="A8" s="33"/>
      <c r="B8" s="201"/>
      <c r="C8" s="65" t="s">
        <v>0</v>
      </c>
      <c r="D8" s="66">
        <v>0</v>
      </c>
      <c r="E8" s="67"/>
      <c r="F8" s="68">
        <v>0</v>
      </c>
      <c r="G8" s="69"/>
      <c r="H8" s="70"/>
      <c r="I8" s="60"/>
      <c r="J8" s="71">
        <v>1.4</v>
      </c>
      <c r="K8" s="72"/>
      <c r="L8" s="68">
        <v>1.2</v>
      </c>
      <c r="M8" s="69"/>
      <c r="N8" s="70">
        <v>1</v>
      </c>
      <c r="O8" s="60"/>
      <c r="P8" s="71">
        <v>0</v>
      </c>
      <c r="Q8" s="72"/>
      <c r="R8" s="68">
        <v>0</v>
      </c>
      <c r="S8" s="73"/>
      <c r="T8" s="70"/>
      <c r="U8" s="60"/>
      <c r="V8" s="71">
        <v>1.4</v>
      </c>
      <c r="W8" s="67"/>
      <c r="X8" s="74">
        <v>1.2</v>
      </c>
      <c r="Y8" s="75"/>
      <c r="Z8" s="76">
        <v>1</v>
      </c>
      <c r="AA8" s="64"/>
      <c r="AB8" s="71">
        <f t="shared" si="0"/>
        <v>1.4</v>
      </c>
      <c r="AC8" s="67"/>
      <c r="AD8" s="77">
        <f t="shared" si="1"/>
        <v>1.2</v>
      </c>
      <c r="AE8" s="73"/>
      <c r="AF8" s="70">
        <f t="shared" si="2"/>
        <v>1</v>
      </c>
    </row>
    <row r="9" spans="1:35" x14ac:dyDescent="0.25">
      <c r="A9" s="33"/>
      <c r="B9" s="203"/>
      <c r="C9" s="54" t="s">
        <v>1</v>
      </c>
      <c r="D9" s="55"/>
      <c r="E9" s="56"/>
      <c r="F9" s="57">
        <f>+'[1]Domestic Availability'!X11</f>
        <v>0</v>
      </c>
      <c r="G9" s="58"/>
      <c r="H9" s="59">
        <f>+'[1]Domestic Availability'!Y11</f>
        <v>0</v>
      </c>
      <c r="I9" s="60"/>
      <c r="J9" s="55"/>
      <c r="K9" s="61"/>
      <c r="L9" s="57">
        <f>+'[1]Domestic Availability'!AB11</f>
        <v>0</v>
      </c>
      <c r="M9" s="58"/>
      <c r="N9" s="59">
        <f>+'[1]Domestic Availability'!AC11</f>
        <v>0</v>
      </c>
      <c r="O9" s="60"/>
      <c r="P9" s="55"/>
      <c r="Q9" s="61"/>
      <c r="R9" s="57">
        <f>+'[1]Domestic Availability'!AF11</f>
        <v>0</v>
      </c>
      <c r="S9" s="62"/>
      <c r="T9" s="59">
        <f>+'[1]Domestic Availability'!AG11</f>
        <v>0</v>
      </c>
      <c r="U9" s="60"/>
      <c r="V9" s="63"/>
      <c r="W9" s="56"/>
      <c r="X9" s="58">
        <f>+'[1]Domestic Availability'!AH11</f>
        <v>0</v>
      </c>
      <c r="Y9" s="62"/>
      <c r="Z9" s="59">
        <f>+'[1]Domestic Availability'!AI11</f>
        <v>0</v>
      </c>
      <c r="AA9" s="64"/>
      <c r="AB9" s="63">
        <f t="shared" si="0"/>
        <v>0</v>
      </c>
      <c r="AC9" s="56"/>
      <c r="AD9" s="58">
        <f t="shared" si="1"/>
        <v>0</v>
      </c>
      <c r="AE9" s="62"/>
      <c r="AF9" s="59">
        <f t="shared" si="2"/>
        <v>0</v>
      </c>
    </row>
    <row r="10" spans="1:35" x14ac:dyDescent="0.25">
      <c r="A10" s="33"/>
      <c r="B10" s="201"/>
      <c r="C10" s="65" t="s">
        <v>0</v>
      </c>
      <c r="D10" s="66">
        <v>2320.9</v>
      </c>
      <c r="E10" s="67"/>
      <c r="F10" s="68">
        <v>2297.1999999999998</v>
      </c>
      <c r="G10" s="69"/>
      <c r="H10" s="70">
        <v>2155.6</v>
      </c>
      <c r="I10" s="60"/>
      <c r="J10" s="71">
        <v>647.1</v>
      </c>
      <c r="K10" s="72"/>
      <c r="L10" s="68">
        <v>292.10000000000002</v>
      </c>
      <c r="M10" s="69"/>
      <c r="N10" s="70">
        <v>757.6</v>
      </c>
      <c r="O10" s="60"/>
      <c r="P10" s="71">
        <v>0</v>
      </c>
      <c r="Q10" s="72"/>
      <c r="R10" s="68">
        <v>0</v>
      </c>
      <c r="S10" s="73"/>
      <c r="T10" s="70"/>
      <c r="U10" s="60"/>
      <c r="V10" s="71">
        <v>3015.4</v>
      </c>
      <c r="W10" s="67"/>
      <c r="X10" s="74">
        <v>2687.4</v>
      </c>
      <c r="Y10" s="75"/>
      <c r="Z10" s="76">
        <v>2756.3</v>
      </c>
      <c r="AA10" s="64"/>
      <c r="AB10" s="68">
        <f t="shared" si="0"/>
        <v>2968</v>
      </c>
      <c r="AC10" s="67"/>
      <c r="AD10" s="68">
        <f t="shared" si="1"/>
        <v>2589.2999999999997</v>
      </c>
      <c r="AE10" s="73"/>
      <c r="AF10" s="70">
        <f t="shared" si="2"/>
        <v>2913.2</v>
      </c>
    </row>
    <row r="11" spans="1:35" x14ac:dyDescent="0.25">
      <c r="A11" s="33"/>
      <c r="B11" s="203"/>
      <c r="C11" s="54" t="s">
        <v>1</v>
      </c>
      <c r="D11" s="55"/>
      <c r="E11" s="56"/>
      <c r="F11" s="57">
        <f>+'[1]Domestic Availability'!X13</f>
        <v>2371.54288</v>
      </c>
      <c r="G11" s="58"/>
      <c r="H11" s="59">
        <f>+'[1]Domestic Availability'!Y13</f>
        <v>2254.52808</v>
      </c>
      <c r="I11" s="60"/>
      <c r="J11" s="55"/>
      <c r="K11" s="61"/>
      <c r="L11" s="57">
        <f>+'[1]Domestic Availability'!AB13</f>
        <v>457.06566000000004</v>
      </c>
      <c r="M11" s="58"/>
      <c r="N11" s="59">
        <f>+'[1]Domestic Availability'!AC13</f>
        <v>458.45946000000004</v>
      </c>
      <c r="O11" s="60"/>
      <c r="P11" s="55"/>
      <c r="Q11" s="61"/>
      <c r="R11" s="57">
        <f>+'[1]Domestic Availability'!AF13</f>
        <v>0</v>
      </c>
      <c r="S11" s="62"/>
      <c r="T11" s="59">
        <f>+'[1]Domestic Availability'!AG13</f>
        <v>0</v>
      </c>
      <c r="U11" s="60"/>
      <c r="V11" s="63"/>
      <c r="W11" s="56"/>
      <c r="X11" s="58">
        <f>+'[1]Domestic Availability'!AH13</f>
        <v>2816.6066800000003</v>
      </c>
      <c r="Y11" s="62"/>
      <c r="Z11" s="59">
        <f>+'[1]Domestic Availability'!AI13</f>
        <v>2724.4498200000003</v>
      </c>
      <c r="AA11" s="64"/>
      <c r="AB11" s="63">
        <f t="shared" si="0"/>
        <v>0</v>
      </c>
      <c r="AC11" s="56"/>
      <c r="AD11" s="58">
        <f t="shared" si="1"/>
        <v>2828.6085400000002</v>
      </c>
      <c r="AE11" s="62"/>
      <c r="AF11" s="59">
        <f t="shared" si="2"/>
        <v>2712.9875400000001</v>
      </c>
      <c r="AI11" s="6"/>
    </row>
    <row r="12" spans="1:35" x14ac:dyDescent="0.25">
      <c r="A12" s="33"/>
      <c r="B12" s="201"/>
      <c r="C12" s="65" t="s">
        <v>0</v>
      </c>
      <c r="D12" s="66">
        <v>0</v>
      </c>
      <c r="E12" s="67"/>
      <c r="F12" s="68">
        <v>0</v>
      </c>
      <c r="G12" s="69"/>
      <c r="H12" s="70"/>
      <c r="I12" s="60"/>
      <c r="J12" s="71">
        <v>0</v>
      </c>
      <c r="K12" s="72"/>
      <c r="L12" s="68">
        <v>0</v>
      </c>
      <c r="M12" s="69"/>
      <c r="N12" s="70"/>
      <c r="O12" s="60"/>
      <c r="P12" s="71">
        <v>0</v>
      </c>
      <c r="Q12" s="72"/>
      <c r="R12" s="68">
        <v>0</v>
      </c>
      <c r="S12" s="73"/>
      <c r="T12" s="70"/>
      <c r="U12" s="60"/>
      <c r="V12" s="71">
        <v>0</v>
      </c>
      <c r="W12" s="67"/>
      <c r="X12" s="77">
        <v>0</v>
      </c>
      <c r="Y12" s="73"/>
      <c r="Z12" s="70"/>
      <c r="AA12" s="64"/>
      <c r="AB12" s="68">
        <f t="shared" si="0"/>
        <v>0</v>
      </c>
      <c r="AC12" s="67"/>
      <c r="AD12" s="68">
        <f t="shared" si="1"/>
        <v>0</v>
      </c>
      <c r="AE12" s="73"/>
      <c r="AF12" s="70">
        <f t="shared" si="2"/>
        <v>0</v>
      </c>
      <c r="AG12" s="6"/>
    </row>
    <row r="13" spans="1:35" x14ac:dyDescent="0.25">
      <c r="A13" s="33"/>
      <c r="B13" s="203"/>
      <c r="C13" s="54" t="s">
        <v>1</v>
      </c>
      <c r="D13" s="55"/>
      <c r="E13" s="56"/>
      <c r="F13" s="57">
        <f>+'[1]Domestic Availability'!X10</f>
        <v>0</v>
      </c>
      <c r="G13" s="58"/>
      <c r="H13" s="59">
        <f>+'[1]Domestic Availability'!Y10</f>
        <v>0</v>
      </c>
      <c r="I13" s="60"/>
      <c r="J13" s="55"/>
      <c r="K13" s="61"/>
      <c r="L13" s="57">
        <f>+'[1]Domestic Availability'!AB10</f>
        <v>0</v>
      </c>
      <c r="M13" s="58"/>
      <c r="N13" s="59">
        <f>+'[1]Domestic Availability'!AC10</f>
        <v>0</v>
      </c>
      <c r="O13" s="60"/>
      <c r="P13" s="55"/>
      <c r="Q13" s="61"/>
      <c r="R13" s="57">
        <f>+'[1]Domestic Availability'!AF10</f>
        <v>0</v>
      </c>
      <c r="S13" s="62"/>
      <c r="T13" s="59">
        <f>+'[1]Domestic Availability'!AG10</f>
        <v>0</v>
      </c>
      <c r="U13" s="60"/>
      <c r="V13" s="63"/>
      <c r="W13" s="56"/>
      <c r="X13" s="58">
        <f>+'[1]Domestic Availability'!AH10</f>
        <v>0</v>
      </c>
      <c r="Y13" s="62"/>
      <c r="Z13" s="59">
        <f>+'[1]Domestic Availability'!AI10</f>
        <v>0</v>
      </c>
      <c r="AA13" s="64"/>
      <c r="AB13" s="63">
        <f t="shared" si="0"/>
        <v>0</v>
      </c>
      <c r="AC13" s="56"/>
      <c r="AD13" s="58">
        <f t="shared" si="1"/>
        <v>0</v>
      </c>
      <c r="AE13" s="62"/>
      <c r="AF13" s="59">
        <f t="shared" si="2"/>
        <v>0</v>
      </c>
      <c r="AI13" s="78"/>
    </row>
    <row r="14" spans="1:35" x14ac:dyDescent="0.25">
      <c r="A14" s="33"/>
      <c r="B14" s="201"/>
      <c r="C14" s="65" t="s">
        <v>0</v>
      </c>
      <c r="D14" s="66">
        <v>90.6</v>
      </c>
      <c r="E14" s="67"/>
      <c r="F14" s="68">
        <v>149.80000000000001</v>
      </c>
      <c r="G14" s="69"/>
      <c r="H14" s="70">
        <v>162.80000000000001</v>
      </c>
      <c r="I14" s="60"/>
      <c r="J14" s="71">
        <v>0</v>
      </c>
      <c r="K14" s="72"/>
      <c r="L14" s="68">
        <v>0</v>
      </c>
      <c r="M14" s="69"/>
      <c r="N14" s="70"/>
      <c r="O14" s="60"/>
      <c r="P14" s="71">
        <v>0</v>
      </c>
      <c r="Q14" s="72"/>
      <c r="R14" s="68">
        <v>0</v>
      </c>
      <c r="S14" s="73"/>
      <c r="T14" s="70"/>
      <c r="U14" s="60"/>
      <c r="V14" s="71">
        <v>95.1</v>
      </c>
      <c r="W14" s="67"/>
      <c r="X14" s="77">
        <v>135</v>
      </c>
      <c r="Y14" s="73"/>
      <c r="Z14" s="70">
        <v>156.5</v>
      </c>
      <c r="AA14" s="64"/>
      <c r="AB14" s="68">
        <f t="shared" si="0"/>
        <v>90.6</v>
      </c>
      <c r="AC14" s="67"/>
      <c r="AD14" s="68">
        <f t="shared" si="1"/>
        <v>149.80000000000001</v>
      </c>
      <c r="AE14" s="73"/>
      <c r="AF14" s="70">
        <f t="shared" si="2"/>
        <v>162.80000000000001</v>
      </c>
    </row>
    <row r="15" spans="1:35" x14ac:dyDescent="0.25">
      <c r="A15" s="33"/>
      <c r="B15" s="203"/>
      <c r="C15" s="54" t="s">
        <v>1</v>
      </c>
      <c r="D15" s="55"/>
      <c r="E15" s="56"/>
      <c r="F15" s="57">
        <f>+'[1]Domestic Availability'!X12</f>
        <v>136.90871999999999</v>
      </c>
      <c r="G15" s="58"/>
      <c r="H15" s="59">
        <f>+'[1]Domestic Availability'!Y12</f>
        <v>155.47012000000001</v>
      </c>
      <c r="I15" s="60"/>
      <c r="J15" s="55"/>
      <c r="K15" s="61"/>
      <c r="L15" s="57">
        <f>+'[1]Domestic Availability'!AB12</f>
        <v>0</v>
      </c>
      <c r="M15" s="58"/>
      <c r="N15" s="59">
        <f>+'[1]Domestic Availability'!AC12</f>
        <v>0</v>
      </c>
      <c r="O15" s="60"/>
      <c r="P15" s="55"/>
      <c r="Q15" s="61"/>
      <c r="R15" s="57">
        <f>+'[1]Domestic Availability'!AF12</f>
        <v>0</v>
      </c>
      <c r="S15" s="62"/>
      <c r="T15" s="59">
        <f>+'[1]Domestic Availability'!AG12</f>
        <v>0</v>
      </c>
      <c r="U15" s="60"/>
      <c r="V15" s="63"/>
      <c r="W15" s="56"/>
      <c r="X15" s="58">
        <f>+'[1]Domestic Availability'!AH12</f>
        <v>127.68626</v>
      </c>
      <c r="Y15" s="62"/>
      <c r="Z15" s="59">
        <f>+'[1]Domestic Availability'!AI12</f>
        <v>175.71398000000002</v>
      </c>
      <c r="AA15" s="64"/>
      <c r="AB15" s="63">
        <f t="shared" si="0"/>
        <v>0</v>
      </c>
      <c r="AC15" s="56"/>
      <c r="AD15" s="58">
        <f t="shared" si="1"/>
        <v>136.90871999999999</v>
      </c>
      <c r="AE15" s="62"/>
      <c r="AF15" s="59">
        <f t="shared" si="2"/>
        <v>155.47012000000001</v>
      </c>
    </row>
    <row r="16" spans="1:35" x14ac:dyDescent="0.25">
      <c r="A16" s="33"/>
      <c r="B16" s="201"/>
      <c r="C16" s="65" t="s">
        <v>0</v>
      </c>
      <c r="D16" s="66">
        <v>0</v>
      </c>
      <c r="E16" s="67"/>
      <c r="F16" s="68">
        <v>0</v>
      </c>
      <c r="G16" s="69"/>
      <c r="H16" s="70"/>
      <c r="I16" s="60"/>
      <c r="J16" s="71">
        <v>0</v>
      </c>
      <c r="K16" s="72"/>
      <c r="L16" s="68">
        <v>0</v>
      </c>
      <c r="M16" s="69"/>
      <c r="N16" s="70"/>
      <c r="O16" s="60"/>
      <c r="P16" s="71">
        <v>0</v>
      </c>
      <c r="Q16" s="72"/>
      <c r="R16" s="68">
        <v>0</v>
      </c>
      <c r="S16" s="73"/>
      <c r="T16" s="70"/>
      <c r="U16" s="60"/>
      <c r="V16" s="71">
        <v>0</v>
      </c>
      <c r="W16" s="67"/>
      <c r="X16" s="77">
        <v>0</v>
      </c>
      <c r="Y16" s="73"/>
      <c r="Z16" s="70"/>
      <c r="AA16" s="64"/>
      <c r="AB16" s="68">
        <f t="shared" si="0"/>
        <v>0</v>
      </c>
      <c r="AC16" s="67"/>
      <c r="AD16" s="68">
        <f t="shared" si="1"/>
        <v>0</v>
      </c>
      <c r="AE16" s="73"/>
      <c r="AF16" s="70">
        <f t="shared" si="2"/>
        <v>0</v>
      </c>
    </row>
    <row r="17" spans="1:37" x14ac:dyDescent="0.25">
      <c r="A17" s="33"/>
      <c r="B17" s="203"/>
      <c r="C17" s="54" t="s">
        <v>1</v>
      </c>
      <c r="D17" s="55"/>
      <c r="E17" s="56"/>
      <c r="F17" s="57"/>
      <c r="G17" s="58"/>
      <c r="H17" s="59"/>
      <c r="I17" s="60"/>
      <c r="J17" s="55"/>
      <c r="K17" s="61"/>
      <c r="L17" s="57"/>
      <c r="M17" s="58"/>
      <c r="N17" s="59"/>
      <c r="O17" s="60"/>
      <c r="P17" s="55"/>
      <c r="Q17" s="61"/>
      <c r="R17" s="57"/>
      <c r="S17" s="62"/>
      <c r="T17" s="59"/>
      <c r="U17" s="60"/>
      <c r="V17" s="63"/>
      <c r="W17" s="56"/>
      <c r="X17" s="58"/>
      <c r="Y17" s="62"/>
      <c r="Z17" s="59"/>
      <c r="AA17" s="64"/>
      <c r="AB17" s="63">
        <f t="shared" si="0"/>
        <v>0</v>
      </c>
      <c r="AC17" s="56"/>
      <c r="AD17" s="58">
        <f t="shared" si="1"/>
        <v>0</v>
      </c>
      <c r="AE17" s="62"/>
      <c r="AF17" s="59">
        <f t="shared" si="2"/>
        <v>0</v>
      </c>
    </row>
    <row r="18" spans="1:37" x14ac:dyDescent="0.25">
      <c r="A18" s="33"/>
      <c r="B18" s="201"/>
      <c r="C18" s="65" t="s">
        <v>0</v>
      </c>
      <c r="D18" s="66">
        <v>97.2</v>
      </c>
      <c r="E18" s="67"/>
      <c r="F18" s="68">
        <v>119.5</v>
      </c>
      <c r="G18" s="69"/>
      <c r="H18" s="70">
        <v>111.4</v>
      </c>
      <c r="I18" s="60"/>
      <c r="J18" s="71">
        <v>161.5</v>
      </c>
      <c r="K18" s="72"/>
      <c r="L18" s="68">
        <v>91.1</v>
      </c>
      <c r="M18" s="69"/>
      <c r="N18" s="70">
        <v>110.4</v>
      </c>
      <c r="O18" s="60"/>
      <c r="P18" s="71">
        <v>0</v>
      </c>
      <c r="Q18" s="72"/>
      <c r="R18" s="68">
        <v>0</v>
      </c>
      <c r="S18" s="73"/>
      <c r="T18" s="70"/>
      <c r="U18" s="60"/>
      <c r="V18" s="71">
        <v>282.8</v>
      </c>
      <c r="W18" s="67"/>
      <c r="X18" s="77">
        <v>235</v>
      </c>
      <c r="Y18" s="73"/>
      <c r="Z18" s="70">
        <v>196.4</v>
      </c>
      <c r="AA18" s="64"/>
      <c r="AB18" s="68">
        <f t="shared" si="0"/>
        <v>258.7</v>
      </c>
      <c r="AC18" s="67"/>
      <c r="AD18" s="68">
        <f t="shared" si="1"/>
        <v>210.6</v>
      </c>
      <c r="AE18" s="73"/>
      <c r="AF18" s="70">
        <f t="shared" si="2"/>
        <v>221.8</v>
      </c>
    </row>
    <row r="19" spans="1:37" x14ac:dyDescent="0.25">
      <c r="A19" s="33"/>
      <c r="B19" s="203"/>
      <c r="C19" s="54" t="s">
        <v>1</v>
      </c>
      <c r="D19" s="55"/>
      <c r="E19" s="56"/>
      <c r="F19" s="57">
        <f>+'[1]Domestic Availability'!X24+'[1]Domestic Availability'!X25</f>
        <v>118.69739999999999</v>
      </c>
      <c r="G19" s="58"/>
      <c r="H19" s="59">
        <f>+'[1]Domestic Availability'!Y24+'[1]Domestic Availability'!Y25</f>
        <v>118.33883999999999</v>
      </c>
      <c r="I19" s="60"/>
      <c r="J19" s="55"/>
      <c r="K19" s="61"/>
      <c r="L19" s="57">
        <f>+'[1]Domestic Availability'!AB24+'[1]Domestic Availability'!AB25</f>
        <v>115.74345</v>
      </c>
      <c r="M19" s="58"/>
      <c r="N19" s="59">
        <f>+'[1]Domestic Availability'!AC24+'[1]Domestic Availability'!AC25</f>
        <v>106.51787</v>
      </c>
      <c r="O19" s="60"/>
      <c r="P19" s="55"/>
      <c r="Q19" s="61"/>
      <c r="R19" s="57">
        <f>+'[1]Domestic Availability'!AF24+'[1]Domestic Availability'!AF25</f>
        <v>0</v>
      </c>
      <c r="S19" s="62"/>
      <c r="T19" s="59">
        <f>+'[1]Domestic Availability'!AG24+'[1]Domestic Availability'!AG25</f>
        <v>0</v>
      </c>
      <c r="U19" s="60"/>
      <c r="V19" s="63"/>
      <c r="W19" s="56"/>
      <c r="X19" s="58">
        <f>+'[1]Domestic Availability'!AH24+'[1]Domestic Availability'!AH25</f>
        <v>242.64021</v>
      </c>
      <c r="Y19" s="62"/>
      <c r="Z19" s="59">
        <f>+'[1]Domestic Availability'!AI24+'[1]Domestic Availability'!AI25</f>
        <v>206.06384</v>
      </c>
      <c r="AA19" s="64"/>
      <c r="AB19" s="63">
        <f t="shared" si="0"/>
        <v>0</v>
      </c>
      <c r="AC19" s="56"/>
      <c r="AD19" s="58">
        <f t="shared" si="1"/>
        <v>234.44084999999998</v>
      </c>
      <c r="AE19" s="62"/>
      <c r="AF19" s="59">
        <f t="shared" si="2"/>
        <v>224.85670999999999</v>
      </c>
      <c r="AK19" s="6"/>
    </row>
    <row r="20" spans="1:37" x14ac:dyDescent="0.25">
      <c r="A20" s="33"/>
      <c r="B20" s="201"/>
      <c r="C20" s="65" t="s">
        <v>0</v>
      </c>
      <c r="D20" s="66">
        <v>0</v>
      </c>
      <c r="E20" s="67"/>
      <c r="F20" s="68">
        <v>0</v>
      </c>
      <c r="G20" s="69"/>
      <c r="H20" s="70"/>
      <c r="I20" s="60"/>
      <c r="J20" s="71">
        <v>0</v>
      </c>
      <c r="K20" s="72"/>
      <c r="L20" s="68">
        <v>0</v>
      </c>
      <c r="M20" s="69"/>
      <c r="N20" s="70"/>
      <c r="O20" s="60"/>
      <c r="P20" s="71">
        <v>0</v>
      </c>
      <c r="Q20" s="72"/>
      <c r="R20" s="68">
        <v>0</v>
      </c>
      <c r="S20" s="73"/>
      <c r="T20" s="70"/>
      <c r="U20" s="60"/>
      <c r="V20" s="71">
        <v>0</v>
      </c>
      <c r="W20" s="67"/>
      <c r="X20" s="77">
        <v>0</v>
      </c>
      <c r="Y20" s="73"/>
      <c r="Z20" s="70"/>
      <c r="AA20" s="64"/>
      <c r="AB20" s="68">
        <f t="shared" si="0"/>
        <v>0</v>
      </c>
      <c r="AC20" s="67"/>
      <c r="AD20" s="68">
        <f t="shared" si="1"/>
        <v>0</v>
      </c>
      <c r="AE20" s="73"/>
      <c r="AF20" s="70">
        <f t="shared" si="2"/>
        <v>0</v>
      </c>
    </row>
    <row r="21" spans="1:37" x14ac:dyDescent="0.25">
      <c r="A21" s="33"/>
      <c r="B21" s="203"/>
      <c r="C21" s="54" t="s">
        <v>1</v>
      </c>
      <c r="D21" s="55"/>
      <c r="E21" s="56"/>
      <c r="F21" s="57">
        <f>+'[1]Domestic Availability'!X14</f>
        <v>0</v>
      </c>
      <c r="G21" s="58"/>
      <c r="H21" s="59">
        <f>+'[1]Domestic Availability'!Y14</f>
        <v>0</v>
      </c>
      <c r="I21" s="60"/>
      <c r="J21" s="55"/>
      <c r="K21" s="61"/>
      <c r="L21" s="57">
        <f>+'[1]Domestic Availability'!AB14</f>
        <v>0</v>
      </c>
      <c r="M21" s="58"/>
      <c r="N21" s="59">
        <f>+'[1]Domestic Availability'!AC14</f>
        <v>0</v>
      </c>
      <c r="O21" s="60"/>
      <c r="P21" s="55"/>
      <c r="Q21" s="61"/>
      <c r="R21" s="57">
        <f>+'[1]Domestic Availability'!AF14</f>
        <v>0</v>
      </c>
      <c r="S21" s="62"/>
      <c r="T21" s="59">
        <f>+'[1]Domestic Availability'!AG14</f>
        <v>0</v>
      </c>
      <c r="U21" s="60"/>
      <c r="V21" s="63"/>
      <c r="W21" s="56"/>
      <c r="X21" s="58">
        <f>+'[1]Domestic Availability'!AH14</f>
        <v>0</v>
      </c>
      <c r="Y21" s="62"/>
      <c r="Z21" s="59">
        <f>+'[1]Domestic Availability'!AI14</f>
        <v>0</v>
      </c>
      <c r="AA21" s="64"/>
      <c r="AB21" s="63">
        <f t="shared" si="0"/>
        <v>0</v>
      </c>
      <c r="AC21" s="56"/>
      <c r="AD21" s="58">
        <f t="shared" si="1"/>
        <v>0</v>
      </c>
      <c r="AE21" s="62"/>
      <c r="AF21" s="59">
        <f t="shared" si="2"/>
        <v>0</v>
      </c>
    </row>
    <row r="22" spans="1:37" x14ac:dyDescent="0.25">
      <c r="A22" s="33"/>
      <c r="B22" s="201"/>
      <c r="C22" s="65" t="s">
        <v>0</v>
      </c>
      <c r="D22" s="66">
        <v>76</v>
      </c>
      <c r="E22" s="67"/>
      <c r="F22" s="68">
        <v>65.599999999999994</v>
      </c>
      <c r="G22" s="69"/>
      <c r="H22" s="70">
        <v>107.6</v>
      </c>
      <c r="I22" s="60"/>
      <c r="J22" s="71">
        <v>0</v>
      </c>
      <c r="K22" s="72"/>
      <c r="L22" s="68">
        <v>0</v>
      </c>
      <c r="M22" s="69"/>
      <c r="N22" s="70">
        <v>2.9</v>
      </c>
      <c r="O22" s="60"/>
      <c r="P22" s="71">
        <v>0</v>
      </c>
      <c r="Q22" s="72"/>
      <c r="R22" s="68">
        <v>0</v>
      </c>
      <c r="S22" s="73"/>
      <c r="T22" s="70"/>
      <c r="U22" s="60"/>
      <c r="V22" s="71">
        <v>73.5</v>
      </c>
      <c r="W22" s="67"/>
      <c r="X22" s="77">
        <v>73.8</v>
      </c>
      <c r="Y22" s="73"/>
      <c r="Z22" s="70">
        <v>92.8</v>
      </c>
      <c r="AA22" s="64"/>
      <c r="AB22" s="68">
        <f t="shared" si="0"/>
        <v>76</v>
      </c>
      <c r="AC22" s="67"/>
      <c r="AD22" s="68">
        <f t="shared" si="1"/>
        <v>65.599999999999994</v>
      </c>
      <c r="AE22" s="73"/>
      <c r="AF22" s="70">
        <f t="shared" si="2"/>
        <v>110.5</v>
      </c>
    </row>
    <row r="23" spans="1:37" x14ac:dyDescent="0.25">
      <c r="A23" s="33"/>
      <c r="B23" s="203"/>
      <c r="C23" s="54" t="s">
        <v>1</v>
      </c>
      <c r="D23" s="55"/>
      <c r="E23" s="56"/>
      <c r="F23" s="57">
        <f>+'[1]Domestic Availability'!X26</f>
        <v>70.011600000000001</v>
      </c>
      <c r="G23" s="58"/>
      <c r="H23" s="59">
        <f>+'[1]Domestic Availability'!Y26</f>
        <v>80.943600000000004</v>
      </c>
      <c r="I23" s="60"/>
      <c r="J23" s="55"/>
      <c r="K23" s="61"/>
      <c r="L23" s="57">
        <f>+'[1]Domestic Availability'!AB26</f>
        <v>0</v>
      </c>
      <c r="M23" s="58"/>
      <c r="N23" s="59">
        <f>+'[1]Domestic Availability'!AC26</f>
        <v>2.6148000000000002</v>
      </c>
      <c r="O23" s="60"/>
      <c r="P23" s="55"/>
      <c r="Q23" s="61"/>
      <c r="R23" s="57">
        <f>+'[1]Domestic Availability'!AF26</f>
        <v>0</v>
      </c>
      <c r="S23" s="62"/>
      <c r="T23" s="59">
        <f>+'[1]Domestic Availability'!AG26</f>
        <v>0</v>
      </c>
      <c r="U23" s="60"/>
      <c r="V23" s="63"/>
      <c r="W23" s="56"/>
      <c r="X23" s="58">
        <f>+'[1]Domestic Availability'!AH26</f>
        <v>68.881600000000006</v>
      </c>
      <c r="Y23" s="62"/>
      <c r="Z23" s="59">
        <f>+'[1]Domestic Availability'!AI26</f>
        <v>66.951800000000006</v>
      </c>
      <c r="AA23" s="64"/>
      <c r="AB23" s="63">
        <f t="shared" si="0"/>
        <v>0</v>
      </c>
      <c r="AC23" s="56"/>
      <c r="AD23" s="58">
        <f t="shared" si="1"/>
        <v>70.011600000000001</v>
      </c>
      <c r="AE23" s="62"/>
      <c r="AF23" s="59">
        <f t="shared" si="2"/>
        <v>83.558400000000006</v>
      </c>
    </row>
    <row r="24" spans="1:37" x14ac:dyDescent="0.25">
      <c r="A24" s="33"/>
      <c r="B24" s="201"/>
      <c r="C24" s="65" t="s">
        <v>0</v>
      </c>
      <c r="D24" s="66">
        <v>0</v>
      </c>
      <c r="E24" s="67"/>
      <c r="F24" s="68">
        <v>0</v>
      </c>
      <c r="G24" s="69"/>
      <c r="H24" s="70"/>
      <c r="I24" s="60"/>
      <c r="J24" s="71">
        <v>0</v>
      </c>
      <c r="K24" s="72"/>
      <c r="L24" s="68">
        <v>0</v>
      </c>
      <c r="M24" s="69"/>
      <c r="N24" s="70"/>
      <c r="O24" s="60"/>
      <c r="P24" s="71">
        <v>0</v>
      </c>
      <c r="Q24" s="72"/>
      <c r="R24" s="68">
        <v>0</v>
      </c>
      <c r="S24" s="73"/>
      <c r="T24" s="70"/>
      <c r="U24" s="60"/>
      <c r="V24" s="71">
        <v>0</v>
      </c>
      <c r="W24" s="67"/>
      <c r="X24" s="77">
        <v>0</v>
      </c>
      <c r="Y24" s="73"/>
      <c r="Z24" s="70"/>
      <c r="AA24" s="64"/>
      <c r="AB24" s="68">
        <f t="shared" si="0"/>
        <v>0</v>
      </c>
      <c r="AC24" s="67"/>
      <c r="AD24" s="68">
        <f t="shared" si="1"/>
        <v>0</v>
      </c>
      <c r="AE24" s="73"/>
      <c r="AF24" s="70">
        <f t="shared" si="2"/>
        <v>0</v>
      </c>
    </row>
    <row r="25" spans="1:37" x14ac:dyDescent="0.25">
      <c r="A25" s="33"/>
      <c r="B25" s="203"/>
      <c r="C25" s="54" t="s">
        <v>1</v>
      </c>
      <c r="D25" s="55"/>
      <c r="E25" s="56"/>
      <c r="F25" s="57">
        <f>+'[1]Domestic Availability'!X33</f>
        <v>0</v>
      </c>
      <c r="G25" s="58"/>
      <c r="H25" s="59">
        <f>+'[1]Domestic Availability'!Y33</f>
        <v>0</v>
      </c>
      <c r="I25" s="60"/>
      <c r="J25" s="55"/>
      <c r="K25" s="61"/>
      <c r="L25" s="57">
        <f>+'[1]Domestic Availability'!AB33</f>
        <v>0</v>
      </c>
      <c r="M25" s="58"/>
      <c r="N25" s="59">
        <f>+'[1]Domestic Availability'!AC33</f>
        <v>0</v>
      </c>
      <c r="O25" s="60"/>
      <c r="P25" s="55"/>
      <c r="Q25" s="61"/>
      <c r="R25" s="57">
        <f>+'[1]Domestic Availability'!AF33</f>
        <v>0</v>
      </c>
      <c r="S25" s="62"/>
      <c r="T25" s="59">
        <f>+'[1]Domestic Availability'!AG33</f>
        <v>0</v>
      </c>
      <c r="U25" s="60"/>
      <c r="V25" s="63"/>
      <c r="W25" s="56"/>
      <c r="X25" s="58">
        <f>+'[1]Domestic Availability'!AH33</f>
        <v>0</v>
      </c>
      <c r="Y25" s="62"/>
      <c r="Z25" s="59">
        <f>+'[1]Domestic Availability'!AI33</f>
        <v>0</v>
      </c>
      <c r="AA25" s="64"/>
      <c r="AB25" s="63">
        <f t="shared" si="0"/>
        <v>0</v>
      </c>
      <c r="AC25" s="56"/>
      <c r="AD25" s="58">
        <f t="shared" si="1"/>
        <v>0</v>
      </c>
      <c r="AE25" s="62"/>
      <c r="AF25" s="59">
        <f t="shared" si="2"/>
        <v>0</v>
      </c>
    </row>
    <row r="26" spans="1:37" x14ac:dyDescent="0.25">
      <c r="A26" s="33"/>
      <c r="B26" s="201"/>
      <c r="C26" s="65" t="s">
        <v>0</v>
      </c>
      <c r="D26" s="66">
        <v>9.1999999999999993</v>
      </c>
      <c r="E26" s="67"/>
      <c r="F26" s="68">
        <v>9.6</v>
      </c>
      <c r="G26" s="69"/>
      <c r="H26" s="70">
        <v>3.6</v>
      </c>
      <c r="I26" s="60"/>
      <c r="J26" s="71">
        <v>0</v>
      </c>
      <c r="K26" s="72"/>
      <c r="L26" s="68">
        <v>0</v>
      </c>
      <c r="M26" s="69"/>
      <c r="N26" s="70"/>
      <c r="O26" s="60"/>
      <c r="P26" s="71">
        <v>0</v>
      </c>
      <c r="Q26" s="72"/>
      <c r="R26" s="68">
        <v>0</v>
      </c>
      <c r="S26" s="73"/>
      <c r="T26" s="70"/>
      <c r="U26" s="60"/>
      <c r="V26" s="71">
        <v>9.5</v>
      </c>
      <c r="W26" s="67"/>
      <c r="X26" s="77">
        <v>10.3</v>
      </c>
      <c r="Y26" s="73"/>
      <c r="Z26" s="70">
        <v>4.7</v>
      </c>
      <c r="AA26" s="64"/>
      <c r="AB26" s="68">
        <f t="shared" si="0"/>
        <v>9.1999999999999993</v>
      </c>
      <c r="AC26" s="67"/>
      <c r="AD26" s="68">
        <f t="shared" si="1"/>
        <v>9.6</v>
      </c>
      <c r="AE26" s="73"/>
      <c r="AF26" s="70">
        <f t="shared" si="2"/>
        <v>3.6</v>
      </c>
    </row>
    <row r="27" spans="1:37" ht="15.75" thickBot="1" x14ac:dyDescent="0.3">
      <c r="A27" s="79"/>
      <c r="B27" s="203"/>
      <c r="C27" s="80" t="s">
        <v>1</v>
      </c>
      <c r="D27" s="81"/>
      <c r="E27" s="82"/>
      <c r="F27" s="83">
        <f>+'[1]Domestic Availability'!X29</f>
        <v>9.4076999999999984</v>
      </c>
      <c r="G27" s="84"/>
      <c r="H27" s="85">
        <f>+'[1]Domestic Availability'!Y29</f>
        <v>11.688600000000001</v>
      </c>
      <c r="I27" s="86"/>
      <c r="J27" s="81"/>
      <c r="K27" s="82"/>
      <c r="L27" s="83">
        <f>+'[1]Domestic Availability'!AB29</f>
        <v>0</v>
      </c>
      <c r="M27" s="84"/>
      <c r="N27" s="85">
        <f>+'[1]Domestic Availability'!AC29</f>
        <v>0</v>
      </c>
      <c r="O27" s="86"/>
      <c r="P27" s="81"/>
      <c r="Q27" s="82"/>
      <c r="R27" s="83">
        <f>+'[1]Domestic Availability'!AF29</f>
        <v>0</v>
      </c>
      <c r="S27" s="84"/>
      <c r="T27" s="85">
        <f>+'[1]Domestic Availability'!AG29</f>
        <v>0</v>
      </c>
      <c r="U27" s="86"/>
      <c r="V27" s="87"/>
      <c r="W27" s="82"/>
      <c r="X27" s="84">
        <f>+'[1]Domestic Availability'!AH29</f>
        <v>0</v>
      </c>
      <c r="Y27" s="84"/>
      <c r="Z27" s="85">
        <f>+'[1]Domestic Availability'!AI29</f>
        <v>0</v>
      </c>
      <c r="AA27" s="88"/>
      <c r="AB27" s="89">
        <f t="shared" si="0"/>
        <v>0</v>
      </c>
      <c r="AC27" s="82"/>
      <c r="AD27" s="84">
        <f t="shared" si="1"/>
        <v>9.4076999999999984</v>
      </c>
      <c r="AE27" s="84"/>
      <c r="AF27" s="85">
        <f t="shared" si="2"/>
        <v>11.688600000000001</v>
      </c>
    </row>
    <row r="28" spans="1:37" x14ac:dyDescent="0.25">
      <c r="A28" s="90"/>
      <c r="B28" s="91"/>
      <c r="C28" s="92" t="s">
        <v>0</v>
      </c>
      <c r="D28" s="93">
        <f>+D30+D32+D34+D36+D38+D40+D42+D44+D46</f>
        <v>363.8</v>
      </c>
      <c r="E28" s="94"/>
      <c r="F28" s="95">
        <f>+F30+F32+F34+F36+F38+F40+F42+F44+F46</f>
        <v>414.2</v>
      </c>
      <c r="G28" s="94"/>
      <c r="H28" s="96">
        <f>+H30+H32+H34+H36+H38+H40+H42+H44+H46</f>
        <v>431.40000000000003</v>
      </c>
      <c r="I28" s="97"/>
      <c r="J28" s="98">
        <f>+J30+J32+J34+J36+J38+J40+J42+J44+J46</f>
        <v>419.3</v>
      </c>
      <c r="K28" s="94"/>
      <c r="L28" s="99">
        <f>+L30+L32+L34+L36+L38+L40+L42+L44+L46</f>
        <v>243.5</v>
      </c>
      <c r="M28" s="100"/>
      <c r="N28" s="96">
        <f>+N30+N32+N34+N36+N38+N40+N42+N44+N46</f>
        <v>288</v>
      </c>
      <c r="O28" s="97"/>
      <c r="P28" s="98">
        <f>+P30+P32+P34+P36+P38+P40+P42+P44+P46</f>
        <v>0</v>
      </c>
      <c r="Q28" s="94"/>
      <c r="R28" s="93">
        <f>+R30+R32+R34+R36+R38+R40+R42+R44+R46</f>
        <v>0</v>
      </c>
      <c r="S28" s="100"/>
      <c r="T28" s="96">
        <f>+T30+T32+T34+T36+T38+T40+T42+T44+T46</f>
        <v>0</v>
      </c>
      <c r="U28" s="97"/>
      <c r="V28" s="95">
        <f>+V30+V32+V34+V36+V38+V40+V42+V44+V46</f>
        <v>851.49999999999989</v>
      </c>
      <c r="W28" s="101"/>
      <c r="X28" s="93">
        <f>+X30+X32+X34+X36+X38+X40+X42+X44+X46</f>
        <v>767</v>
      </c>
      <c r="Y28" s="94"/>
      <c r="Z28" s="96">
        <f>+Z30+Z32+Z34+Z36+Z38+Z40+Z42+Z44+Z46</f>
        <v>633.19999999999993</v>
      </c>
      <c r="AA28" s="97"/>
      <c r="AB28" s="98">
        <f t="shared" ref="AB28:AB29" si="3">+AB30+AB32+AB34+AB36+AB38+AB40+AB42+AB44+AB46</f>
        <v>783.10000000000014</v>
      </c>
      <c r="AC28" s="94"/>
      <c r="AD28" s="93">
        <f t="shared" ref="AD28:AD29" si="4">+AD30+AD32+AD34+AD36+AD38+AD40+AD42+AD44+AD46</f>
        <v>657.69999999999993</v>
      </c>
      <c r="AE28" s="94"/>
      <c r="AF28" s="96">
        <f t="shared" ref="AF28:AF29" si="5">+AF30+AF32+AF34+AF36+AF38+AF40+AF42+AF44+AF46</f>
        <v>719.40000000000009</v>
      </c>
    </row>
    <row r="29" spans="1:37" ht="15.75" thickBot="1" x14ac:dyDescent="0.3">
      <c r="A29" s="102"/>
      <c r="B29" s="103"/>
      <c r="C29" s="103" t="s">
        <v>1</v>
      </c>
      <c r="D29" s="104">
        <f>+D31+D33+D35+D37+D41+D43+D45+D47+D39</f>
        <v>0</v>
      </c>
      <c r="E29" s="105"/>
      <c r="F29" s="106">
        <f>+F31+F33+F35+F37+F41+F43+F45+F47+F39</f>
        <v>426.24876</v>
      </c>
      <c r="G29" s="105"/>
      <c r="H29" s="107">
        <f>+H31+H33+H35+H37+H41+H43+H45+H47+H39</f>
        <v>455.89596000000006</v>
      </c>
      <c r="I29" s="108"/>
      <c r="J29" s="104">
        <f>+J31+J33+J35+J37+J41+J43+J45+J47+J39</f>
        <v>0</v>
      </c>
      <c r="K29" s="105"/>
      <c r="L29" s="109">
        <f>+L31+L33+L35+L37+L41+L43+L45+L47+L39</f>
        <v>309.88450000000006</v>
      </c>
      <c r="M29" s="110"/>
      <c r="N29" s="107">
        <f>+N31+N33+N35+N37+N41+N43+N45+N47+N39</f>
        <v>283.62384000000003</v>
      </c>
      <c r="O29" s="108"/>
      <c r="P29" s="104">
        <f>+P31+P33+P35+P37+P41+P43+P45+P47+P39</f>
        <v>0</v>
      </c>
      <c r="Q29" s="105"/>
      <c r="R29" s="111">
        <f>+R31+R33+R35+R37+R41+R43+R45+R47+R39</f>
        <v>0</v>
      </c>
      <c r="S29" s="110"/>
      <c r="T29" s="107">
        <f>+T31+T33+T35+T37+T41+T43+T45+T47+T39</f>
        <v>0</v>
      </c>
      <c r="U29" s="108"/>
      <c r="V29" s="106">
        <f>+V31+V33+V35+V37+V41+V43+V45+V47+V39</f>
        <v>0</v>
      </c>
      <c r="W29" s="112"/>
      <c r="X29" s="113">
        <f>+X31+X33+X35+X37+X41+X43+X45+X47+X39</f>
        <v>757.08668</v>
      </c>
      <c r="Y29" s="114"/>
      <c r="Z29" s="115">
        <f>+Z31+Z33+Z35+Z37+Z41+Z43+Z45+Z47+Z39</f>
        <v>652.75064999999995</v>
      </c>
      <c r="AA29" s="108"/>
      <c r="AB29" s="104">
        <f t="shared" si="3"/>
        <v>0</v>
      </c>
      <c r="AC29" s="105"/>
      <c r="AD29" s="113">
        <f t="shared" si="4"/>
        <v>736.13326000000006</v>
      </c>
      <c r="AE29" s="114"/>
      <c r="AF29" s="115">
        <f t="shared" si="5"/>
        <v>739.51979999999992</v>
      </c>
    </row>
    <row r="30" spans="1:37" x14ac:dyDescent="0.25">
      <c r="A30" s="102"/>
      <c r="B30" s="201"/>
      <c r="C30" s="44" t="s">
        <v>0</v>
      </c>
      <c r="D30" s="116">
        <v>0</v>
      </c>
      <c r="E30" s="67"/>
      <c r="F30" s="117">
        <v>0</v>
      </c>
      <c r="G30" s="69"/>
      <c r="H30" s="118"/>
      <c r="I30" s="119"/>
      <c r="J30" s="120">
        <v>0</v>
      </c>
      <c r="K30" s="67"/>
      <c r="L30" s="117">
        <v>0</v>
      </c>
      <c r="M30" s="69"/>
      <c r="N30" s="118"/>
      <c r="O30" s="119"/>
      <c r="P30" s="120">
        <v>0</v>
      </c>
      <c r="Q30" s="67"/>
      <c r="R30" s="117">
        <v>0</v>
      </c>
      <c r="S30" s="69"/>
      <c r="T30" s="118"/>
      <c r="U30" s="119"/>
      <c r="V30" s="120">
        <v>0</v>
      </c>
      <c r="W30" s="67"/>
      <c r="X30" s="121">
        <v>0</v>
      </c>
      <c r="Y30" s="69"/>
      <c r="Z30" s="118"/>
      <c r="AA30" s="122"/>
      <c r="AB30" s="123">
        <f t="shared" ref="AB30:AB47" si="6">+D30+J30-P30</f>
        <v>0</v>
      </c>
      <c r="AC30" s="67"/>
      <c r="AD30" s="121">
        <f t="shared" ref="AD30:AD47" si="7">+F30+L30-R30</f>
        <v>0</v>
      </c>
      <c r="AE30" s="124"/>
      <c r="AF30" s="118">
        <f t="shared" ref="AF30:AF47" si="8">+H30+N30-T30</f>
        <v>0</v>
      </c>
    </row>
    <row r="31" spans="1:37" x14ac:dyDescent="0.25">
      <c r="A31" s="102"/>
      <c r="B31" s="203"/>
      <c r="C31" s="125" t="s">
        <v>1</v>
      </c>
      <c r="D31" s="126"/>
      <c r="E31" s="127"/>
      <c r="F31" s="128"/>
      <c r="G31" s="129"/>
      <c r="H31" s="130"/>
      <c r="I31" s="119"/>
      <c r="J31" s="126"/>
      <c r="K31" s="131"/>
      <c r="L31" s="128"/>
      <c r="M31" s="129"/>
      <c r="N31" s="130"/>
      <c r="O31" s="119"/>
      <c r="P31" s="126"/>
      <c r="Q31" s="131"/>
      <c r="R31" s="128"/>
      <c r="S31" s="132"/>
      <c r="T31" s="130"/>
      <c r="U31" s="119"/>
      <c r="V31" s="133"/>
      <c r="W31" s="127"/>
      <c r="X31" s="129"/>
      <c r="Y31" s="132"/>
      <c r="Z31" s="130"/>
      <c r="AA31" s="122"/>
      <c r="AB31" s="133">
        <f t="shared" si="6"/>
        <v>0</v>
      </c>
      <c r="AC31" s="127"/>
      <c r="AD31" s="129">
        <f t="shared" si="7"/>
        <v>0</v>
      </c>
      <c r="AE31" s="127"/>
      <c r="AF31" s="130">
        <f t="shared" si="8"/>
        <v>0</v>
      </c>
    </row>
    <row r="32" spans="1:37" x14ac:dyDescent="0.25">
      <c r="A32" s="102"/>
      <c r="B32" s="201"/>
      <c r="C32" s="65" t="s">
        <v>0</v>
      </c>
      <c r="D32" s="66">
        <v>0</v>
      </c>
      <c r="E32" s="67"/>
      <c r="F32" s="68">
        <v>0</v>
      </c>
      <c r="G32" s="69"/>
      <c r="H32" s="70"/>
      <c r="I32" s="119"/>
      <c r="J32" s="71">
        <v>0</v>
      </c>
      <c r="K32" s="72"/>
      <c r="L32" s="68">
        <v>0</v>
      </c>
      <c r="M32" s="69"/>
      <c r="N32" s="70"/>
      <c r="O32" s="119"/>
      <c r="P32" s="71">
        <v>0</v>
      </c>
      <c r="Q32" s="72"/>
      <c r="R32" s="68">
        <v>0</v>
      </c>
      <c r="S32" s="73"/>
      <c r="T32" s="70"/>
      <c r="U32" s="119"/>
      <c r="V32" s="71">
        <v>0</v>
      </c>
      <c r="W32" s="67"/>
      <c r="X32" s="77">
        <v>0</v>
      </c>
      <c r="Y32" s="73"/>
      <c r="Z32" s="70"/>
      <c r="AA32" s="122"/>
      <c r="AB32" s="123">
        <f t="shared" si="6"/>
        <v>0</v>
      </c>
      <c r="AC32" s="67"/>
      <c r="AD32" s="121">
        <f t="shared" si="7"/>
        <v>0</v>
      </c>
      <c r="AE32" s="72"/>
      <c r="AF32" s="118">
        <f t="shared" si="8"/>
        <v>0</v>
      </c>
      <c r="AI32" s="6"/>
    </row>
    <row r="33" spans="1:37" x14ac:dyDescent="0.25">
      <c r="A33" s="102"/>
      <c r="B33" s="203"/>
      <c r="C33" s="125" t="s">
        <v>1</v>
      </c>
      <c r="D33" s="126"/>
      <c r="E33" s="127"/>
      <c r="F33" s="128">
        <f>+'[1]Domestic Availability'!AJ19</f>
        <v>0</v>
      </c>
      <c r="G33" s="129"/>
      <c r="H33" s="130">
        <f>+'[1]Domestic Availability'!AK19</f>
        <v>0</v>
      </c>
      <c r="I33" s="119"/>
      <c r="J33" s="126"/>
      <c r="K33" s="131"/>
      <c r="L33" s="128">
        <f>+'[1]Domestic Availability'!AN19</f>
        <v>0</v>
      </c>
      <c r="M33" s="129"/>
      <c r="N33" s="130">
        <f>+'[1]Domestic Availability'!AO19</f>
        <v>0</v>
      </c>
      <c r="O33" s="119"/>
      <c r="P33" s="126"/>
      <c r="Q33" s="131"/>
      <c r="R33" s="128">
        <f>+'[1]Domestic Availability'!AR19</f>
        <v>0</v>
      </c>
      <c r="S33" s="132"/>
      <c r="T33" s="130">
        <f>+'[1]Domestic Availability'!AS19</f>
        <v>0</v>
      </c>
      <c r="U33" s="119"/>
      <c r="V33" s="133"/>
      <c r="W33" s="127"/>
      <c r="X33" s="129">
        <f>+'[1]Domestic Availability'!AT19</f>
        <v>0</v>
      </c>
      <c r="Y33" s="132"/>
      <c r="Z33" s="130">
        <f>+'[1]Domestic Availability'!AU19</f>
        <v>0</v>
      </c>
      <c r="AA33" s="122"/>
      <c r="AB33" s="133">
        <f t="shared" si="6"/>
        <v>0</v>
      </c>
      <c r="AC33" s="127"/>
      <c r="AD33" s="129">
        <f t="shared" si="7"/>
        <v>0</v>
      </c>
      <c r="AE33" s="127"/>
      <c r="AF33" s="130">
        <f t="shared" si="8"/>
        <v>0</v>
      </c>
    </row>
    <row r="34" spans="1:37" x14ac:dyDescent="0.25">
      <c r="A34" s="102"/>
      <c r="B34" s="201"/>
      <c r="C34" s="65" t="s">
        <v>0</v>
      </c>
      <c r="D34" s="66">
        <v>27.1</v>
      </c>
      <c r="E34" s="67"/>
      <c r="F34" s="68">
        <v>35.799999999999997</v>
      </c>
      <c r="G34" s="69"/>
      <c r="H34" s="70">
        <v>29.6</v>
      </c>
      <c r="I34" s="119"/>
      <c r="J34" s="71">
        <v>0</v>
      </c>
      <c r="K34" s="72"/>
      <c r="L34" s="68">
        <v>0</v>
      </c>
      <c r="M34" s="69"/>
      <c r="N34" s="70"/>
      <c r="O34" s="119"/>
      <c r="P34" s="71">
        <v>0</v>
      </c>
      <c r="Q34" s="72"/>
      <c r="R34" s="68">
        <v>0</v>
      </c>
      <c r="S34" s="73"/>
      <c r="T34" s="70"/>
      <c r="U34" s="119"/>
      <c r="V34" s="71">
        <v>28.4</v>
      </c>
      <c r="W34" s="67"/>
      <c r="X34" s="77">
        <v>40.299999999999997</v>
      </c>
      <c r="Y34" s="73"/>
      <c r="Z34" s="70">
        <v>26.1</v>
      </c>
      <c r="AA34" s="122"/>
      <c r="AB34" s="123">
        <f t="shared" si="6"/>
        <v>27.1</v>
      </c>
      <c r="AC34" s="67"/>
      <c r="AD34" s="121">
        <f t="shared" si="7"/>
        <v>35.799999999999997</v>
      </c>
      <c r="AE34" s="72"/>
      <c r="AF34" s="118">
        <f t="shared" si="8"/>
        <v>29.6</v>
      </c>
      <c r="AK34" s="134"/>
    </row>
    <row r="35" spans="1:37" x14ac:dyDescent="0.25">
      <c r="A35" s="102"/>
      <c r="B35" s="203"/>
      <c r="C35" s="125" t="s">
        <v>1</v>
      </c>
      <c r="D35" s="135"/>
      <c r="E35" s="127"/>
      <c r="F35" s="128">
        <f>+'[1]Domestic Availability'!AJ18</f>
        <v>25.988759999999999</v>
      </c>
      <c r="G35" s="129"/>
      <c r="H35" s="130">
        <f>+'[1]Domestic Availability'!AK18</f>
        <v>40.606379999999994</v>
      </c>
      <c r="I35" s="119"/>
      <c r="J35" s="126"/>
      <c r="K35" s="131"/>
      <c r="L35" s="128">
        <f>+'[1]Domestic Availability'!AN18</f>
        <v>0</v>
      </c>
      <c r="M35" s="129"/>
      <c r="N35" s="130">
        <f>+'[1]Domestic Availability'!AO18</f>
        <v>0</v>
      </c>
      <c r="O35" s="119"/>
      <c r="P35" s="126"/>
      <c r="Q35" s="131"/>
      <c r="R35" s="128">
        <f>+'[1]Domestic Availability'!AR18</f>
        <v>0</v>
      </c>
      <c r="S35" s="132"/>
      <c r="T35" s="130">
        <f>+'[1]Domestic Availability'!AS18</f>
        <v>0</v>
      </c>
      <c r="U35" s="119"/>
      <c r="V35" s="133"/>
      <c r="W35" s="127"/>
      <c r="X35" s="129">
        <f>+'[1]Domestic Availability'!AT18</f>
        <v>32.877900000000004</v>
      </c>
      <c r="Y35" s="132"/>
      <c r="Z35" s="130">
        <f>+'[1]Domestic Availability'!AU18</f>
        <v>36.978839999999998</v>
      </c>
      <c r="AA35" s="122"/>
      <c r="AB35" s="133">
        <f t="shared" si="6"/>
        <v>0</v>
      </c>
      <c r="AC35" s="127"/>
      <c r="AD35" s="129">
        <f t="shared" si="7"/>
        <v>25.988759999999999</v>
      </c>
      <c r="AE35" s="127"/>
      <c r="AF35" s="130">
        <f t="shared" si="8"/>
        <v>40.606379999999994</v>
      </c>
    </row>
    <row r="36" spans="1:37" x14ac:dyDescent="0.25">
      <c r="A36" s="102"/>
      <c r="B36" s="201"/>
      <c r="C36" s="65" t="s">
        <v>0</v>
      </c>
      <c r="D36" s="66">
        <v>0</v>
      </c>
      <c r="E36" s="67"/>
      <c r="F36" s="68">
        <v>0</v>
      </c>
      <c r="G36" s="69"/>
      <c r="H36" s="70"/>
      <c r="I36" s="119"/>
      <c r="J36" s="71">
        <v>0</v>
      </c>
      <c r="K36" s="72"/>
      <c r="L36" s="68">
        <v>5.3</v>
      </c>
      <c r="M36" s="69"/>
      <c r="N36" s="70"/>
      <c r="O36" s="119"/>
      <c r="P36" s="71">
        <v>0</v>
      </c>
      <c r="Q36" s="72"/>
      <c r="R36" s="68">
        <v>0</v>
      </c>
      <c r="S36" s="73"/>
      <c r="T36" s="70"/>
      <c r="U36" s="119"/>
      <c r="V36" s="71">
        <v>0</v>
      </c>
      <c r="W36" s="67"/>
      <c r="X36" s="77">
        <v>8.3000000000000007</v>
      </c>
      <c r="Y36" s="73"/>
      <c r="Z36" s="70">
        <v>0.3</v>
      </c>
      <c r="AA36" s="122"/>
      <c r="AB36" s="123">
        <f t="shared" si="6"/>
        <v>0</v>
      </c>
      <c r="AC36" s="67"/>
      <c r="AD36" s="121">
        <f t="shared" si="7"/>
        <v>5.3</v>
      </c>
      <c r="AE36" s="72"/>
      <c r="AF36" s="118">
        <f t="shared" si="8"/>
        <v>0</v>
      </c>
    </row>
    <row r="37" spans="1:37" x14ac:dyDescent="0.25">
      <c r="A37" s="102"/>
      <c r="B37" s="203"/>
      <c r="C37" s="125" t="s">
        <v>1</v>
      </c>
      <c r="D37" s="135"/>
      <c r="E37" s="127"/>
      <c r="F37" s="128">
        <f>+'[1]Domestic Availability'!AJ16+'[1]Domestic Availability'!AJ17</f>
        <v>0</v>
      </c>
      <c r="G37" s="129"/>
      <c r="H37" s="130">
        <f>+'[1]Domestic Availability'!AK16+'[1]Domestic Availability'!AK17</f>
        <v>0</v>
      </c>
      <c r="I37" s="119"/>
      <c r="J37" s="126"/>
      <c r="K37" s="131"/>
      <c r="L37" s="128">
        <f>+'[1]Domestic Availability'!AN17+'[1]Domestic Availability'!AN16</f>
        <v>5.29</v>
      </c>
      <c r="M37" s="129"/>
      <c r="N37" s="130">
        <f>+'[1]Domestic Availability'!AO17+'[1]Domestic Availability'!AO16</f>
        <v>0</v>
      </c>
      <c r="O37" s="119"/>
      <c r="P37" s="126"/>
      <c r="Q37" s="131"/>
      <c r="R37" s="128">
        <f>+'[1]Domestic Availability'!AR17+'[1]Domestic Availability'!AR16</f>
        <v>0</v>
      </c>
      <c r="S37" s="132"/>
      <c r="T37" s="130">
        <f>+'[1]Domestic Availability'!AS16+'[1]Domestic Availability'!AS17</f>
        <v>0</v>
      </c>
      <c r="U37" s="119"/>
      <c r="V37" s="133"/>
      <c r="W37" s="127"/>
      <c r="X37" s="129">
        <f>+'[1]Domestic Availability'!AT17+'[1]Domestic Availability'!AT16</f>
        <v>5.8493600000000008</v>
      </c>
      <c r="Y37" s="132"/>
      <c r="Z37" s="130">
        <f>+'[1]Domestic Availability'!AU17+'[1]Domestic Availability'!AU16</f>
        <v>0.47978000000000004</v>
      </c>
      <c r="AA37" s="122"/>
      <c r="AB37" s="133">
        <f t="shared" si="6"/>
        <v>0</v>
      </c>
      <c r="AC37" s="127"/>
      <c r="AD37" s="129">
        <f t="shared" si="7"/>
        <v>5.29</v>
      </c>
      <c r="AE37" s="127"/>
      <c r="AF37" s="130">
        <f t="shared" si="8"/>
        <v>0</v>
      </c>
    </row>
    <row r="38" spans="1:37" x14ac:dyDescent="0.25">
      <c r="A38" s="102"/>
      <c r="B38" s="201"/>
      <c r="C38" s="65" t="s">
        <v>0</v>
      </c>
      <c r="D38" s="66">
        <v>0</v>
      </c>
      <c r="E38" s="67"/>
      <c r="F38" s="68">
        <v>0</v>
      </c>
      <c r="G38" s="69"/>
      <c r="H38" s="70"/>
      <c r="I38" s="119"/>
      <c r="J38" s="71">
        <v>0</v>
      </c>
      <c r="K38" s="72"/>
      <c r="L38" s="68">
        <v>0</v>
      </c>
      <c r="M38" s="69"/>
      <c r="N38" s="70"/>
      <c r="O38" s="119"/>
      <c r="P38" s="71">
        <v>0</v>
      </c>
      <c r="Q38" s="72"/>
      <c r="R38" s="68">
        <v>0</v>
      </c>
      <c r="S38" s="73"/>
      <c r="T38" s="70"/>
      <c r="U38" s="119"/>
      <c r="V38" s="71">
        <v>0</v>
      </c>
      <c r="W38" s="67"/>
      <c r="X38" s="77">
        <v>0</v>
      </c>
      <c r="Y38" s="73"/>
      <c r="Z38" s="70"/>
      <c r="AA38" s="122"/>
      <c r="AB38" s="123">
        <f t="shared" si="6"/>
        <v>0</v>
      </c>
      <c r="AC38" s="67"/>
      <c r="AD38" s="121">
        <f t="shared" si="7"/>
        <v>0</v>
      </c>
      <c r="AE38" s="72"/>
      <c r="AF38" s="118">
        <f t="shared" si="8"/>
        <v>0</v>
      </c>
    </row>
    <row r="39" spans="1:37" x14ac:dyDescent="0.25">
      <c r="A39" s="102"/>
      <c r="B39" s="203"/>
      <c r="C39" s="125" t="s">
        <v>1</v>
      </c>
      <c r="D39" s="135"/>
      <c r="E39" s="127"/>
      <c r="F39" s="128"/>
      <c r="G39" s="129"/>
      <c r="H39" s="130"/>
      <c r="I39" s="119"/>
      <c r="J39" s="126"/>
      <c r="K39" s="131"/>
      <c r="L39" s="128"/>
      <c r="M39" s="129"/>
      <c r="N39" s="130"/>
      <c r="O39" s="119"/>
      <c r="P39" s="126"/>
      <c r="Q39" s="131"/>
      <c r="R39" s="128"/>
      <c r="S39" s="132"/>
      <c r="T39" s="130"/>
      <c r="U39" s="119"/>
      <c r="V39" s="133"/>
      <c r="W39" s="127"/>
      <c r="X39" s="129"/>
      <c r="Y39" s="132"/>
      <c r="Z39" s="130"/>
      <c r="AA39" s="122"/>
      <c r="AB39" s="133">
        <f t="shared" si="6"/>
        <v>0</v>
      </c>
      <c r="AC39" s="127"/>
      <c r="AD39" s="129">
        <f t="shared" si="7"/>
        <v>0</v>
      </c>
      <c r="AE39" s="127"/>
      <c r="AF39" s="130">
        <f t="shared" si="8"/>
        <v>0</v>
      </c>
    </row>
    <row r="40" spans="1:37" x14ac:dyDescent="0.25">
      <c r="A40" s="102"/>
      <c r="B40" s="201"/>
      <c r="C40" s="65" t="s">
        <v>0</v>
      </c>
      <c r="D40" s="66">
        <v>248.4</v>
      </c>
      <c r="E40" s="67"/>
      <c r="F40" s="68">
        <v>305.39999999999998</v>
      </c>
      <c r="G40" s="69"/>
      <c r="H40" s="70">
        <v>284.7</v>
      </c>
      <c r="I40" s="119"/>
      <c r="J40" s="71">
        <v>419.3</v>
      </c>
      <c r="K40" s="72"/>
      <c r="L40" s="68">
        <v>238.2</v>
      </c>
      <c r="M40" s="69"/>
      <c r="N40" s="70">
        <v>288</v>
      </c>
      <c r="O40" s="119"/>
      <c r="P40" s="71">
        <v>0</v>
      </c>
      <c r="Q40" s="72"/>
      <c r="R40" s="68">
        <v>0</v>
      </c>
      <c r="S40" s="73"/>
      <c r="T40" s="70"/>
      <c r="U40" s="119"/>
      <c r="V40" s="71">
        <v>736.5</v>
      </c>
      <c r="W40" s="67"/>
      <c r="X40" s="77">
        <v>629</v>
      </c>
      <c r="Y40" s="73"/>
      <c r="Z40" s="70">
        <v>506.7</v>
      </c>
      <c r="AA40" s="122"/>
      <c r="AB40" s="123">
        <f t="shared" si="6"/>
        <v>667.7</v>
      </c>
      <c r="AC40" s="67"/>
      <c r="AD40" s="121">
        <f t="shared" si="7"/>
        <v>543.59999999999991</v>
      </c>
      <c r="AE40" s="72"/>
      <c r="AF40" s="118">
        <f t="shared" si="8"/>
        <v>572.70000000000005</v>
      </c>
    </row>
    <row r="41" spans="1:37" x14ac:dyDescent="0.25">
      <c r="A41" s="102"/>
      <c r="B41" s="203"/>
      <c r="C41" s="125" t="s">
        <v>1</v>
      </c>
      <c r="D41" s="135"/>
      <c r="E41" s="127"/>
      <c r="F41" s="128">
        <f>+'[1]Domestic Availability'!AJ24+'[1]Domestic Availability'!AJ25</f>
        <v>303.33780000000002</v>
      </c>
      <c r="G41" s="129"/>
      <c r="H41" s="130">
        <f>+'[1]Domestic Availability'!AK24+'[1]Domestic Availability'!AK25</f>
        <v>302.42148000000003</v>
      </c>
      <c r="I41" s="119"/>
      <c r="J41" s="126"/>
      <c r="K41" s="131"/>
      <c r="L41" s="128">
        <f>+'[1]Domestic Availability'!AN24+'[1]Domestic Availability'!AN25</f>
        <v>304.59450000000004</v>
      </c>
      <c r="M41" s="129"/>
      <c r="N41" s="130">
        <f>+'[1]Domestic Availability'!AO24+'[1]Domestic Availability'!AO25</f>
        <v>280.35534000000001</v>
      </c>
      <c r="O41" s="119"/>
      <c r="P41" s="126"/>
      <c r="Q41" s="131"/>
      <c r="R41" s="128">
        <f>+'[1]Domestic Availability'!AR24+'[1]Domestic Availability'!AR25</f>
        <v>0</v>
      </c>
      <c r="S41" s="132"/>
      <c r="T41" s="130">
        <f>+'[1]Domestic Availability'!AS24+'[1]Domestic Availability'!AS25</f>
        <v>0</v>
      </c>
      <c r="U41" s="119"/>
      <c r="V41" s="133"/>
      <c r="W41" s="127"/>
      <c r="X41" s="129">
        <f>+'[1]Domestic Availability'!AT24+'[1]Domestic Availability'!AT25</f>
        <v>632.25742000000002</v>
      </c>
      <c r="Y41" s="132"/>
      <c r="Z41" s="130">
        <f>+'[1]Domestic Availability'!AU24+'[1]Domestic Availability'!AU25</f>
        <v>531.60227999999995</v>
      </c>
      <c r="AA41" s="122"/>
      <c r="AB41" s="133">
        <f t="shared" si="6"/>
        <v>0</v>
      </c>
      <c r="AC41" s="127"/>
      <c r="AD41" s="129">
        <f t="shared" si="7"/>
        <v>607.93230000000005</v>
      </c>
      <c r="AE41" s="127"/>
      <c r="AF41" s="130">
        <f t="shared" si="8"/>
        <v>582.77682000000004</v>
      </c>
    </row>
    <row r="42" spans="1:37" x14ac:dyDescent="0.25">
      <c r="A42" s="102"/>
      <c r="B42" s="201"/>
      <c r="C42" s="65" t="s">
        <v>0</v>
      </c>
      <c r="D42" s="66">
        <v>69.099999999999994</v>
      </c>
      <c r="E42" s="67"/>
      <c r="F42" s="68">
        <v>60</v>
      </c>
      <c r="G42" s="69"/>
      <c r="H42" s="70">
        <v>112.4</v>
      </c>
      <c r="I42" s="119"/>
      <c r="J42" s="71">
        <v>0</v>
      </c>
      <c r="K42" s="72"/>
      <c r="L42" s="68">
        <v>0</v>
      </c>
      <c r="M42" s="69"/>
      <c r="N42" s="70"/>
      <c r="O42" s="119"/>
      <c r="P42" s="71">
        <v>0</v>
      </c>
      <c r="Q42" s="72"/>
      <c r="R42" s="68">
        <v>0</v>
      </c>
      <c r="S42" s="73"/>
      <c r="T42" s="70"/>
      <c r="U42" s="119"/>
      <c r="V42" s="71">
        <v>66.8</v>
      </c>
      <c r="W42" s="67"/>
      <c r="X42" s="77">
        <v>77.099999999999994</v>
      </c>
      <c r="Y42" s="73"/>
      <c r="Z42" s="70">
        <v>92.8</v>
      </c>
      <c r="AA42" s="122"/>
      <c r="AB42" s="123">
        <f t="shared" si="6"/>
        <v>69.099999999999994</v>
      </c>
      <c r="AC42" s="67"/>
      <c r="AD42" s="121">
        <f t="shared" si="7"/>
        <v>60</v>
      </c>
      <c r="AE42" s="72"/>
      <c r="AF42" s="118">
        <f t="shared" si="8"/>
        <v>112.4</v>
      </c>
    </row>
    <row r="43" spans="1:37" x14ac:dyDescent="0.25">
      <c r="A43" s="102"/>
      <c r="B43" s="203"/>
      <c r="C43" s="125" t="s">
        <v>1</v>
      </c>
      <c r="D43" s="135"/>
      <c r="E43" s="127"/>
      <c r="F43" s="128">
        <f>+'[1]Domestic Availability'!AJ26</f>
        <v>87.514499999999998</v>
      </c>
      <c r="G43" s="129"/>
      <c r="H43" s="130">
        <f>+'[1]Domestic Availability'!AK26</f>
        <v>101.1795</v>
      </c>
      <c r="I43" s="119"/>
      <c r="J43" s="126"/>
      <c r="K43" s="131"/>
      <c r="L43" s="128">
        <f>+'[1]Domestic Availability'!AN26</f>
        <v>0</v>
      </c>
      <c r="M43" s="129"/>
      <c r="N43" s="130">
        <f>+'[1]Domestic Availability'!AO26</f>
        <v>3.2685</v>
      </c>
      <c r="O43" s="119"/>
      <c r="P43" s="126"/>
      <c r="Q43" s="131"/>
      <c r="R43" s="128">
        <f>+'[1]Domestic Availability'!AR26</f>
        <v>0</v>
      </c>
      <c r="S43" s="132"/>
      <c r="T43" s="130">
        <f>+'[1]Domestic Availability'!AS26</f>
        <v>0</v>
      </c>
      <c r="U43" s="119"/>
      <c r="V43" s="133"/>
      <c r="W43" s="127"/>
      <c r="X43" s="129">
        <f>+'[1]Domestic Availability'!AT26</f>
        <v>86.102000000000004</v>
      </c>
      <c r="Y43" s="132"/>
      <c r="Z43" s="130">
        <f>+'[1]Domestic Availability'!AU26</f>
        <v>83.689750000000004</v>
      </c>
      <c r="AA43" s="122"/>
      <c r="AB43" s="133">
        <f t="shared" si="6"/>
        <v>0</v>
      </c>
      <c r="AC43" s="127"/>
      <c r="AD43" s="129">
        <f t="shared" si="7"/>
        <v>87.514499999999998</v>
      </c>
      <c r="AE43" s="127"/>
      <c r="AF43" s="130">
        <f t="shared" si="8"/>
        <v>104.44800000000001</v>
      </c>
    </row>
    <row r="44" spans="1:37" x14ac:dyDescent="0.25">
      <c r="A44" s="102"/>
      <c r="B44" s="201"/>
      <c r="C44" s="65" t="s">
        <v>0</v>
      </c>
      <c r="D44" s="66">
        <v>0</v>
      </c>
      <c r="E44" s="67"/>
      <c r="F44" s="68">
        <v>0</v>
      </c>
      <c r="G44" s="69"/>
      <c r="H44" s="70"/>
      <c r="I44" s="119"/>
      <c r="J44" s="71">
        <v>0</v>
      </c>
      <c r="K44" s="72"/>
      <c r="L44" s="68">
        <v>0</v>
      </c>
      <c r="M44" s="69"/>
      <c r="N44" s="70"/>
      <c r="O44" s="119"/>
      <c r="P44" s="71">
        <v>0</v>
      </c>
      <c r="Q44" s="72"/>
      <c r="R44" s="68">
        <v>0</v>
      </c>
      <c r="S44" s="73"/>
      <c r="T44" s="70"/>
      <c r="U44" s="119"/>
      <c r="V44" s="71">
        <v>0</v>
      </c>
      <c r="W44" s="67"/>
      <c r="X44" s="77">
        <v>0</v>
      </c>
      <c r="Y44" s="73"/>
      <c r="Z44" s="70"/>
      <c r="AA44" s="122"/>
      <c r="AB44" s="123">
        <f t="shared" si="6"/>
        <v>0</v>
      </c>
      <c r="AC44" s="67"/>
      <c r="AD44" s="121">
        <f t="shared" si="7"/>
        <v>0</v>
      </c>
      <c r="AE44" s="72"/>
      <c r="AF44" s="118">
        <f t="shared" si="8"/>
        <v>0</v>
      </c>
    </row>
    <row r="45" spans="1:37" x14ac:dyDescent="0.25">
      <c r="A45" s="102"/>
      <c r="B45" s="203"/>
      <c r="C45" s="125" t="s">
        <v>1</v>
      </c>
      <c r="D45" s="135"/>
      <c r="E45" s="127"/>
      <c r="F45" s="128">
        <f>+'[1]Domestic Availability'!AJ32</f>
        <v>0</v>
      </c>
      <c r="G45" s="129"/>
      <c r="H45" s="130">
        <f>+'[1]Domestic Availability'!AK32</f>
        <v>0</v>
      </c>
      <c r="I45" s="119"/>
      <c r="J45" s="126"/>
      <c r="K45" s="131"/>
      <c r="L45" s="128">
        <f>+'[1]Domestic Availability'!AN32</f>
        <v>0</v>
      </c>
      <c r="M45" s="129"/>
      <c r="N45" s="130">
        <f>+'[1]Domestic Availability'!AO32</f>
        <v>0</v>
      </c>
      <c r="O45" s="119"/>
      <c r="P45" s="126"/>
      <c r="Q45" s="131"/>
      <c r="R45" s="128">
        <f>+'[1]Domestic Availability'!AR32</f>
        <v>0</v>
      </c>
      <c r="S45" s="132"/>
      <c r="T45" s="130">
        <f>+'[1]Domestic Availability'!AS32</f>
        <v>0</v>
      </c>
      <c r="U45" s="119"/>
      <c r="V45" s="133"/>
      <c r="W45" s="127"/>
      <c r="X45" s="129">
        <f>+'[1]Domestic Availability'!AT32</f>
        <v>0</v>
      </c>
      <c r="Y45" s="132"/>
      <c r="Z45" s="130">
        <f>+'[1]Domestic Availability'!AU32</f>
        <v>0</v>
      </c>
      <c r="AA45" s="122"/>
      <c r="AB45" s="133">
        <f t="shared" si="6"/>
        <v>0</v>
      </c>
      <c r="AC45" s="127"/>
      <c r="AD45" s="129">
        <f t="shared" si="7"/>
        <v>0</v>
      </c>
      <c r="AE45" s="127"/>
      <c r="AF45" s="130">
        <f t="shared" si="8"/>
        <v>0</v>
      </c>
    </row>
    <row r="46" spans="1:37" x14ac:dyDescent="0.25">
      <c r="A46" s="102"/>
      <c r="B46" s="201"/>
      <c r="C46" s="65" t="s">
        <v>0</v>
      </c>
      <c r="D46" s="66">
        <v>19.2</v>
      </c>
      <c r="E46" s="67"/>
      <c r="F46" s="68">
        <v>13</v>
      </c>
      <c r="G46" s="69"/>
      <c r="H46" s="70">
        <v>4.7</v>
      </c>
      <c r="I46" s="119"/>
      <c r="J46" s="71">
        <v>0</v>
      </c>
      <c r="K46" s="72"/>
      <c r="L46" s="68">
        <v>0</v>
      </c>
      <c r="M46" s="69"/>
      <c r="N46" s="70"/>
      <c r="O46" s="119"/>
      <c r="P46" s="71">
        <v>0</v>
      </c>
      <c r="Q46" s="72"/>
      <c r="R46" s="68">
        <v>0</v>
      </c>
      <c r="S46" s="73"/>
      <c r="T46" s="70"/>
      <c r="U46" s="119"/>
      <c r="V46" s="71">
        <v>19.8</v>
      </c>
      <c r="W46" s="67"/>
      <c r="X46" s="77">
        <v>12.3</v>
      </c>
      <c r="Y46" s="73"/>
      <c r="Z46" s="70">
        <v>7.3</v>
      </c>
      <c r="AA46" s="122"/>
      <c r="AB46" s="123">
        <f t="shared" si="6"/>
        <v>19.2</v>
      </c>
      <c r="AC46" s="67"/>
      <c r="AD46" s="121">
        <f t="shared" si="7"/>
        <v>13</v>
      </c>
      <c r="AE46" s="72"/>
      <c r="AF46" s="118">
        <f t="shared" si="8"/>
        <v>4.7</v>
      </c>
    </row>
    <row r="47" spans="1:37" ht="15.75" thickBot="1" x14ac:dyDescent="0.3">
      <c r="A47" s="102"/>
      <c r="B47" s="203"/>
      <c r="C47" s="136" t="s">
        <v>1</v>
      </c>
      <c r="D47" s="137"/>
      <c r="E47" s="138"/>
      <c r="F47" s="139">
        <f>+'[1]Domestic Availability'!AJ29</f>
        <v>9.4076999999999984</v>
      </c>
      <c r="G47" s="140"/>
      <c r="H47" s="141">
        <f>+'[1]Domestic Availability'!AK29</f>
        <v>11.688600000000001</v>
      </c>
      <c r="I47" s="142"/>
      <c r="J47" s="143"/>
      <c r="K47" s="138"/>
      <c r="L47" s="139">
        <f>+'[1]Domestic Availability'!AN29</f>
        <v>0</v>
      </c>
      <c r="M47" s="140"/>
      <c r="N47" s="141">
        <f>+'[1]Domestic Availability'!AO29</f>
        <v>0</v>
      </c>
      <c r="O47" s="142"/>
      <c r="P47" s="143"/>
      <c r="Q47" s="138"/>
      <c r="R47" s="139">
        <f>+'[1]Domestic Availability'!AR29</f>
        <v>0</v>
      </c>
      <c r="S47" s="140"/>
      <c r="T47" s="141">
        <f>+'[1]Domestic Availability'!AS29</f>
        <v>0</v>
      </c>
      <c r="U47" s="142"/>
      <c r="V47" s="144"/>
      <c r="W47" s="138"/>
      <c r="X47" s="140">
        <f>+'[1]Domestic Availability'!AT29</f>
        <v>0</v>
      </c>
      <c r="Y47" s="140"/>
      <c r="Z47" s="141">
        <f>+'[1]Domestic Availability'!AU29</f>
        <v>0</v>
      </c>
      <c r="AA47" s="145"/>
      <c r="AB47" s="146">
        <f t="shared" si="6"/>
        <v>0</v>
      </c>
      <c r="AC47" s="138"/>
      <c r="AD47" s="140">
        <f t="shared" si="7"/>
        <v>9.4076999999999984</v>
      </c>
      <c r="AE47" s="138"/>
      <c r="AF47" s="141">
        <f t="shared" si="8"/>
        <v>11.688600000000001</v>
      </c>
    </row>
    <row r="48" spans="1:37" x14ac:dyDescent="0.25">
      <c r="A48" s="147"/>
      <c r="B48" s="148"/>
      <c r="C48" s="149" t="s">
        <v>0</v>
      </c>
      <c r="D48" s="150">
        <f>+D50+D52+D54+D56+D58+D60</f>
        <v>0</v>
      </c>
      <c r="E48" s="151"/>
      <c r="F48" s="152">
        <f>+F50+F52+F54+F56+F58+F60</f>
        <v>0</v>
      </c>
      <c r="G48" s="151"/>
      <c r="H48" s="152">
        <f>+H50+H52+H54+H56+H58+H60</f>
        <v>0</v>
      </c>
      <c r="I48" s="153"/>
      <c r="J48" s="154">
        <f>+J50+J52+J54+J56+J58+J60</f>
        <v>18</v>
      </c>
      <c r="K48" s="151"/>
      <c r="L48" s="155">
        <f>+L50+L52+L54+L56+L58+L60</f>
        <v>18</v>
      </c>
      <c r="M48" s="156"/>
      <c r="N48" s="152">
        <f>+N50+N52+N54+N56+N58+N60</f>
        <v>15.2</v>
      </c>
      <c r="O48" s="153"/>
      <c r="P48" s="154">
        <f>+P50+P52+P54+P56+P58+P60</f>
        <v>0</v>
      </c>
      <c r="Q48" s="151"/>
      <c r="R48" s="155">
        <f>+R50+R52+R54+R56+R58+R60</f>
        <v>0</v>
      </c>
      <c r="S48" s="156"/>
      <c r="T48" s="152">
        <f>+T50+T52+T54+T56+T58+T60</f>
        <v>0</v>
      </c>
      <c r="U48" s="153"/>
      <c r="V48" s="154">
        <f>+V50+V52+V54+V56+V58+V60</f>
        <v>30.9</v>
      </c>
      <c r="W48" s="151"/>
      <c r="X48" s="154">
        <f>+X50+X52+X54+X56+X58+X60</f>
        <v>36.799999999999997</v>
      </c>
      <c r="Y48" s="151"/>
      <c r="Z48" s="157">
        <f>+Z50+Z52+Z54+Z56+Z58+Z60</f>
        <v>21.200000000000003</v>
      </c>
      <c r="AA48" s="153"/>
      <c r="AB48" s="154">
        <f t="shared" ref="AB48:AB49" si="9">+AB50+AB52+AB54+AB56+AB58+AB60</f>
        <v>18</v>
      </c>
      <c r="AC48" s="151"/>
      <c r="AD48" s="154">
        <f t="shared" ref="AD48:AD49" si="10">+AD50+AD52+AD54+AD56+AD58+AD60</f>
        <v>18</v>
      </c>
      <c r="AE48" s="151"/>
      <c r="AF48" s="157">
        <f t="shared" ref="AF48:AF49" si="11">+AF50+AF52+AF54+AF56+AF58+AF60</f>
        <v>15.2</v>
      </c>
    </row>
    <row r="49" spans="1:32" ht="15.75" thickBot="1" x14ac:dyDescent="0.3">
      <c r="A49" s="158"/>
      <c r="B49" s="159"/>
      <c r="C49" s="159" t="s">
        <v>1</v>
      </c>
      <c r="D49" s="160">
        <f>+D51+D53+D55+D57+D59+D61</f>
        <v>0</v>
      </c>
      <c r="E49" s="161"/>
      <c r="F49" s="162">
        <f>+F51+F53+F55+F57+F59+F61</f>
        <v>9.4076999999999984</v>
      </c>
      <c r="G49" s="161"/>
      <c r="H49" s="163">
        <f>+H51+H53+H55+H57+H59+H61</f>
        <v>11.688600000000001</v>
      </c>
      <c r="I49" s="164"/>
      <c r="J49" s="165">
        <f>+J51+J53+J55+J57+J59+J61</f>
        <v>0</v>
      </c>
      <c r="K49" s="161"/>
      <c r="L49" s="166">
        <f>+L51+L53+L55+L57+L59+L61</f>
        <v>19.591000000000001</v>
      </c>
      <c r="M49" s="167"/>
      <c r="N49" s="163">
        <f>+N51+N53+N55+N57+N59+N61</f>
        <v>21.140999999999998</v>
      </c>
      <c r="O49" s="164"/>
      <c r="P49" s="165">
        <f>+P51+P53+P55+P57+P59+P61</f>
        <v>0</v>
      </c>
      <c r="Q49" s="161"/>
      <c r="R49" s="166">
        <f>+R51+R53+R55+R57+R59+R61</f>
        <v>0</v>
      </c>
      <c r="S49" s="167"/>
      <c r="T49" s="163">
        <f>+T51+T53+T55+T57+T59+T61</f>
        <v>0</v>
      </c>
      <c r="U49" s="164"/>
      <c r="V49" s="167">
        <f>+V51+V53+V55+V57+V59+V61</f>
        <v>0</v>
      </c>
      <c r="W49" s="161"/>
      <c r="X49" s="167">
        <f>+X51+X53+X55+X57+X59+X61</f>
        <v>24.370899999999999</v>
      </c>
      <c r="Y49" s="167"/>
      <c r="Z49" s="163">
        <f>+Z51+Z53+Z55+Z57+Z59+Z61</f>
        <v>14.5777</v>
      </c>
      <c r="AA49" s="164"/>
      <c r="AB49" s="167">
        <f t="shared" si="9"/>
        <v>0</v>
      </c>
      <c r="AC49" s="161"/>
      <c r="AD49" s="167">
        <f t="shared" si="10"/>
        <v>28.998699999999999</v>
      </c>
      <c r="AE49" s="167"/>
      <c r="AF49" s="163">
        <f t="shared" si="11"/>
        <v>32.829599999999999</v>
      </c>
    </row>
    <row r="50" spans="1:32" x14ac:dyDescent="0.25">
      <c r="A50" s="158"/>
      <c r="B50" s="201"/>
      <c r="C50" s="44" t="s">
        <v>0</v>
      </c>
      <c r="D50" s="116">
        <v>0</v>
      </c>
      <c r="E50" s="67"/>
      <c r="F50" s="117">
        <v>0</v>
      </c>
      <c r="G50" s="69"/>
      <c r="H50" s="118"/>
      <c r="I50" s="168"/>
      <c r="J50" s="120">
        <v>6.4</v>
      </c>
      <c r="K50" s="67"/>
      <c r="L50" s="117">
        <v>6.4</v>
      </c>
      <c r="M50" s="69"/>
      <c r="N50" s="118">
        <v>4.0999999999999996</v>
      </c>
      <c r="O50" s="168"/>
      <c r="P50" s="120">
        <v>0</v>
      </c>
      <c r="Q50" s="67"/>
      <c r="R50" s="117">
        <v>0</v>
      </c>
      <c r="S50" s="69"/>
      <c r="T50" s="118"/>
      <c r="U50" s="169"/>
      <c r="V50" s="120">
        <v>6.5</v>
      </c>
      <c r="W50" s="67"/>
      <c r="X50" s="121">
        <v>6.5</v>
      </c>
      <c r="Y50" s="69"/>
      <c r="Z50" s="118">
        <v>2.2999999999999998</v>
      </c>
      <c r="AA50" s="170"/>
      <c r="AB50" s="120">
        <f t="shared" ref="AB50:AB61" si="12">+D50+J50-P50</f>
        <v>6.4</v>
      </c>
      <c r="AC50" s="67"/>
      <c r="AD50" s="121">
        <f t="shared" ref="AD50:AD61" si="13">+F50+L50-R50</f>
        <v>6.4</v>
      </c>
      <c r="AE50" s="69"/>
      <c r="AF50" s="118">
        <f t="shared" ref="AF50:AF61" si="14">+H50+N50-T50</f>
        <v>4.0999999999999996</v>
      </c>
    </row>
    <row r="51" spans="1:32" x14ac:dyDescent="0.25">
      <c r="A51" s="158"/>
      <c r="B51" s="203"/>
      <c r="C51" s="171" t="s">
        <v>1</v>
      </c>
      <c r="D51" s="172"/>
      <c r="E51" s="173"/>
      <c r="F51" s="174">
        <f>+'[1]Domestic Availability'!AV21</f>
        <v>0</v>
      </c>
      <c r="G51" s="175"/>
      <c r="H51" s="176">
        <f>+'[1]Domestic Availability'!AW21</f>
        <v>0</v>
      </c>
      <c r="I51" s="119"/>
      <c r="J51" s="172"/>
      <c r="K51" s="177"/>
      <c r="L51" s="174">
        <f>+'[1]Domestic Availability'!AZ21</f>
        <v>3.3719999999999999</v>
      </c>
      <c r="M51" s="175"/>
      <c r="N51" s="176">
        <f>+'[1]Domestic Availability'!BA21</f>
        <v>7.1219999999999999</v>
      </c>
      <c r="O51" s="119"/>
      <c r="P51" s="172"/>
      <c r="Q51" s="177"/>
      <c r="R51" s="174">
        <f>+'[1]Domestic Availability'!BD21</f>
        <v>0</v>
      </c>
      <c r="S51" s="178"/>
      <c r="T51" s="176">
        <f>+'[1]Domestic Availability'!BE21</f>
        <v>0</v>
      </c>
      <c r="U51" s="119"/>
      <c r="V51" s="179"/>
      <c r="W51" s="173"/>
      <c r="X51" s="175">
        <f>+'[1]Domestic Availability'!BF21</f>
        <v>7.0373999999999999</v>
      </c>
      <c r="Y51" s="178"/>
      <c r="Z51" s="176">
        <f>+'[1]Domestic Availability'!BG21</f>
        <v>4.5671999999999997</v>
      </c>
      <c r="AA51" s="122"/>
      <c r="AB51" s="180">
        <f t="shared" si="12"/>
        <v>0</v>
      </c>
      <c r="AC51" s="181"/>
      <c r="AD51" s="182">
        <f t="shared" si="13"/>
        <v>3.3719999999999999</v>
      </c>
      <c r="AE51" s="183"/>
      <c r="AF51" s="184">
        <f t="shared" si="14"/>
        <v>7.1219999999999999</v>
      </c>
    </row>
    <row r="52" spans="1:32" x14ac:dyDescent="0.25">
      <c r="A52" s="158"/>
      <c r="B52" s="201"/>
      <c r="C52" s="65" t="s">
        <v>0</v>
      </c>
      <c r="D52" s="66">
        <v>0</v>
      </c>
      <c r="E52" s="67"/>
      <c r="F52" s="68">
        <v>0</v>
      </c>
      <c r="G52" s="69"/>
      <c r="H52" s="70"/>
      <c r="I52" s="119"/>
      <c r="J52" s="71">
        <v>11.6</v>
      </c>
      <c r="K52" s="72"/>
      <c r="L52" s="68">
        <v>11.6</v>
      </c>
      <c r="M52" s="69"/>
      <c r="N52" s="70">
        <v>11.1</v>
      </c>
      <c r="O52" s="119"/>
      <c r="P52" s="71">
        <v>0</v>
      </c>
      <c r="Q52" s="72"/>
      <c r="R52" s="68">
        <v>0</v>
      </c>
      <c r="S52" s="73"/>
      <c r="T52" s="70"/>
      <c r="U52" s="119"/>
      <c r="V52" s="71">
        <v>13.3</v>
      </c>
      <c r="W52" s="67"/>
      <c r="X52" s="77">
        <v>13.3</v>
      </c>
      <c r="Y52" s="73"/>
      <c r="Z52" s="70">
        <v>9.5</v>
      </c>
      <c r="AA52" s="122"/>
      <c r="AB52" s="120">
        <f t="shared" si="12"/>
        <v>11.6</v>
      </c>
      <c r="AC52" s="67"/>
      <c r="AD52" s="121">
        <f t="shared" si="13"/>
        <v>11.6</v>
      </c>
      <c r="AE52" s="72"/>
      <c r="AF52" s="118">
        <f t="shared" si="14"/>
        <v>11.1</v>
      </c>
    </row>
    <row r="53" spans="1:32" x14ac:dyDescent="0.25">
      <c r="A53" s="158"/>
      <c r="B53" s="203"/>
      <c r="C53" s="171" t="s">
        <v>1</v>
      </c>
      <c r="D53" s="172"/>
      <c r="E53" s="173"/>
      <c r="F53" s="174">
        <f>+'[1]Domestic Availability'!AV22</f>
        <v>0</v>
      </c>
      <c r="G53" s="175"/>
      <c r="H53" s="176">
        <f>+'[1]Domestic Availability'!AW22</f>
        <v>0</v>
      </c>
      <c r="I53" s="119"/>
      <c r="J53" s="172"/>
      <c r="K53" s="177"/>
      <c r="L53" s="174">
        <f>+'[1]Domestic Availability'!AZ22</f>
        <v>16.219000000000001</v>
      </c>
      <c r="M53" s="175"/>
      <c r="N53" s="176">
        <f>+'[1]Domestic Availability'!BA22</f>
        <v>14.019</v>
      </c>
      <c r="O53" s="119"/>
      <c r="P53" s="172"/>
      <c r="Q53" s="177"/>
      <c r="R53" s="174">
        <f>+'[1]Domestic Availability'!BD22</f>
        <v>0</v>
      </c>
      <c r="S53" s="178"/>
      <c r="T53" s="176">
        <f>+'[1]Domestic Availability'!BE22</f>
        <v>0</v>
      </c>
      <c r="U53" s="119"/>
      <c r="V53" s="179"/>
      <c r="W53" s="173"/>
      <c r="X53" s="175">
        <f>+'[1]Domestic Availability'!BF22</f>
        <v>17.333500000000001</v>
      </c>
      <c r="Y53" s="178"/>
      <c r="Z53" s="176">
        <f>+'[1]Domestic Availability'!BG22</f>
        <v>10.0105</v>
      </c>
      <c r="AA53" s="122"/>
      <c r="AB53" s="180">
        <f t="shared" si="12"/>
        <v>0</v>
      </c>
      <c r="AC53" s="181"/>
      <c r="AD53" s="182">
        <f t="shared" si="13"/>
        <v>16.219000000000001</v>
      </c>
      <c r="AE53" s="185"/>
      <c r="AF53" s="184">
        <f t="shared" si="14"/>
        <v>14.019</v>
      </c>
    </row>
    <row r="54" spans="1:32" x14ac:dyDescent="0.25">
      <c r="A54" s="158"/>
      <c r="B54" s="201"/>
      <c r="C54" s="186" t="s">
        <v>0</v>
      </c>
      <c r="D54" s="66">
        <v>0</v>
      </c>
      <c r="E54" s="67"/>
      <c r="F54" s="68">
        <v>0</v>
      </c>
      <c r="G54" s="69"/>
      <c r="H54" s="70"/>
      <c r="I54" s="119"/>
      <c r="J54" s="71">
        <v>0</v>
      </c>
      <c r="K54" s="72"/>
      <c r="L54" s="68">
        <v>0</v>
      </c>
      <c r="M54" s="69"/>
      <c r="N54" s="70"/>
      <c r="O54" s="119"/>
      <c r="P54" s="71">
        <v>0</v>
      </c>
      <c r="Q54" s="72"/>
      <c r="R54" s="68">
        <v>0</v>
      </c>
      <c r="S54" s="73"/>
      <c r="T54" s="70"/>
      <c r="U54" s="119"/>
      <c r="V54" s="71">
        <v>0</v>
      </c>
      <c r="W54" s="67"/>
      <c r="X54" s="77">
        <v>0</v>
      </c>
      <c r="Y54" s="73"/>
      <c r="Z54" s="70"/>
      <c r="AA54" s="122"/>
      <c r="AB54" s="120">
        <f t="shared" si="12"/>
        <v>0</v>
      </c>
      <c r="AC54" s="67"/>
      <c r="AD54" s="121">
        <f t="shared" si="13"/>
        <v>0</v>
      </c>
      <c r="AE54" s="72"/>
      <c r="AF54" s="118">
        <f t="shared" si="14"/>
        <v>0</v>
      </c>
    </row>
    <row r="55" spans="1:32" x14ac:dyDescent="0.25">
      <c r="A55" s="158"/>
      <c r="B55" s="203"/>
      <c r="C55" s="187" t="s">
        <v>1</v>
      </c>
      <c r="D55" s="172"/>
      <c r="E55" s="173"/>
      <c r="F55" s="174"/>
      <c r="G55" s="175"/>
      <c r="H55" s="176"/>
      <c r="I55" s="119"/>
      <c r="J55" s="172"/>
      <c r="K55" s="177"/>
      <c r="L55" s="174"/>
      <c r="M55" s="175"/>
      <c r="N55" s="176"/>
      <c r="O55" s="119"/>
      <c r="P55" s="172"/>
      <c r="Q55" s="177"/>
      <c r="R55" s="174"/>
      <c r="S55" s="178"/>
      <c r="T55" s="176"/>
      <c r="U55" s="119"/>
      <c r="V55" s="179"/>
      <c r="W55" s="173"/>
      <c r="X55" s="175"/>
      <c r="Y55" s="178"/>
      <c r="Z55" s="176"/>
      <c r="AA55" s="122"/>
      <c r="AB55" s="180">
        <f t="shared" si="12"/>
        <v>0</v>
      </c>
      <c r="AC55" s="181"/>
      <c r="AD55" s="182">
        <f t="shared" si="13"/>
        <v>0</v>
      </c>
      <c r="AE55" s="181"/>
      <c r="AF55" s="184">
        <f t="shared" si="14"/>
        <v>0</v>
      </c>
    </row>
    <row r="56" spans="1:32" x14ac:dyDescent="0.25">
      <c r="A56" s="158"/>
      <c r="B56" s="201"/>
      <c r="C56" s="186" t="s">
        <v>0</v>
      </c>
      <c r="D56" s="66">
        <v>0</v>
      </c>
      <c r="E56" s="67"/>
      <c r="F56" s="68">
        <v>0</v>
      </c>
      <c r="G56" s="69"/>
      <c r="H56" s="70"/>
      <c r="I56" s="119"/>
      <c r="J56" s="71">
        <v>0</v>
      </c>
      <c r="K56" s="72"/>
      <c r="L56" s="68">
        <v>0</v>
      </c>
      <c r="M56" s="69"/>
      <c r="N56" s="70"/>
      <c r="O56" s="119"/>
      <c r="P56" s="71">
        <v>0</v>
      </c>
      <c r="Q56" s="72"/>
      <c r="R56" s="68">
        <v>0</v>
      </c>
      <c r="S56" s="73"/>
      <c r="T56" s="70"/>
      <c r="U56" s="119"/>
      <c r="V56" s="71">
        <v>0</v>
      </c>
      <c r="W56" s="67"/>
      <c r="X56" s="77">
        <v>0</v>
      </c>
      <c r="Y56" s="73"/>
      <c r="Z56" s="70"/>
      <c r="AA56" s="122"/>
      <c r="AB56" s="120">
        <f t="shared" si="12"/>
        <v>0</v>
      </c>
      <c r="AC56" s="67"/>
      <c r="AD56" s="121">
        <f t="shared" si="13"/>
        <v>0</v>
      </c>
      <c r="AE56" s="69"/>
      <c r="AF56" s="118">
        <f t="shared" si="14"/>
        <v>0</v>
      </c>
    </row>
    <row r="57" spans="1:32" x14ac:dyDescent="0.25">
      <c r="A57" s="158"/>
      <c r="B57" s="203"/>
      <c r="C57" s="187" t="s">
        <v>1</v>
      </c>
      <c r="D57" s="172"/>
      <c r="E57" s="173"/>
      <c r="F57" s="174">
        <f>+'[1]Domestic Availability'!AV33</f>
        <v>0</v>
      </c>
      <c r="G57" s="175"/>
      <c r="H57" s="176">
        <f>+'[1]Domestic Availability'!AW33</f>
        <v>0</v>
      </c>
      <c r="I57" s="119"/>
      <c r="J57" s="172"/>
      <c r="K57" s="177"/>
      <c r="L57" s="174">
        <f>+'[1]Domestic Availability'!AZ33</f>
        <v>0</v>
      </c>
      <c r="M57" s="175"/>
      <c r="N57" s="176">
        <f>+'[1]Domestic Availability'!BA33</f>
        <v>0</v>
      </c>
      <c r="O57" s="119"/>
      <c r="P57" s="172"/>
      <c r="Q57" s="177"/>
      <c r="R57" s="174">
        <f>+'[1]Domestic Availability'!BD33</f>
        <v>0</v>
      </c>
      <c r="S57" s="178"/>
      <c r="T57" s="176">
        <f>+'[1]Domestic Availability'!BE33</f>
        <v>0</v>
      </c>
      <c r="U57" s="119"/>
      <c r="V57" s="179"/>
      <c r="W57" s="173"/>
      <c r="X57" s="175">
        <f>+'[1]Domestic Availability'!BF33</f>
        <v>0</v>
      </c>
      <c r="Y57" s="178"/>
      <c r="Z57" s="176">
        <f>+'[1]Domestic Availability'!BG33</f>
        <v>0</v>
      </c>
      <c r="AA57" s="122"/>
      <c r="AB57" s="180">
        <f t="shared" si="12"/>
        <v>0</v>
      </c>
      <c r="AC57" s="181"/>
      <c r="AD57" s="182">
        <f t="shared" si="13"/>
        <v>0</v>
      </c>
      <c r="AE57" s="183"/>
      <c r="AF57" s="184">
        <f t="shared" si="14"/>
        <v>0</v>
      </c>
    </row>
    <row r="58" spans="1:32" x14ac:dyDescent="0.25">
      <c r="A58" s="158"/>
      <c r="B58" s="201"/>
      <c r="C58" s="186" t="s">
        <v>0</v>
      </c>
      <c r="D58" s="66">
        <v>0</v>
      </c>
      <c r="E58" s="67"/>
      <c r="F58" s="68">
        <v>0</v>
      </c>
      <c r="G58" s="69"/>
      <c r="H58" s="70"/>
      <c r="I58" s="119"/>
      <c r="J58" s="71">
        <v>0</v>
      </c>
      <c r="K58" s="72"/>
      <c r="L58" s="68">
        <v>0</v>
      </c>
      <c r="M58" s="69"/>
      <c r="N58" s="70"/>
      <c r="O58" s="119"/>
      <c r="P58" s="71">
        <v>0</v>
      </c>
      <c r="Q58" s="72"/>
      <c r="R58" s="68">
        <v>0</v>
      </c>
      <c r="S58" s="73"/>
      <c r="T58" s="70"/>
      <c r="U58" s="119"/>
      <c r="V58" s="71">
        <v>0</v>
      </c>
      <c r="W58" s="67"/>
      <c r="X58" s="77">
        <v>0</v>
      </c>
      <c r="Y58" s="73"/>
      <c r="Z58" s="70"/>
      <c r="AA58" s="122"/>
      <c r="AB58" s="120">
        <f t="shared" si="12"/>
        <v>0</v>
      </c>
      <c r="AC58" s="67"/>
      <c r="AD58" s="121">
        <f t="shared" si="13"/>
        <v>0</v>
      </c>
      <c r="AE58" s="72"/>
      <c r="AF58" s="118">
        <f t="shared" si="14"/>
        <v>0</v>
      </c>
    </row>
    <row r="59" spans="1:32" x14ac:dyDescent="0.25">
      <c r="A59" s="158"/>
      <c r="B59" s="203"/>
      <c r="C59" s="187" t="s">
        <v>1</v>
      </c>
      <c r="D59" s="172"/>
      <c r="E59" s="173"/>
      <c r="F59" s="174">
        <f>+'[1]Domestic Availability'!AV32</f>
        <v>0</v>
      </c>
      <c r="G59" s="175"/>
      <c r="H59" s="176">
        <f>+'[1]Domestic Availability'!AW32</f>
        <v>0</v>
      </c>
      <c r="I59" s="119"/>
      <c r="J59" s="172"/>
      <c r="K59" s="177"/>
      <c r="L59" s="174">
        <f>+'[1]Domestic Availability'!AZ32</f>
        <v>0</v>
      </c>
      <c r="M59" s="175"/>
      <c r="N59" s="176">
        <f>+'[1]Domestic Availability'!BA32</f>
        <v>0</v>
      </c>
      <c r="O59" s="119"/>
      <c r="P59" s="172"/>
      <c r="Q59" s="177"/>
      <c r="R59" s="174">
        <f>+'[1]Domestic Availability'!BD32</f>
        <v>0</v>
      </c>
      <c r="S59" s="178"/>
      <c r="T59" s="176">
        <f>+'[1]Domestic Availability'!BE32</f>
        <v>0</v>
      </c>
      <c r="U59" s="119"/>
      <c r="V59" s="179"/>
      <c r="W59" s="173"/>
      <c r="X59" s="175">
        <f>+'[1]Domestic Availability'!BF32</f>
        <v>0</v>
      </c>
      <c r="Y59" s="178"/>
      <c r="Z59" s="176">
        <f>+'[1]Domestic Availability'!BG32</f>
        <v>0</v>
      </c>
      <c r="AA59" s="122"/>
      <c r="AB59" s="180">
        <f t="shared" si="12"/>
        <v>0</v>
      </c>
      <c r="AC59" s="181"/>
      <c r="AD59" s="182">
        <f t="shared" si="13"/>
        <v>0</v>
      </c>
      <c r="AE59" s="181"/>
      <c r="AF59" s="184">
        <f t="shared" si="14"/>
        <v>0</v>
      </c>
    </row>
    <row r="60" spans="1:32" x14ac:dyDescent="0.25">
      <c r="A60" s="158"/>
      <c r="B60" s="201"/>
      <c r="C60" s="186" t="s">
        <v>0</v>
      </c>
      <c r="D60" s="66">
        <v>0</v>
      </c>
      <c r="E60" s="67"/>
      <c r="F60" s="68">
        <v>0</v>
      </c>
      <c r="G60" s="69"/>
      <c r="H60" s="70"/>
      <c r="I60" s="119"/>
      <c r="J60" s="71">
        <v>0</v>
      </c>
      <c r="K60" s="72"/>
      <c r="L60" s="68">
        <v>0</v>
      </c>
      <c r="M60" s="69"/>
      <c r="N60" s="70"/>
      <c r="O60" s="119"/>
      <c r="P60" s="71">
        <v>0</v>
      </c>
      <c r="Q60" s="72"/>
      <c r="R60" s="68">
        <v>0</v>
      </c>
      <c r="S60" s="73"/>
      <c r="T60" s="70"/>
      <c r="U60" s="119"/>
      <c r="V60" s="71">
        <v>11.1</v>
      </c>
      <c r="W60" s="67"/>
      <c r="X60" s="77">
        <v>17</v>
      </c>
      <c r="Y60" s="73"/>
      <c r="Z60" s="70">
        <v>9.4</v>
      </c>
      <c r="AA60" s="122"/>
      <c r="AB60" s="120">
        <f t="shared" si="12"/>
        <v>0</v>
      </c>
      <c r="AC60" s="67"/>
      <c r="AD60" s="121">
        <f t="shared" si="13"/>
        <v>0</v>
      </c>
      <c r="AE60" s="69"/>
      <c r="AF60" s="118">
        <f t="shared" si="14"/>
        <v>0</v>
      </c>
    </row>
    <row r="61" spans="1:32" ht="15.75" thickBot="1" x14ac:dyDescent="0.3">
      <c r="A61" s="188"/>
      <c r="B61" s="202"/>
      <c r="C61" s="189" t="s">
        <v>1</v>
      </c>
      <c r="D61" s="190"/>
      <c r="E61" s="191"/>
      <c r="F61" s="192">
        <f>+'[1]Domestic Availability'!AV29</f>
        <v>9.4076999999999984</v>
      </c>
      <c r="G61" s="193"/>
      <c r="H61" s="194">
        <f>+'[1]Domestic Availability'!AW29</f>
        <v>11.688600000000001</v>
      </c>
      <c r="I61" s="142"/>
      <c r="J61" s="190"/>
      <c r="K61" s="191"/>
      <c r="L61" s="192">
        <f>+'[1]Domestic Availability'!AZ29</f>
        <v>0</v>
      </c>
      <c r="M61" s="193"/>
      <c r="N61" s="194">
        <f>+'[1]Domestic Availability'!BA29</f>
        <v>0</v>
      </c>
      <c r="O61" s="142"/>
      <c r="P61" s="190"/>
      <c r="Q61" s="191"/>
      <c r="R61" s="192">
        <f>+'[1]Domestic Availability'!BD29</f>
        <v>0</v>
      </c>
      <c r="S61" s="193"/>
      <c r="T61" s="194">
        <f>+'[1]Domestic Availability'!BE29</f>
        <v>0</v>
      </c>
      <c r="U61" s="142"/>
      <c r="V61" s="195"/>
      <c r="W61" s="191"/>
      <c r="X61" s="193">
        <f>+'[1]Domestic Availability'!BF29</f>
        <v>0</v>
      </c>
      <c r="Y61" s="193"/>
      <c r="Z61" s="194">
        <f>+'[1]Domestic Availability'!BG29</f>
        <v>0</v>
      </c>
      <c r="AA61" s="145"/>
      <c r="AB61" s="196">
        <f t="shared" si="12"/>
        <v>0</v>
      </c>
      <c r="AC61" s="197"/>
      <c r="AD61" s="198">
        <f t="shared" si="13"/>
        <v>9.4076999999999984</v>
      </c>
      <c r="AE61" s="198"/>
      <c r="AF61" s="199">
        <f t="shared" si="14"/>
        <v>11.688600000000001</v>
      </c>
    </row>
  </sheetData>
  <mergeCells count="31">
    <mergeCell ref="AB1:AF1"/>
    <mergeCell ref="B6:B7"/>
    <mergeCell ref="B18:B19"/>
    <mergeCell ref="D1:H1"/>
    <mergeCell ref="J1:N1"/>
    <mergeCell ref="P1:T1"/>
    <mergeCell ref="V1:Z1"/>
    <mergeCell ref="B8:B9"/>
    <mergeCell ref="B10:B11"/>
    <mergeCell ref="B12:B13"/>
    <mergeCell ref="B14:B15"/>
    <mergeCell ref="B16:B17"/>
    <mergeCell ref="B44:B45"/>
    <mergeCell ref="B20:B21"/>
    <mergeCell ref="B22:B23"/>
    <mergeCell ref="B24:B25"/>
    <mergeCell ref="B26:B27"/>
    <mergeCell ref="B30:B31"/>
    <mergeCell ref="B32:B33"/>
    <mergeCell ref="B34:B35"/>
    <mergeCell ref="B36:B37"/>
    <mergeCell ref="B38:B39"/>
    <mergeCell ref="B40:B41"/>
    <mergeCell ref="B42:B43"/>
    <mergeCell ref="B60:B61"/>
    <mergeCell ref="B46:B47"/>
    <mergeCell ref="B50:B51"/>
    <mergeCell ref="B52:B53"/>
    <mergeCell ref="B54:B55"/>
    <mergeCell ref="B56:B57"/>
    <mergeCell ref="B58:B59"/>
  </mergeCells>
  <hyperlinks>
    <hyperlink ref="A30" r:id="rId1" location="ancor" display="http://faostat.fao.org/site/575/default.aspx#ancor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ROUSSEAU</dc:creator>
  <cp:lastModifiedBy>Olivier ROUSSEAU</cp:lastModifiedBy>
  <dcterms:created xsi:type="dcterms:W3CDTF">2013-04-08T12:21:29Z</dcterms:created>
  <dcterms:modified xsi:type="dcterms:W3CDTF">2013-04-08T14:54:17Z</dcterms:modified>
</cp:coreProperties>
</file>