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Quand?">[1]PT!$P$3:$P$6</definedName>
    <definedName name="revision">[1]Signet!$B$5</definedName>
  </definedNames>
  <calcPr calcId="125725"/>
</workbook>
</file>

<file path=xl/calcChain.xml><?xml version="1.0" encoding="utf-8"?>
<calcChain xmlns="http://schemas.openxmlformats.org/spreadsheetml/2006/main">
  <c r="F24" i="1"/>
  <c r="E24"/>
  <c r="F23"/>
  <c r="E23"/>
  <c r="F22"/>
  <c r="E22"/>
  <c r="F21"/>
  <c r="E21"/>
  <c r="F20"/>
  <c r="E20"/>
  <c r="F19"/>
  <c r="E19"/>
  <c r="F18"/>
  <c r="E18"/>
  <c r="F17"/>
  <c r="E17"/>
  <c r="F16"/>
  <c r="E16"/>
  <c r="F15"/>
  <c r="E15"/>
  <c r="F14"/>
  <c r="E14"/>
  <c r="F13"/>
  <c r="E13"/>
  <c r="F12"/>
  <c r="E12"/>
  <c r="F11"/>
  <c r="E11"/>
  <c r="F10"/>
  <c r="E10"/>
  <c r="F9"/>
  <c r="E9"/>
  <c r="F8"/>
  <c r="E8"/>
  <c r="M3"/>
  <c r="M1"/>
  <c r="G1"/>
</calcChain>
</file>

<file path=xl/sharedStrings.xml><?xml version="1.0" encoding="utf-8"?>
<sst xmlns="http://schemas.openxmlformats.org/spreadsheetml/2006/main" count="104" uniqueCount="62">
  <si>
    <t>Check list trempe sous forme</t>
  </si>
  <si>
    <t>Alésage</t>
  </si>
  <si>
    <t>Enregistrement fréquentiel</t>
  </si>
  <si>
    <t>PT (SANS changement d'outils)</t>
  </si>
  <si>
    <t>Fréquentiel</t>
  </si>
  <si>
    <t>Date / Heure</t>
  </si>
  <si>
    <t>OK</t>
  </si>
  <si>
    <t>Initiales Opérateurs</t>
  </si>
  <si>
    <t/>
  </si>
  <si>
    <t>C G</t>
  </si>
  <si>
    <t>Référence</t>
  </si>
  <si>
    <t>Sélectionner la référence</t>
  </si>
  <si>
    <t>Type de Pièce type</t>
  </si>
  <si>
    <t>Numéro</t>
  </si>
  <si>
    <t>Postes</t>
  </si>
  <si>
    <t>REP</t>
  </si>
  <si>
    <t>Caractéristiques</t>
  </si>
  <si>
    <t>Méthodes</t>
  </si>
  <si>
    <t>Tolérance Mini</t>
  </si>
  <si>
    <t>Tolérance Maxi</t>
  </si>
  <si>
    <t>Lien document ou caractéristique critique</t>
  </si>
  <si>
    <t>Mode</t>
  </si>
  <si>
    <t>Entrer Valeur</t>
  </si>
  <si>
    <t>Réglage four</t>
  </si>
  <si>
    <t>N°Four de trempe</t>
  </si>
  <si>
    <t>Visuel</t>
  </si>
  <si>
    <t>M</t>
  </si>
  <si>
    <t>Pièce type</t>
  </si>
  <si>
    <t>Noter la lettre</t>
  </si>
  <si>
    <t>N° d'outil</t>
  </si>
  <si>
    <t xml:space="preserve">Lettre de repérage </t>
  </si>
  <si>
    <t>Pièce type+ 1/pile</t>
  </si>
  <si>
    <t>Pression du groupe Hydraulique</t>
  </si>
  <si>
    <t>Entrer valeur</t>
  </si>
  <si>
    <t>Cycle de trempe</t>
  </si>
  <si>
    <t>Absence de coups sur le Ø extérieur et d'incrustation sur belleville / becs</t>
  </si>
  <si>
    <t>A</t>
  </si>
  <si>
    <t>OK/NOK</t>
  </si>
  <si>
    <t>Sens de cambrage / rayonnage par  rapport à la trempe</t>
  </si>
  <si>
    <t>Ecartement des becs</t>
  </si>
  <si>
    <t>Absence de fuite d'eau</t>
  </si>
  <si>
    <t>Opérations de contrôle après trempe sous forme</t>
  </si>
  <si>
    <t>Dureté Rockwell diamant /     charge 150 kg (HRC)</t>
  </si>
  <si>
    <t>Machine de dureté 8772 (ou 8771 si panne)</t>
  </si>
  <si>
    <t>Pièce type + 1/pile</t>
  </si>
  <si>
    <t>Dureté Rockwell superficielle / charge 45 kg (HR45N)</t>
  </si>
  <si>
    <t>Décarburation</t>
  </si>
  <si>
    <t>Différence entre la mesure HRc et la mesure HR15N convertie dans la même échelle</t>
  </si>
  <si>
    <t>Angle moyen de cambrage</t>
  </si>
  <si>
    <t>Montage Solex</t>
  </si>
  <si>
    <t>Etendue</t>
  </si>
  <si>
    <t>Ovalisation</t>
  </si>
  <si>
    <t>Montage Solex / Comparateur</t>
  </si>
  <si>
    <t>Ø extérieur en forme</t>
  </si>
  <si>
    <t>Grand Pied à Coulisse</t>
  </si>
  <si>
    <t>Hauteur des becs bombés</t>
  </si>
  <si>
    <t>Comparateur</t>
  </si>
  <si>
    <t>Epaisseur</t>
  </si>
  <si>
    <t>Dérogation</t>
  </si>
  <si>
    <t>N° DE DEROG si applicable</t>
  </si>
  <si>
    <t xml:space="preserve">Fréquences contrôles à réaliser </t>
  </si>
  <si>
    <t xml:space="preserve">Fréquences contrôles à ne pas réaliser </t>
  </si>
</sst>
</file>

<file path=xl/styles.xml><?xml version="1.0" encoding="utf-8"?>
<styleSheet xmlns="http://schemas.openxmlformats.org/spreadsheetml/2006/main">
  <numFmts count="2">
    <numFmt numFmtId="164" formatCode="d/m/yy\ h:mm;@"/>
    <numFmt numFmtId="165" formatCode="0.0"/>
  </numFmts>
  <fonts count="29">
    <font>
      <sz val="11"/>
      <color theme="1"/>
      <name val="Calibri"/>
      <family val="2"/>
      <scheme val="minor"/>
    </font>
    <font>
      <b/>
      <sz val="16"/>
      <color indexed="10"/>
      <name val="Arial"/>
      <family val="2"/>
    </font>
    <font>
      <b/>
      <sz val="14"/>
      <color indexed="50"/>
      <name val="Arial"/>
      <family val="2"/>
    </font>
    <font>
      <b/>
      <sz val="8"/>
      <color indexed="9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4"/>
      <name val="Arial"/>
      <family val="2"/>
    </font>
    <font>
      <sz val="6"/>
      <name val="Arial"/>
      <family val="2"/>
    </font>
    <font>
      <sz val="14"/>
      <name val="Arial"/>
      <family val="2"/>
    </font>
    <font>
      <b/>
      <sz val="9"/>
      <color indexed="22"/>
      <name val="Arial"/>
      <family val="2"/>
    </font>
    <font>
      <b/>
      <sz val="9"/>
      <color indexed="9"/>
      <name val="Arial"/>
      <family val="2"/>
    </font>
    <font>
      <sz val="10"/>
      <color indexed="9"/>
      <name val="Arial"/>
      <family val="2"/>
    </font>
    <font>
      <sz val="8"/>
      <name val="Arial"/>
      <family val="2"/>
    </font>
    <font>
      <sz val="12"/>
      <color indexed="23"/>
      <name val="Arial"/>
      <family val="2"/>
    </font>
    <font>
      <sz val="11"/>
      <color indexed="9"/>
      <name val="Arial"/>
      <family val="2"/>
    </font>
    <font>
      <b/>
      <sz val="12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0"/>
      <color theme="3"/>
      <name val="Arial"/>
      <family val="2"/>
    </font>
    <font>
      <sz val="10"/>
      <name val="Arial"/>
      <family val="2"/>
    </font>
    <font>
      <sz val="11"/>
      <color theme="3"/>
      <name val="Arial"/>
      <family val="2"/>
    </font>
    <font>
      <b/>
      <sz val="10"/>
      <color indexed="9"/>
      <name val="Arial"/>
      <family val="2"/>
    </font>
    <font>
      <sz val="9"/>
      <color theme="3"/>
      <name val="Arial"/>
      <family val="2"/>
    </font>
    <font>
      <u/>
      <sz val="11"/>
      <color indexed="12"/>
      <name val="Arial"/>
      <family val="2"/>
    </font>
    <font>
      <u/>
      <sz val="5"/>
      <color indexed="12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b/>
      <sz val="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rgb="FFFF0000"/>
        <bgColor indexed="64"/>
      </patternFill>
    </fill>
  </fills>
  <borders count="65">
    <border>
      <left/>
      <right/>
      <top/>
      <bottom/>
      <diagonal/>
    </border>
    <border>
      <left style="thick">
        <color theme="3"/>
      </left>
      <right/>
      <top style="thick">
        <color theme="3"/>
      </top>
      <bottom style="thin">
        <color indexed="64"/>
      </bottom>
      <diagonal/>
    </border>
    <border>
      <left/>
      <right/>
      <top style="thick">
        <color theme="3"/>
      </top>
      <bottom style="thin">
        <color indexed="64"/>
      </bottom>
      <diagonal/>
    </border>
    <border>
      <left/>
      <right style="thick">
        <color theme="3"/>
      </right>
      <top style="thick">
        <color theme="3"/>
      </top>
      <bottom style="thin">
        <color indexed="64"/>
      </bottom>
      <diagonal/>
    </border>
    <border>
      <left style="thick">
        <color theme="3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theme="3"/>
      </right>
      <top/>
      <bottom style="medium">
        <color indexed="64"/>
      </bottom>
      <diagonal/>
    </border>
    <border>
      <left style="thick">
        <color theme="3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theme="3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theme="3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theme="3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theme="3"/>
      </right>
      <top style="thin">
        <color indexed="64"/>
      </top>
      <bottom/>
      <diagonal/>
    </border>
    <border>
      <left style="thick">
        <color theme="3"/>
      </left>
      <right style="thin">
        <color indexed="64"/>
      </right>
      <top/>
      <bottom style="medium">
        <color rgb="FF00B050"/>
      </bottom>
      <diagonal/>
    </border>
    <border>
      <left style="thin">
        <color indexed="64"/>
      </left>
      <right style="thin">
        <color indexed="64"/>
      </right>
      <top/>
      <bottom style="medium">
        <color rgb="FF00B050"/>
      </bottom>
      <diagonal/>
    </border>
    <border>
      <left/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/>
      <top style="thin">
        <color indexed="64"/>
      </top>
      <bottom style="medium">
        <color rgb="FF00B05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rgb="FF00B05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rgb="FF00B050"/>
      </bottom>
      <diagonal/>
    </border>
    <border>
      <left/>
      <right style="thick">
        <color theme="3"/>
      </right>
      <top style="thin">
        <color indexed="64"/>
      </top>
      <bottom style="medium">
        <color rgb="FF00B05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theme="3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rgb="FF00B050"/>
      </bottom>
      <diagonal/>
    </border>
    <border>
      <left style="thin">
        <color indexed="64"/>
      </left>
      <right/>
      <top/>
      <bottom style="medium">
        <color rgb="FF00B050"/>
      </bottom>
      <diagonal/>
    </border>
    <border>
      <left style="medium">
        <color indexed="64"/>
      </left>
      <right style="medium">
        <color indexed="64"/>
      </right>
      <top/>
      <bottom style="medium">
        <color rgb="FF00B050"/>
      </bottom>
      <diagonal/>
    </border>
    <border>
      <left style="thin">
        <color indexed="64"/>
      </left>
      <right style="medium">
        <color indexed="64"/>
      </right>
      <top/>
      <bottom style="medium">
        <color rgb="FF00B050"/>
      </bottom>
      <diagonal/>
    </border>
    <border>
      <left style="thick">
        <color theme="3"/>
      </left>
      <right style="thin">
        <color indexed="64"/>
      </right>
      <top style="medium">
        <color rgb="FF00B050"/>
      </top>
      <bottom style="thick">
        <color theme="3"/>
      </bottom>
      <diagonal/>
    </border>
    <border>
      <left style="thin">
        <color indexed="64"/>
      </left>
      <right style="thin">
        <color indexed="64"/>
      </right>
      <top/>
      <bottom style="thick">
        <color theme="3"/>
      </bottom>
      <diagonal/>
    </border>
    <border>
      <left/>
      <right style="thin">
        <color indexed="64"/>
      </right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 style="thin">
        <color indexed="64"/>
      </left>
      <right/>
      <top/>
      <bottom style="thick">
        <color theme="3"/>
      </bottom>
      <diagonal/>
    </border>
    <border>
      <left style="medium">
        <color indexed="64"/>
      </left>
      <right style="medium">
        <color indexed="64"/>
      </right>
      <top/>
      <bottom style="thick">
        <color theme="3"/>
      </bottom>
      <diagonal/>
    </border>
    <border>
      <left style="thin">
        <color indexed="64"/>
      </left>
      <right style="medium">
        <color indexed="64"/>
      </right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14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4" fillId="0" borderId="0" xfId="0" applyFont="1"/>
    <xf numFmtId="0" fontId="4" fillId="0" borderId="4" xfId="0" applyFont="1" applyBorder="1"/>
    <xf numFmtId="0" fontId="5" fillId="3" borderId="5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 textRotation="59" wrapText="1"/>
    </xf>
    <xf numFmtId="0" fontId="7" fillId="5" borderId="6" xfId="0" applyFont="1" applyFill="1" applyBorder="1" applyAlignment="1">
      <alignment horizontal="center" textRotation="59"/>
    </xf>
    <xf numFmtId="0" fontId="7" fillId="6" borderId="6" xfId="0" applyFont="1" applyFill="1" applyBorder="1" applyAlignment="1">
      <alignment horizontal="center" textRotation="59"/>
    </xf>
    <xf numFmtId="49" fontId="8" fillId="7" borderId="6" xfId="0" applyNumberFormat="1" applyFont="1" applyFill="1" applyBorder="1" applyAlignment="1">
      <alignment horizontal="center" textRotation="59"/>
    </xf>
    <xf numFmtId="0" fontId="9" fillId="0" borderId="7" xfId="0" applyFont="1" applyBorder="1" applyAlignment="1">
      <alignment horizontal="center" textRotation="90"/>
    </xf>
    <xf numFmtId="0" fontId="10" fillId="2" borderId="0" xfId="0" applyFont="1" applyFill="1" applyBorder="1" applyAlignment="1">
      <alignment horizontal="center" textRotation="90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22" fontId="5" fillId="0" borderId="11" xfId="0" applyNumberFormat="1" applyFont="1" applyFill="1" applyBorder="1" applyAlignment="1" applyProtection="1">
      <alignment horizontal="center" vertical="center" wrapText="1"/>
    </xf>
    <xf numFmtId="164" fontId="11" fillId="2" borderId="0" xfId="0" applyNumberFormat="1" applyFont="1" applyFill="1" applyBorder="1" applyAlignment="1" applyProtection="1">
      <alignment horizontal="center" vertical="center" wrapText="1"/>
    </xf>
    <xf numFmtId="49" fontId="13" fillId="0" borderId="11" xfId="0" applyNumberFormat="1" applyFont="1" applyFill="1" applyBorder="1" applyAlignment="1" applyProtection="1">
      <alignment horizontal="center" vertical="center" wrapText="1"/>
      <protection locked="0"/>
    </xf>
    <xf numFmtId="49" fontId="1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49" fontId="5" fillId="8" borderId="11" xfId="0" applyNumberFormat="1" applyFont="1" applyFill="1" applyBorder="1" applyAlignment="1" applyProtection="1">
      <alignment horizontal="center" vertical="center"/>
      <protection locked="0"/>
    </xf>
    <xf numFmtId="0" fontId="14" fillId="2" borderId="0" xfId="0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center" vertical="center" wrapText="1"/>
      <protection locked="0"/>
    </xf>
    <xf numFmtId="0" fontId="11" fillId="2" borderId="0" xfId="0" applyFont="1" applyFill="1" applyBorder="1" applyAlignment="1" applyProtection="1">
      <alignment horizontal="center" vertical="center" wrapText="1"/>
      <protection locked="0"/>
    </xf>
    <xf numFmtId="0" fontId="15" fillId="0" borderId="13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/>
    </xf>
    <xf numFmtId="0" fontId="7" fillId="5" borderId="16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49" fontId="7" fillId="7" borderId="14" xfId="0" applyNumberFormat="1" applyFont="1" applyFill="1" applyBorder="1" applyAlignment="1">
      <alignment horizontal="center" vertical="center"/>
    </xf>
    <xf numFmtId="0" fontId="11" fillId="0" borderId="17" xfId="0" applyFont="1" applyFill="1" applyBorder="1" applyAlignment="1" applyProtection="1">
      <alignment horizontal="center" vertical="center" wrapText="1"/>
    </xf>
    <xf numFmtId="0" fontId="11" fillId="2" borderId="0" xfId="0" applyFont="1" applyFill="1" applyBorder="1" applyAlignment="1" applyProtection="1">
      <alignment horizontal="center" vertical="center" wrapText="1"/>
    </xf>
    <xf numFmtId="0" fontId="17" fillId="0" borderId="18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20" fillId="0" borderId="19" xfId="0" applyFont="1" applyFill="1" applyBorder="1" applyAlignment="1">
      <alignment horizontal="center" vertical="center" wrapText="1"/>
    </xf>
    <xf numFmtId="0" fontId="18" fillId="0" borderId="21" xfId="0" applyFont="1" applyFill="1" applyBorder="1" applyAlignment="1">
      <alignment horizontal="center" vertical="center" wrapText="1"/>
    </xf>
    <xf numFmtId="0" fontId="7" fillId="9" borderId="22" xfId="0" applyFon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/>
    </xf>
    <xf numFmtId="13" fontId="21" fillId="0" borderId="23" xfId="0" applyNumberFormat="1" applyFont="1" applyFill="1" applyBorder="1" applyAlignment="1">
      <alignment horizontal="center" vertical="center" textRotation="90" wrapText="1"/>
    </xf>
    <xf numFmtId="0" fontId="16" fillId="10" borderId="24" xfId="0" applyFont="1" applyFill="1" applyBorder="1" applyAlignment="1" applyProtection="1">
      <alignment horizontal="center" vertical="center" wrapText="1"/>
      <protection locked="0"/>
    </xf>
    <xf numFmtId="0" fontId="18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/>
    <xf numFmtId="0" fontId="17" fillId="0" borderId="26" xfId="0" applyFont="1" applyBorder="1" applyAlignment="1">
      <alignment horizontal="center" vertical="center" wrapText="1"/>
    </xf>
    <xf numFmtId="0" fontId="18" fillId="3" borderId="27" xfId="0" applyFont="1" applyFill="1" applyBorder="1" applyAlignment="1">
      <alignment horizontal="center" vertical="center" wrapText="1"/>
    </xf>
    <xf numFmtId="0" fontId="5" fillId="0" borderId="25" xfId="0" applyFont="1" applyFill="1" applyBorder="1" applyAlignment="1">
      <alignment horizontal="center" vertical="center" wrapText="1"/>
    </xf>
    <xf numFmtId="0" fontId="19" fillId="0" borderId="12" xfId="0" applyFont="1" applyFill="1" applyBorder="1" applyAlignment="1">
      <alignment horizontal="center" vertical="center" wrapText="1"/>
    </xf>
    <xf numFmtId="0" fontId="20" fillId="0" borderId="12" xfId="0" applyFont="1" applyFill="1" applyBorder="1" applyAlignment="1">
      <alignment horizontal="center" vertical="center" wrapText="1"/>
    </xf>
    <xf numFmtId="0" fontId="18" fillId="0" borderId="28" xfId="0" applyFont="1" applyFill="1" applyBorder="1" applyAlignment="1">
      <alignment horizontal="center" vertical="center" wrapText="1"/>
    </xf>
    <xf numFmtId="0" fontId="7" fillId="9" borderId="29" xfId="0" applyFont="1" applyFill="1" applyBorder="1" applyAlignment="1">
      <alignment horizontal="center" vertical="center"/>
    </xf>
    <xf numFmtId="0" fontId="7" fillId="9" borderId="25" xfId="0" applyFont="1" applyFill="1" applyBorder="1" applyAlignment="1">
      <alignment horizontal="center" vertical="center"/>
    </xf>
    <xf numFmtId="9" fontId="21" fillId="0" borderId="30" xfId="0" applyNumberFormat="1" applyFont="1" applyFill="1" applyBorder="1" applyAlignment="1">
      <alignment horizontal="center" vertical="center" textRotation="90" wrapText="1"/>
    </xf>
    <xf numFmtId="0" fontId="16" fillId="0" borderId="31" xfId="0" applyFont="1" applyFill="1" applyBorder="1" applyAlignment="1" applyProtection="1">
      <alignment horizontal="center" vertical="center" wrapText="1"/>
      <protection locked="0"/>
    </xf>
    <xf numFmtId="0" fontId="18" fillId="3" borderId="32" xfId="0" applyFont="1" applyFill="1" applyBorder="1" applyAlignment="1">
      <alignment horizontal="center" vertical="center" wrapText="1"/>
    </xf>
    <xf numFmtId="0" fontId="5" fillId="0" borderId="33" xfId="0" applyFont="1" applyFill="1" applyBorder="1" applyAlignment="1">
      <alignment horizontal="center" vertical="center" wrapText="1"/>
    </xf>
    <xf numFmtId="0" fontId="19" fillId="0" borderId="34" xfId="0" applyFont="1" applyFill="1" applyBorder="1" applyAlignment="1">
      <alignment horizontal="center" vertical="center" wrapText="1"/>
    </xf>
    <xf numFmtId="0" fontId="20" fillId="0" borderId="34" xfId="0" applyFont="1" applyFill="1" applyBorder="1" applyAlignment="1">
      <alignment horizontal="center" vertical="center" wrapText="1"/>
    </xf>
    <xf numFmtId="0" fontId="18" fillId="0" borderId="35" xfId="0" applyFont="1" applyFill="1" applyBorder="1" applyAlignment="1">
      <alignment horizontal="center" vertical="center" wrapText="1"/>
    </xf>
    <xf numFmtId="0" fontId="7" fillId="9" borderId="36" xfId="0" applyFont="1" applyFill="1" applyBorder="1" applyAlignment="1">
      <alignment horizontal="center" vertical="center"/>
    </xf>
    <xf numFmtId="0" fontId="7" fillId="9" borderId="33" xfId="0" applyFont="1" applyFill="1" applyBorder="1" applyAlignment="1">
      <alignment horizontal="center" vertical="center"/>
    </xf>
    <xf numFmtId="9" fontId="21" fillId="0" borderId="37" xfId="0" applyNumberFormat="1" applyFont="1" applyFill="1" applyBorder="1" applyAlignment="1">
      <alignment horizontal="center" vertical="center" textRotation="90" wrapText="1"/>
    </xf>
    <xf numFmtId="0" fontId="16" fillId="0" borderId="38" xfId="0" applyFont="1" applyFill="1" applyBorder="1" applyAlignment="1" applyProtection="1">
      <alignment horizontal="center" vertical="center" wrapText="1"/>
      <protection locked="0"/>
    </xf>
    <xf numFmtId="0" fontId="17" fillId="0" borderId="39" xfId="0" applyFont="1" applyBorder="1" applyAlignment="1">
      <alignment horizontal="center" vertical="center" wrapText="1"/>
    </xf>
    <xf numFmtId="0" fontId="18" fillId="3" borderId="40" xfId="0" applyFont="1" applyFill="1" applyBorder="1" applyAlignment="1">
      <alignment horizontal="center" vertical="center" wrapText="1"/>
    </xf>
    <xf numFmtId="0" fontId="5" fillId="0" borderId="41" xfId="0" applyFont="1" applyFill="1" applyBorder="1" applyAlignment="1">
      <alignment horizontal="center" vertical="center" wrapText="1"/>
    </xf>
    <xf numFmtId="0" fontId="19" fillId="0" borderId="42" xfId="0" applyFont="1" applyFill="1" applyBorder="1" applyAlignment="1">
      <alignment horizontal="center" vertical="center" wrapText="1"/>
    </xf>
    <xf numFmtId="0" fontId="5" fillId="0" borderId="42" xfId="0" applyFont="1" applyFill="1" applyBorder="1" applyAlignment="1">
      <alignment horizontal="center" vertical="center" wrapText="1"/>
    </xf>
    <xf numFmtId="0" fontId="20" fillId="0" borderId="42" xfId="0" applyFont="1" applyFill="1" applyBorder="1" applyAlignment="1">
      <alignment horizontal="center" vertical="center" wrapText="1"/>
    </xf>
    <xf numFmtId="0" fontId="18" fillId="0" borderId="43" xfId="0" applyFont="1" applyFill="1" applyBorder="1" applyAlignment="1">
      <alignment horizontal="center" vertical="center" wrapText="1"/>
    </xf>
    <xf numFmtId="0" fontId="7" fillId="9" borderId="44" xfId="0" applyFont="1" applyFill="1" applyBorder="1" applyAlignment="1">
      <alignment horizontal="center" vertical="center"/>
    </xf>
    <xf numFmtId="0" fontId="7" fillId="9" borderId="41" xfId="0" applyFont="1" applyFill="1" applyBorder="1" applyAlignment="1">
      <alignment horizontal="center" vertical="center"/>
    </xf>
    <xf numFmtId="9" fontId="21" fillId="0" borderId="45" xfId="0" applyNumberFormat="1" applyFont="1" applyFill="1" applyBorder="1" applyAlignment="1">
      <alignment horizontal="center" vertical="center" textRotation="90" wrapText="1"/>
    </xf>
    <xf numFmtId="0" fontId="16" fillId="0" borderId="46" xfId="0" applyFont="1" applyFill="1" applyBorder="1" applyAlignment="1" applyProtection="1">
      <alignment horizontal="center" vertical="center" wrapText="1"/>
      <protection locked="0"/>
    </xf>
    <xf numFmtId="0" fontId="5" fillId="0" borderId="47" xfId="0" applyFont="1" applyFill="1" applyBorder="1" applyAlignment="1">
      <alignment horizontal="center" vertical="center" wrapText="1"/>
    </xf>
    <xf numFmtId="0" fontId="19" fillId="0" borderId="27" xfId="0" applyFont="1" applyFill="1" applyBorder="1" applyAlignment="1">
      <alignment horizontal="center" vertical="center" wrapText="1"/>
    </xf>
    <xf numFmtId="0" fontId="5" fillId="0" borderId="27" xfId="0" applyFont="1" applyFill="1" applyBorder="1" applyAlignment="1">
      <alignment horizontal="center" vertical="center" wrapText="1"/>
    </xf>
    <xf numFmtId="0" fontId="20" fillId="0" borderId="27" xfId="0" applyFont="1" applyFill="1" applyBorder="1" applyAlignment="1">
      <alignment horizontal="center" vertical="center" wrapText="1"/>
    </xf>
    <xf numFmtId="0" fontId="18" fillId="0" borderId="48" xfId="0" applyFont="1" applyFill="1" applyBorder="1" applyAlignment="1">
      <alignment horizontal="center" vertical="center" wrapText="1"/>
    </xf>
    <xf numFmtId="0" fontId="7" fillId="9" borderId="49" xfId="0" applyFont="1" applyFill="1" applyBorder="1" applyAlignment="1">
      <alignment horizontal="center" vertical="center"/>
    </xf>
    <xf numFmtId="0" fontId="7" fillId="9" borderId="47" xfId="0" applyFont="1" applyFill="1" applyBorder="1" applyAlignment="1">
      <alignment horizontal="center" vertical="center"/>
    </xf>
    <xf numFmtId="0" fontId="16" fillId="0" borderId="50" xfId="0" applyFont="1" applyFill="1" applyBorder="1" applyAlignment="1" applyProtection="1">
      <alignment horizontal="center" vertical="center" wrapText="1"/>
      <protection locked="0"/>
    </xf>
    <xf numFmtId="0" fontId="18" fillId="3" borderId="12" xfId="0" applyFont="1" applyFill="1" applyBorder="1" applyAlignment="1">
      <alignment horizontal="center" vertical="center" wrapText="1"/>
    </xf>
    <xf numFmtId="13" fontId="21" fillId="0" borderId="30" xfId="0" applyNumberFormat="1" applyFont="1" applyFill="1" applyBorder="1" applyAlignment="1">
      <alignment horizontal="center" vertical="center" textRotation="90" wrapText="1"/>
    </xf>
    <xf numFmtId="0" fontId="18" fillId="3" borderId="42" xfId="0" applyFont="1" applyFill="1" applyBorder="1" applyAlignment="1">
      <alignment horizontal="center" vertical="center" wrapText="1"/>
    </xf>
    <xf numFmtId="165" fontId="16" fillId="2" borderId="50" xfId="0" applyNumberFormat="1" applyFont="1" applyFill="1" applyBorder="1" applyAlignment="1" applyProtection="1">
      <alignment horizontal="center" vertical="center" wrapText="1"/>
    </xf>
    <xf numFmtId="165" fontId="16" fillId="8" borderId="50" xfId="0" applyNumberFormat="1" applyFont="1" applyFill="1" applyBorder="1" applyAlignment="1" applyProtection="1">
      <alignment horizontal="center" vertical="center" wrapText="1"/>
    </xf>
    <xf numFmtId="0" fontId="22" fillId="0" borderId="0" xfId="0" applyNumberFormat="1" applyFont="1" applyFill="1" applyBorder="1" applyAlignment="1" applyProtection="1">
      <alignment horizontal="center" vertical="center" wrapText="1"/>
    </xf>
    <xf numFmtId="0" fontId="5" fillId="0" borderId="51" xfId="0" applyFont="1" applyFill="1" applyBorder="1" applyAlignment="1">
      <alignment horizontal="center" vertical="center" wrapText="1"/>
    </xf>
    <xf numFmtId="0" fontId="19" fillId="0" borderId="40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20" fillId="0" borderId="40" xfId="0" applyFont="1" applyFill="1" applyBorder="1" applyAlignment="1">
      <alignment horizontal="center" vertical="center" wrapText="1"/>
    </xf>
    <xf numFmtId="0" fontId="18" fillId="0" borderId="52" xfId="0" applyFont="1" applyFill="1" applyBorder="1" applyAlignment="1">
      <alignment horizontal="center" vertical="center" wrapText="1"/>
    </xf>
    <xf numFmtId="0" fontId="7" fillId="9" borderId="53" xfId="0" applyFont="1" applyFill="1" applyBorder="1" applyAlignment="1">
      <alignment horizontal="center" vertical="center"/>
    </xf>
    <xf numFmtId="0" fontId="7" fillId="9" borderId="51" xfId="0" applyFont="1" applyFill="1" applyBorder="1" applyAlignment="1">
      <alignment horizontal="center" vertical="center"/>
    </xf>
    <xf numFmtId="9" fontId="21" fillId="0" borderId="54" xfId="0" applyNumberFormat="1" applyFont="1" applyFill="1" applyBorder="1" applyAlignment="1">
      <alignment horizontal="center" vertical="center" textRotation="90" wrapText="1"/>
    </xf>
    <xf numFmtId="0" fontId="17" fillId="3" borderId="55" xfId="0" applyFont="1" applyFill="1" applyBorder="1" applyAlignment="1">
      <alignment horizontal="center" vertical="center" wrapText="1"/>
    </xf>
    <xf numFmtId="0" fontId="18" fillId="3" borderId="56" xfId="0" applyFont="1" applyFill="1" applyBorder="1" applyAlignment="1">
      <alignment horizontal="center" vertical="center" wrapText="1"/>
    </xf>
    <xf numFmtId="0" fontId="5" fillId="0" borderId="57" xfId="0" applyFont="1" applyBorder="1"/>
    <xf numFmtId="0" fontId="23" fillId="0" borderId="57" xfId="0" applyFont="1" applyFill="1" applyBorder="1" applyAlignment="1">
      <alignment horizontal="center" vertical="center" wrapText="1"/>
    </xf>
    <xf numFmtId="0" fontId="20" fillId="0" borderId="56" xfId="0" applyFont="1" applyFill="1" applyBorder="1" applyAlignment="1">
      <alignment horizontal="center" vertical="center" wrapText="1"/>
    </xf>
    <xf numFmtId="49" fontId="25" fillId="0" borderId="58" xfId="1" applyNumberFormat="1" applyFont="1" applyFill="1" applyBorder="1" applyAlignment="1" applyProtection="1">
      <alignment horizontal="center" vertical="center" wrapText="1"/>
    </xf>
    <xf numFmtId="0" fontId="18" fillId="0" borderId="59" xfId="0" applyFont="1" applyFill="1" applyBorder="1" applyAlignment="1">
      <alignment horizontal="center" vertical="center" wrapText="1"/>
    </xf>
    <xf numFmtId="0" fontId="7" fillId="9" borderId="60" xfId="0" applyFont="1" applyFill="1" applyBorder="1" applyAlignment="1">
      <alignment horizontal="center" vertical="center"/>
    </xf>
    <xf numFmtId="0" fontId="7" fillId="9" borderId="57" xfId="0" applyFont="1" applyFill="1" applyBorder="1" applyAlignment="1">
      <alignment horizontal="center" vertical="center"/>
    </xf>
    <xf numFmtId="13" fontId="23" fillId="0" borderId="61" xfId="0" applyNumberFormat="1" applyFont="1" applyFill="1" applyBorder="1" applyAlignment="1">
      <alignment horizontal="center" vertical="center" textRotation="90" wrapText="1"/>
    </xf>
    <xf numFmtId="0" fontId="15" fillId="0" borderId="62" xfId="0" applyFont="1" applyFill="1" applyBorder="1" applyAlignment="1" applyProtection="1">
      <alignment horizontal="center" vertical="center" wrapText="1"/>
      <protection locked="0"/>
    </xf>
    <xf numFmtId="0" fontId="2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6" fillId="3" borderId="63" xfId="0" applyFont="1" applyFill="1" applyBorder="1" applyAlignment="1">
      <alignment vertical="center" wrapText="1"/>
    </xf>
    <xf numFmtId="0" fontId="26" fillId="3" borderId="48" xfId="0" applyFont="1" applyFill="1" applyBorder="1" applyAlignment="1">
      <alignment vertical="center" wrapText="1"/>
    </xf>
    <xf numFmtId="0" fontId="7" fillId="0" borderId="47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6" fillId="0" borderId="48" xfId="0" applyFont="1" applyFill="1" applyBorder="1" applyAlignment="1">
      <alignment horizontal="center" vertical="center" wrapText="1"/>
    </xf>
    <xf numFmtId="0" fontId="7" fillId="9" borderId="27" xfId="0" applyFont="1" applyFill="1" applyBorder="1" applyAlignment="1">
      <alignment horizontal="center" vertical="center"/>
    </xf>
    <xf numFmtId="0" fontId="16" fillId="0" borderId="27" xfId="0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/>
    <xf numFmtId="0" fontId="12" fillId="0" borderId="0" xfId="0" applyFont="1"/>
    <xf numFmtId="0" fontId="7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49" fontId="7" fillId="0" borderId="0" xfId="0" applyNumberFormat="1" applyFont="1"/>
    <xf numFmtId="0" fontId="14" fillId="0" borderId="0" xfId="0" applyFont="1"/>
    <xf numFmtId="0" fontId="20" fillId="0" borderId="0" xfId="0" applyFont="1" applyAlignment="1">
      <alignment horizontal="center" vertical="center"/>
    </xf>
    <xf numFmtId="0" fontId="18" fillId="0" borderId="28" xfId="0" applyFont="1" applyBorder="1" applyAlignment="1">
      <alignment horizontal="center" vertical="center" wrapText="1"/>
    </xf>
    <xf numFmtId="0" fontId="18" fillId="0" borderId="64" xfId="0" applyFont="1" applyBorder="1" applyAlignment="1">
      <alignment horizontal="center" vertical="center" wrapText="1"/>
    </xf>
    <xf numFmtId="0" fontId="18" fillId="0" borderId="25" xfId="0" applyFont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20" fillId="0" borderId="0" xfId="0" applyFont="1" applyFill="1" applyAlignment="1"/>
    <xf numFmtId="0" fontId="11" fillId="0" borderId="0" xfId="0" applyFont="1" applyFill="1" applyAlignment="1"/>
    <xf numFmtId="0" fontId="20" fillId="0" borderId="0" xfId="0" applyFont="1"/>
    <xf numFmtId="0" fontId="6" fillId="9" borderId="25" xfId="0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left"/>
    </xf>
    <xf numFmtId="0" fontId="11" fillId="0" borderId="0" xfId="0" applyFont="1" applyFill="1" applyAlignment="1">
      <alignment horizontal="left"/>
    </xf>
    <xf numFmtId="0" fontId="26" fillId="0" borderId="0" xfId="0" applyFont="1" applyBorder="1"/>
    <xf numFmtId="0" fontId="27" fillId="0" borderId="0" xfId="0" applyFont="1" applyBorder="1"/>
    <xf numFmtId="0" fontId="28" fillId="0" borderId="0" xfId="0" applyFont="1" applyBorder="1" applyAlignment="1">
      <alignment wrapText="1"/>
    </xf>
    <xf numFmtId="0" fontId="15" fillId="0" borderId="0" xfId="0" applyFont="1" applyBorder="1"/>
    <xf numFmtId="0" fontId="20" fillId="0" borderId="0" xfId="0" applyFont="1" applyFill="1"/>
    <xf numFmtId="0" fontId="11" fillId="0" borderId="0" xfId="0" applyFont="1" applyFill="1"/>
  </cellXfs>
  <cellStyles count="2">
    <cellStyle name="Lien hypertexte" xfId="1" builtinId="8"/>
    <cellStyle name="Normal" xfId="0" builtinId="0"/>
  </cellStyles>
  <dxfs count="122">
    <dxf>
      <fill>
        <patternFill>
          <bgColor indexed="8"/>
        </patternFill>
      </fill>
    </dxf>
    <dxf>
      <fill>
        <patternFill>
          <bgColor indexed="1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indexed="1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8"/>
        </patternFill>
      </fill>
    </dxf>
    <dxf>
      <fill>
        <patternFill>
          <bgColor indexed="1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8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indexed="43"/>
      </font>
      <fill>
        <patternFill>
          <bgColor indexed="43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43"/>
      </font>
      <fill>
        <patternFill>
          <bgColor indexed="43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indexed="8"/>
        </patternFill>
      </fill>
    </dxf>
    <dxf>
      <fill>
        <patternFill>
          <bgColor indexed="1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1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8"/>
        </patternFill>
      </fill>
    </dxf>
    <dxf>
      <fill>
        <patternFill>
          <bgColor indexed="11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8"/>
        </patternFill>
      </fill>
    </dxf>
    <dxf>
      <font>
        <condense val="0"/>
        <extend val="0"/>
        <color indexed="43"/>
      </font>
      <fill>
        <patternFill>
          <bgColor indexed="43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  <dxf>
      <font>
        <condense val="0"/>
        <extend val="0"/>
        <color indexed="43"/>
      </font>
      <fill>
        <patternFill>
          <bgColor indexed="43"/>
        </patternFill>
      </fill>
    </dxf>
    <dxf>
      <font>
        <condense val="0"/>
        <extend val="0"/>
        <color indexed="63"/>
      </font>
      <fill>
        <patternFill>
          <bgColor indexed="63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emf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238125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2" name="Picture 49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86600" y="18011775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76200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3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24675" y="18011775"/>
          <a:ext cx="1714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295275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4" name="Picture 5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375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314325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5" name="Picture 54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6280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304800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6" name="Picture 5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53275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314325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7" name="Picture 5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6280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257175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8" name="Picture 60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0565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228600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9" name="Picture 6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77075" y="18011775"/>
          <a:ext cx="1905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0" name="Picture 6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10400" y="18011775"/>
          <a:ext cx="857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342900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1" name="Picture 6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91375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276225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2" name="Picture 68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2470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304800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3" name="Picture 69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53275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295275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4" name="Picture 70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375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314325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5" name="Picture 7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62800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247650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6" name="Picture 72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96125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304800</xdr:colOff>
      <xdr:row>26</xdr:row>
      <xdr:rowOff>0</xdr:rowOff>
    </xdr:from>
    <xdr:to>
      <xdr:col>7</xdr:col>
      <xdr:colOff>247650</xdr:colOff>
      <xdr:row>26</xdr:row>
      <xdr:rowOff>0</xdr:rowOff>
    </xdr:to>
    <xdr:pic>
      <xdr:nvPicPr>
        <xdr:cNvPr id="17" name="Picture 7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53275" y="18011775"/>
          <a:ext cx="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0</xdr:colOff>
      <xdr:row>29</xdr:row>
      <xdr:rowOff>0</xdr:rowOff>
    </xdr:from>
    <xdr:to>
      <xdr:col>13</xdr:col>
      <xdr:colOff>0</xdr:colOff>
      <xdr:row>29</xdr:row>
      <xdr:rowOff>0</xdr:rowOff>
    </xdr:to>
    <xdr:grpSp>
      <xdr:nvGrpSpPr>
        <xdr:cNvPr id="18" name="Group 93"/>
        <xdr:cNvGrpSpPr>
          <a:grpSpLocks/>
        </xdr:cNvGrpSpPr>
      </xdr:nvGrpSpPr>
      <xdr:grpSpPr bwMode="auto">
        <a:xfrm>
          <a:off x="10899321" y="18437679"/>
          <a:ext cx="0" cy="0"/>
          <a:chOff x="1537" y="3107"/>
          <a:chExt cx="38" cy="21"/>
        </a:xfrm>
      </xdr:grpSpPr>
      <xdr:sp macro="" textlink="">
        <xdr:nvSpPr>
          <xdr:cNvPr id="19" name="Line 94"/>
          <xdr:cNvSpPr>
            <a:spLocks noChangeShapeType="1"/>
          </xdr:cNvSpPr>
        </xdr:nvSpPr>
        <xdr:spPr bwMode="auto">
          <a:xfrm>
            <a:off x="1537" y="3128"/>
            <a:ext cx="38" cy="0"/>
          </a:xfrm>
          <a:prstGeom prst="line">
            <a:avLst/>
          </a:prstGeom>
          <a:noFill/>
          <a:ln w="38100">
            <a:solidFill>
              <a:srgbClr val="000000"/>
            </a:solidFill>
            <a:round/>
            <a:headEnd/>
            <a:tailEnd type="triangle" w="med" len="med"/>
          </a:ln>
        </xdr:spPr>
      </xdr:sp>
      <xdr:sp macro="" textlink="">
        <xdr:nvSpPr>
          <xdr:cNvPr id="20" name="Line 95"/>
          <xdr:cNvSpPr>
            <a:spLocks noChangeShapeType="1"/>
          </xdr:cNvSpPr>
        </xdr:nvSpPr>
        <xdr:spPr bwMode="auto">
          <a:xfrm>
            <a:off x="1537" y="3107"/>
            <a:ext cx="38" cy="0"/>
          </a:xfrm>
          <a:prstGeom prst="line">
            <a:avLst/>
          </a:prstGeom>
          <a:noFill/>
          <a:ln w="38100">
            <a:solidFill>
              <a:srgbClr val="000000"/>
            </a:solidFill>
            <a:round/>
            <a:headEnd/>
            <a:tailEnd type="triangle" w="med" len="med"/>
          </a:ln>
        </xdr:spPr>
      </xdr:sp>
    </xdr:grpSp>
    <xdr:clientData/>
  </xdr:twoCellAnchor>
  <xdr:twoCellAnchor editAs="oneCell">
    <xdr:from>
      <xdr:col>0</xdr:col>
      <xdr:colOff>47625</xdr:colOff>
      <xdr:row>1</xdr:row>
      <xdr:rowOff>257175</xdr:rowOff>
    </xdr:from>
    <xdr:to>
      <xdr:col>2</xdr:col>
      <xdr:colOff>247650</xdr:colOff>
      <xdr:row>1</xdr:row>
      <xdr:rowOff>257175</xdr:rowOff>
    </xdr:to>
    <xdr:pic>
      <xdr:nvPicPr>
        <xdr:cNvPr id="21" name="Picture 496" descr="Logo Valeo Trans 200410 Court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7625" y="952500"/>
          <a:ext cx="1504950" cy="7239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333375</xdr:colOff>
      <xdr:row>17</xdr:row>
      <xdr:rowOff>95250</xdr:rowOff>
    </xdr:from>
    <xdr:to>
      <xdr:col>7</xdr:col>
      <xdr:colOff>0</xdr:colOff>
      <xdr:row>17</xdr:row>
      <xdr:rowOff>190500</xdr:rowOff>
    </xdr:to>
    <xdr:pic>
      <xdr:nvPicPr>
        <xdr:cNvPr id="25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5953125" y="11639550"/>
          <a:ext cx="581025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323850</xdr:colOff>
      <xdr:row>15</xdr:row>
      <xdr:rowOff>114300</xdr:rowOff>
    </xdr:from>
    <xdr:to>
      <xdr:col>7</xdr:col>
      <xdr:colOff>0</xdr:colOff>
      <xdr:row>15</xdr:row>
      <xdr:rowOff>190500</xdr:rowOff>
    </xdr:to>
    <xdr:pic>
      <xdr:nvPicPr>
        <xdr:cNvPr id="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5943600" y="10096500"/>
          <a:ext cx="58102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342900</xdr:colOff>
      <xdr:row>18</xdr:row>
      <xdr:rowOff>114300</xdr:rowOff>
    </xdr:from>
    <xdr:to>
      <xdr:col>7</xdr:col>
      <xdr:colOff>0</xdr:colOff>
      <xdr:row>18</xdr:row>
      <xdr:rowOff>190500</xdr:rowOff>
    </xdr:to>
    <xdr:pic>
      <xdr:nvPicPr>
        <xdr:cNvPr id="27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962650" y="12439650"/>
          <a:ext cx="58102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342900</xdr:colOff>
      <xdr:row>21</xdr:row>
      <xdr:rowOff>85725</xdr:rowOff>
    </xdr:from>
    <xdr:to>
      <xdr:col>7</xdr:col>
      <xdr:colOff>0</xdr:colOff>
      <xdr:row>21</xdr:row>
      <xdr:rowOff>190500</xdr:rowOff>
    </xdr:to>
    <xdr:pic>
      <xdr:nvPicPr>
        <xdr:cNvPr id="2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5962650" y="14754225"/>
          <a:ext cx="58102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342900</xdr:colOff>
      <xdr:row>20</xdr:row>
      <xdr:rowOff>104775</xdr:rowOff>
    </xdr:from>
    <xdr:to>
      <xdr:col>7</xdr:col>
      <xdr:colOff>0</xdr:colOff>
      <xdr:row>20</xdr:row>
      <xdr:rowOff>190500</xdr:rowOff>
    </xdr:to>
    <xdr:pic>
      <xdr:nvPicPr>
        <xdr:cNvPr id="29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5962650" y="13992225"/>
          <a:ext cx="58102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342900</xdr:colOff>
      <xdr:row>19</xdr:row>
      <xdr:rowOff>114300</xdr:rowOff>
    </xdr:from>
    <xdr:to>
      <xdr:col>7</xdr:col>
      <xdr:colOff>0</xdr:colOff>
      <xdr:row>19</xdr:row>
      <xdr:rowOff>190500</xdr:rowOff>
    </xdr:to>
    <xdr:pic>
      <xdr:nvPicPr>
        <xdr:cNvPr id="3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962650" y="13220700"/>
          <a:ext cx="581025" cy="590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heck%20list%20trempe%20sous%20forme%20%20-%20Qual057_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ignet"/>
      <sheetName val="Historique et responsabilité"/>
      <sheetName val="Spécif"/>
      <sheetName val="Liste"/>
      <sheetName val="PT"/>
      <sheetName val="SPC3"/>
      <sheetName val="EnrSPC3"/>
      <sheetName val="SPC2"/>
      <sheetName val="EnrSPC2"/>
      <sheetName val="Conversion hr15n hrc"/>
    </sheetNames>
    <definedNames>
      <definedName name="Bouton164_QuandClic"/>
      <definedName name="Macro5"/>
    </definedNames>
    <sheetDataSet>
      <sheetData sheetId="0">
        <row r="4">
          <cell r="B4" t="str">
            <v>Qual057_13</v>
          </cell>
        </row>
        <row r="5">
          <cell r="B5" t="str">
            <v>Ind. C</v>
          </cell>
        </row>
      </sheetData>
      <sheetData sheetId="1"/>
      <sheetData sheetId="2">
        <row r="4">
          <cell r="C4" t="str">
            <v>192432</v>
          </cell>
          <cell r="F4" t="str">
            <v>Applicable</v>
          </cell>
          <cell r="G4">
            <v>1000369</v>
          </cell>
          <cell r="I4" t="str">
            <v>Applicable</v>
          </cell>
          <cell r="J4">
            <v>80</v>
          </cell>
          <cell r="K4">
            <v>125</v>
          </cell>
          <cell r="L4" t="str">
            <v>A</v>
          </cell>
          <cell r="M4" t="str">
            <v>OK</v>
          </cell>
          <cell r="N4" t="str">
            <v>NOK</v>
          </cell>
          <cell r="O4" t="str">
            <v>A</v>
          </cell>
          <cell r="P4" t="str">
            <v>OK</v>
          </cell>
          <cell r="Q4" t="str">
            <v>NOK</v>
          </cell>
          <cell r="R4" t="str">
            <v>A</v>
          </cell>
          <cell r="S4" t="str">
            <v>OK</v>
          </cell>
          <cell r="T4" t="str">
            <v>NOK</v>
          </cell>
          <cell r="U4" t="str">
            <v>A</v>
          </cell>
          <cell r="V4" t="str">
            <v>OK</v>
          </cell>
          <cell r="W4" t="str">
            <v>NOK</v>
          </cell>
          <cell r="X4" t="str">
            <v>A</v>
          </cell>
          <cell r="Y4">
            <v>55</v>
          </cell>
          <cell r="AA4" t="str">
            <v>A</v>
          </cell>
          <cell r="AB4" t="str">
            <v>Sert au calcul de la décarburation</v>
          </cell>
          <cell r="AC4" t="str">
            <v>Pas de tolérance</v>
          </cell>
          <cell r="AD4" t="str">
            <v>A</v>
          </cell>
          <cell r="AE4">
            <v>-4</v>
          </cell>
          <cell r="AF4">
            <v>4</v>
          </cell>
          <cell r="AG4" t="str">
            <v>Applicable</v>
          </cell>
          <cell r="AH4">
            <v>11</v>
          </cell>
          <cell r="AI4">
            <v>11.4</v>
          </cell>
          <cell r="AJ4" t="str">
            <v>Applicable</v>
          </cell>
          <cell r="AK4">
            <v>0</v>
          </cell>
          <cell r="AL4">
            <v>0.4</v>
          </cell>
          <cell r="AM4" t="str">
            <v>Applicable</v>
          </cell>
          <cell r="AN4">
            <v>0</v>
          </cell>
          <cell r="AO4">
            <v>1.6</v>
          </cell>
          <cell r="AP4" t="str">
            <v>Applicable</v>
          </cell>
          <cell r="AQ4">
            <v>406</v>
          </cell>
          <cell r="AR4">
            <v>408</v>
          </cell>
          <cell r="AS4" t="str">
            <v>Applicable</v>
          </cell>
          <cell r="AV4" t="str">
            <v>NA</v>
          </cell>
          <cell r="AW4">
            <v>5.18</v>
          </cell>
          <cell r="AX4">
            <v>5.22</v>
          </cell>
          <cell r="AY4" t="str">
            <v>Applicable</v>
          </cell>
          <cell r="AZ4" t="str">
            <v>T</v>
          </cell>
          <cell r="BB4" t="str">
            <v>Applicable</v>
          </cell>
        </row>
        <row r="5">
          <cell r="C5" t="str">
            <v>192447</v>
          </cell>
          <cell r="F5" t="str">
            <v>Applicable</v>
          </cell>
          <cell r="G5">
            <v>1980392</v>
          </cell>
          <cell r="I5" t="str">
            <v>Applicable</v>
          </cell>
          <cell r="J5">
            <v>80</v>
          </cell>
          <cell r="K5">
            <v>125</v>
          </cell>
          <cell r="L5" t="str">
            <v>A</v>
          </cell>
          <cell r="M5" t="str">
            <v>OK</v>
          </cell>
          <cell r="N5" t="str">
            <v>NOK</v>
          </cell>
          <cell r="O5" t="str">
            <v>A</v>
          </cell>
          <cell r="P5" t="str">
            <v>OK</v>
          </cell>
          <cell r="Q5" t="str">
            <v>NOK</v>
          </cell>
          <cell r="R5" t="str">
            <v>A</v>
          </cell>
          <cell r="S5" t="str">
            <v>OK</v>
          </cell>
          <cell r="T5" t="str">
            <v>NOK</v>
          </cell>
          <cell r="U5" t="str">
            <v>A</v>
          </cell>
          <cell r="V5" t="str">
            <v>OK</v>
          </cell>
          <cell r="W5" t="str">
            <v>NOK</v>
          </cell>
          <cell r="X5" t="str">
            <v>A</v>
          </cell>
          <cell r="Y5">
            <v>55</v>
          </cell>
          <cell r="AA5" t="str">
            <v>A</v>
          </cell>
          <cell r="AB5" t="str">
            <v>Sert au calcul de la décarburation</v>
          </cell>
          <cell r="AC5" t="str">
            <v>Pas de tolérance</v>
          </cell>
          <cell r="AD5" t="str">
            <v>A</v>
          </cell>
          <cell r="AE5">
            <v>-4</v>
          </cell>
          <cell r="AF5">
            <v>4</v>
          </cell>
          <cell r="AG5" t="str">
            <v>Applicable</v>
          </cell>
          <cell r="AH5">
            <v>10.050000000000001</v>
          </cell>
          <cell r="AI5">
            <v>10.45</v>
          </cell>
          <cell r="AJ5" t="str">
            <v>Applicable</v>
          </cell>
          <cell r="AK5">
            <v>0</v>
          </cell>
          <cell r="AL5">
            <v>0.4</v>
          </cell>
          <cell r="AM5" t="str">
            <v>Applicable</v>
          </cell>
          <cell r="AN5">
            <v>0</v>
          </cell>
          <cell r="AO5">
            <v>1.6</v>
          </cell>
          <cell r="AP5" t="str">
            <v>Applicable</v>
          </cell>
          <cell r="AQ5">
            <v>406</v>
          </cell>
          <cell r="AR5">
            <v>408</v>
          </cell>
          <cell r="AS5" t="str">
            <v>Applicable</v>
          </cell>
          <cell r="AV5" t="str">
            <v>NA</v>
          </cell>
          <cell r="AW5">
            <v>5.08</v>
          </cell>
          <cell r="AX5">
            <v>5.12</v>
          </cell>
          <cell r="AY5" t="str">
            <v>Applicable</v>
          </cell>
          <cell r="AZ5" t="str">
            <v>V</v>
          </cell>
          <cell r="BB5" t="str">
            <v>Applicable</v>
          </cell>
        </row>
        <row r="6">
          <cell r="C6" t="str">
            <v>192463</v>
          </cell>
          <cell r="F6" t="str">
            <v>Applicable</v>
          </cell>
          <cell r="G6">
            <v>1000370</v>
          </cell>
          <cell r="I6" t="str">
            <v>Applicable</v>
          </cell>
          <cell r="J6">
            <v>80</v>
          </cell>
          <cell r="K6">
            <v>125</v>
          </cell>
          <cell r="L6" t="str">
            <v>A</v>
          </cell>
          <cell r="M6" t="str">
            <v>OK</v>
          </cell>
          <cell r="N6" t="str">
            <v>NOK</v>
          </cell>
          <cell r="O6" t="str">
            <v>A</v>
          </cell>
          <cell r="P6" t="str">
            <v>OK</v>
          </cell>
          <cell r="Q6" t="str">
            <v>NOK</v>
          </cell>
          <cell r="R6" t="str">
            <v>A</v>
          </cell>
          <cell r="S6" t="str">
            <v>OK</v>
          </cell>
          <cell r="T6" t="str">
            <v>NOK</v>
          </cell>
          <cell r="U6" t="str">
            <v>A</v>
          </cell>
          <cell r="V6" t="str">
            <v>OK</v>
          </cell>
          <cell r="W6" t="str">
            <v>NOK</v>
          </cell>
          <cell r="X6" t="str">
            <v>A</v>
          </cell>
          <cell r="Y6">
            <v>55</v>
          </cell>
          <cell r="AA6" t="str">
            <v>A</v>
          </cell>
          <cell r="AB6" t="str">
            <v>Sert au calcul de la décarburation</v>
          </cell>
          <cell r="AC6" t="str">
            <v>Pas de tolérance</v>
          </cell>
          <cell r="AD6" t="str">
            <v>A</v>
          </cell>
          <cell r="AE6">
            <v>-4</v>
          </cell>
          <cell r="AF6">
            <v>4</v>
          </cell>
          <cell r="AG6" t="str">
            <v>Applicable</v>
          </cell>
          <cell r="AH6">
            <v>10.9</v>
          </cell>
          <cell r="AI6">
            <v>11.3</v>
          </cell>
          <cell r="AJ6" t="str">
            <v>Applicable</v>
          </cell>
          <cell r="AK6">
            <v>0</v>
          </cell>
          <cell r="AL6">
            <v>0.4</v>
          </cell>
          <cell r="AM6" t="str">
            <v>Applicable</v>
          </cell>
          <cell r="AN6">
            <v>0</v>
          </cell>
          <cell r="AO6">
            <v>1.6</v>
          </cell>
          <cell r="AP6" t="str">
            <v>Applicable</v>
          </cell>
          <cell r="AQ6">
            <v>406</v>
          </cell>
          <cell r="AR6">
            <v>408</v>
          </cell>
          <cell r="AS6" t="str">
            <v>Applicable</v>
          </cell>
          <cell r="AV6" t="str">
            <v>NA</v>
          </cell>
          <cell r="AW6">
            <v>5.33</v>
          </cell>
          <cell r="AX6">
            <v>5.37</v>
          </cell>
          <cell r="AY6" t="str">
            <v>Applicable</v>
          </cell>
          <cell r="AZ6" t="str">
            <v>F</v>
          </cell>
          <cell r="BB6" t="str">
            <v>Applicable</v>
          </cell>
        </row>
        <row r="7">
          <cell r="C7" t="str">
            <v>180185</v>
          </cell>
          <cell r="F7" t="str">
            <v>Applicable</v>
          </cell>
          <cell r="G7">
            <v>1950361</v>
          </cell>
          <cell r="I7" t="str">
            <v>Applicable</v>
          </cell>
          <cell r="J7">
            <v>80</v>
          </cell>
          <cell r="K7">
            <v>125</v>
          </cell>
          <cell r="L7" t="str">
            <v>A</v>
          </cell>
          <cell r="M7" t="str">
            <v>OK</v>
          </cell>
          <cell r="N7" t="str">
            <v>NOK</v>
          </cell>
          <cell r="O7" t="str">
            <v>A</v>
          </cell>
          <cell r="P7" t="str">
            <v>OK</v>
          </cell>
          <cell r="Q7" t="str">
            <v>NOK</v>
          </cell>
          <cell r="R7" t="str">
            <v>A</v>
          </cell>
          <cell r="S7" t="str">
            <v>OK</v>
          </cell>
          <cell r="T7" t="str">
            <v>NOK</v>
          </cell>
          <cell r="U7" t="str">
            <v>A</v>
          </cell>
          <cell r="V7" t="str">
            <v>OK</v>
          </cell>
          <cell r="W7" t="str">
            <v>NOK</v>
          </cell>
          <cell r="X7" t="str">
            <v>A</v>
          </cell>
          <cell r="Y7">
            <v>55</v>
          </cell>
          <cell r="AA7" t="str">
            <v>A</v>
          </cell>
          <cell r="AB7" t="str">
            <v>Sert au calcul de la décarburation</v>
          </cell>
          <cell r="AC7" t="str">
            <v>Pas de tolérance</v>
          </cell>
          <cell r="AD7" t="str">
            <v>A</v>
          </cell>
          <cell r="AE7">
            <v>-4</v>
          </cell>
          <cell r="AF7">
            <v>4</v>
          </cell>
          <cell r="AG7" t="str">
            <v>Applicable</v>
          </cell>
          <cell r="AH7">
            <v>13</v>
          </cell>
          <cell r="AI7">
            <v>13.4</v>
          </cell>
          <cell r="AJ7" t="str">
            <v>Applicable</v>
          </cell>
          <cell r="AK7">
            <v>0</v>
          </cell>
          <cell r="AL7">
            <v>0.4</v>
          </cell>
          <cell r="AM7" t="str">
            <v>Applicable</v>
          </cell>
          <cell r="AN7">
            <v>0</v>
          </cell>
          <cell r="AO7">
            <v>1.6</v>
          </cell>
          <cell r="AP7" t="str">
            <v>Applicable</v>
          </cell>
          <cell r="AQ7">
            <v>406</v>
          </cell>
          <cell r="AR7">
            <v>408</v>
          </cell>
          <cell r="AS7" t="str">
            <v>Applicable</v>
          </cell>
          <cell r="AV7" t="str">
            <v>NA</v>
          </cell>
          <cell r="AW7">
            <v>5.13</v>
          </cell>
          <cell r="AX7">
            <v>5.17</v>
          </cell>
          <cell r="AY7" t="str">
            <v>Applicable</v>
          </cell>
          <cell r="AZ7" t="str">
            <v>I</v>
          </cell>
          <cell r="BB7" t="str">
            <v>Applicable</v>
          </cell>
        </row>
        <row r="8">
          <cell r="C8" t="str">
            <v>263669</v>
          </cell>
          <cell r="F8" t="str">
            <v>Applicable</v>
          </cell>
          <cell r="G8">
            <v>1030357</v>
          </cell>
          <cell r="I8" t="str">
            <v>Applicable</v>
          </cell>
          <cell r="J8">
            <v>80</v>
          </cell>
          <cell r="K8">
            <v>125</v>
          </cell>
          <cell r="L8" t="str">
            <v>A</v>
          </cell>
          <cell r="M8" t="str">
            <v>OK</v>
          </cell>
          <cell r="N8" t="str">
            <v>NOK</v>
          </cell>
          <cell r="O8" t="str">
            <v>A</v>
          </cell>
          <cell r="P8" t="str">
            <v>OK</v>
          </cell>
          <cell r="Q8" t="str">
            <v>NOK</v>
          </cell>
          <cell r="R8" t="str">
            <v>A</v>
          </cell>
          <cell r="S8" t="str">
            <v>OK</v>
          </cell>
          <cell r="T8" t="str">
            <v>NOK</v>
          </cell>
          <cell r="U8" t="str">
            <v>A</v>
          </cell>
          <cell r="V8" t="str">
            <v>OK</v>
          </cell>
          <cell r="W8" t="str">
            <v>NOK</v>
          </cell>
          <cell r="X8" t="str">
            <v>A</v>
          </cell>
          <cell r="Y8">
            <v>55</v>
          </cell>
          <cell r="AA8" t="str">
            <v>A</v>
          </cell>
          <cell r="AB8" t="str">
            <v>Sert au calcul de la décarburation</v>
          </cell>
          <cell r="AC8" t="str">
            <v>Pas de tolérance</v>
          </cell>
          <cell r="AD8" t="str">
            <v>A</v>
          </cell>
          <cell r="AE8">
            <v>-4</v>
          </cell>
          <cell r="AF8">
            <v>4</v>
          </cell>
          <cell r="AG8" t="str">
            <v>Applicable</v>
          </cell>
          <cell r="AH8">
            <v>12.35</v>
          </cell>
          <cell r="AI8">
            <v>13.15</v>
          </cell>
          <cell r="AJ8" t="str">
            <v>Applicable</v>
          </cell>
          <cell r="AK8">
            <v>0</v>
          </cell>
          <cell r="AL8">
            <v>0.4</v>
          </cell>
          <cell r="AM8" t="str">
            <v>Applicable</v>
          </cell>
          <cell r="AN8">
            <v>0</v>
          </cell>
          <cell r="AO8">
            <v>1.6</v>
          </cell>
          <cell r="AP8" t="str">
            <v>Applicable</v>
          </cell>
          <cell r="AQ8">
            <v>406</v>
          </cell>
          <cell r="AR8">
            <v>408</v>
          </cell>
          <cell r="AS8" t="str">
            <v>Applicable</v>
          </cell>
          <cell r="AV8" t="str">
            <v>NA</v>
          </cell>
          <cell r="AW8">
            <v>5.43</v>
          </cell>
          <cell r="AX8">
            <v>5.47</v>
          </cell>
          <cell r="AY8" t="str">
            <v>Applicable</v>
          </cell>
          <cell r="AZ8" t="str">
            <v>A</v>
          </cell>
          <cell r="BB8" t="str">
            <v>Applicable</v>
          </cell>
        </row>
        <row r="9">
          <cell r="C9" t="str">
            <v>471949</v>
          </cell>
          <cell r="F9" t="str">
            <v>Applicable</v>
          </cell>
          <cell r="G9">
            <v>1736053</v>
          </cell>
          <cell r="I9" t="str">
            <v>Applicable</v>
          </cell>
          <cell r="J9">
            <v>80</v>
          </cell>
          <cell r="K9">
            <v>125</v>
          </cell>
          <cell r="L9" t="str">
            <v>A</v>
          </cell>
          <cell r="M9" t="str">
            <v>OK</v>
          </cell>
          <cell r="N9" t="str">
            <v>NOK</v>
          </cell>
          <cell r="O9" t="str">
            <v>A</v>
          </cell>
          <cell r="P9" t="str">
            <v>OK</v>
          </cell>
          <cell r="Q9" t="str">
            <v>NOK</v>
          </cell>
          <cell r="R9" t="str">
            <v>A</v>
          </cell>
          <cell r="S9" t="str">
            <v>OK</v>
          </cell>
          <cell r="T9" t="str">
            <v>NOK</v>
          </cell>
          <cell r="U9" t="str">
            <v>A</v>
          </cell>
          <cell r="V9" t="str">
            <v>OK</v>
          </cell>
          <cell r="W9" t="str">
            <v>NOK</v>
          </cell>
          <cell r="X9" t="str">
            <v>A</v>
          </cell>
          <cell r="Y9">
            <v>55</v>
          </cell>
          <cell r="AA9" t="str">
            <v>A</v>
          </cell>
          <cell r="AB9" t="str">
            <v>Sert au calcul de la décarburation</v>
          </cell>
          <cell r="AC9" t="str">
            <v>Pas de tolérance</v>
          </cell>
          <cell r="AD9" t="str">
            <v>A</v>
          </cell>
          <cell r="AE9">
            <v>-4</v>
          </cell>
          <cell r="AF9">
            <v>4</v>
          </cell>
          <cell r="AG9" t="str">
            <v>Applicable</v>
          </cell>
          <cell r="AH9">
            <v>12.1</v>
          </cell>
          <cell r="AI9">
            <v>12.5</v>
          </cell>
          <cell r="AJ9" t="str">
            <v>Applicable</v>
          </cell>
          <cell r="AK9">
            <v>0</v>
          </cell>
          <cell r="AL9">
            <v>0.4</v>
          </cell>
          <cell r="AM9" t="str">
            <v>Applicable</v>
          </cell>
          <cell r="AN9">
            <v>0</v>
          </cell>
          <cell r="AO9">
            <v>1.6</v>
          </cell>
          <cell r="AP9" t="str">
            <v>Applicable</v>
          </cell>
          <cell r="AQ9">
            <v>406</v>
          </cell>
          <cell r="AR9">
            <v>408</v>
          </cell>
          <cell r="AS9" t="str">
            <v>Applicable</v>
          </cell>
          <cell r="AV9" t="str">
            <v>NA</v>
          </cell>
          <cell r="AW9">
            <v>5.28</v>
          </cell>
          <cell r="AX9">
            <v>5.32</v>
          </cell>
          <cell r="AY9" t="str">
            <v>Applicable</v>
          </cell>
          <cell r="AZ9" t="str">
            <v>E</v>
          </cell>
          <cell r="BB9" t="str">
            <v>Applicable</v>
          </cell>
        </row>
        <row r="10">
          <cell r="C10" t="str">
            <v>387125</v>
          </cell>
          <cell r="F10" t="str">
            <v>Applicable</v>
          </cell>
          <cell r="G10">
            <v>1880355</v>
          </cell>
          <cell r="I10" t="str">
            <v>Applicable</v>
          </cell>
          <cell r="J10">
            <v>80</v>
          </cell>
          <cell r="K10">
            <v>125</v>
          </cell>
          <cell r="L10" t="str">
            <v>A</v>
          </cell>
          <cell r="M10" t="str">
            <v>OK</v>
          </cell>
          <cell r="N10" t="str">
            <v>NOK</v>
          </cell>
          <cell r="O10" t="str">
            <v>A</v>
          </cell>
          <cell r="P10" t="str">
            <v>OK</v>
          </cell>
          <cell r="Q10" t="str">
            <v>NOK</v>
          </cell>
          <cell r="R10" t="str">
            <v>A</v>
          </cell>
          <cell r="S10" t="str">
            <v>OK</v>
          </cell>
          <cell r="T10" t="str">
            <v>NOK</v>
          </cell>
          <cell r="U10" t="str">
            <v>A</v>
          </cell>
          <cell r="V10" t="str">
            <v>OK</v>
          </cell>
          <cell r="W10" t="str">
            <v>NOK</v>
          </cell>
          <cell r="X10" t="str">
            <v>A</v>
          </cell>
          <cell r="Y10">
            <v>55</v>
          </cell>
          <cell r="AA10" t="str">
            <v>A</v>
          </cell>
          <cell r="AB10" t="str">
            <v>Sert au calcul de la décarburation</v>
          </cell>
          <cell r="AC10" t="str">
            <v>Pas de tolérance</v>
          </cell>
          <cell r="AD10" t="str">
            <v>A</v>
          </cell>
          <cell r="AE10">
            <v>-4</v>
          </cell>
          <cell r="AF10">
            <v>4</v>
          </cell>
          <cell r="AG10" t="str">
            <v>Applicable</v>
          </cell>
          <cell r="AH10">
            <v>12.55</v>
          </cell>
          <cell r="AI10">
            <v>13.35</v>
          </cell>
          <cell r="AJ10" t="str">
            <v>Applicable</v>
          </cell>
          <cell r="AK10">
            <v>0</v>
          </cell>
          <cell r="AL10">
            <v>0.4</v>
          </cell>
          <cell r="AM10" t="str">
            <v>Applicable</v>
          </cell>
          <cell r="AN10">
            <v>0</v>
          </cell>
          <cell r="AO10">
            <v>1.6</v>
          </cell>
          <cell r="AP10" t="str">
            <v>Applicable</v>
          </cell>
          <cell r="AQ10">
            <v>406</v>
          </cell>
          <cell r="AR10">
            <v>408</v>
          </cell>
          <cell r="AS10" t="str">
            <v>Applicable</v>
          </cell>
          <cell r="AV10" t="str">
            <v>NA</v>
          </cell>
          <cell r="AW10">
            <v>5.83</v>
          </cell>
          <cell r="AX10">
            <v>5.87</v>
          </cell>
          <cell r="AY10" t="str">
            <v>Applicable</v>
          </cell>
          <cell r="AZ10" t="str">
            <v>L</v>
          </cell>
          <cell r="BB10" t="str">
            <v>Applicable</v>
          </cell>
        </row>
        <row r="11">
          <cell r="C11" t="str">
            <v>192174</v>
          </cell>
          <cell r="F11" t="str">
            <v>Applicable</v>
          </cell>
          <cell r="G11">
            <v>1786002</v>
          </cell>
          <cell r="I11" t="str">
            <v>Applicable</v>
          </cell>
          <cell r="J11">
            <v>80</v>
          </cell>
          <cell r="K11">
            <v>125</v>
          </cell>
          <cell r="L11" t="str">
            <v>A</v>
          </cell>
          <cell r="M11" t="str">
            <v>OK</v>
          </cell>
          <cell r="N11" t="str">
            <v>NOK</v>
          </cell>
          <cell r="O11" t="str">
            <v>A</v>
          </cell>
          <cell r="P11" t="str">
            <v>OK</v>
          </cell>
          <cell r="Q11" t="str">
            <v>NOK</v>
          </cell>
          <cell r="R11" t="str">
            <v>A</v>
          </cell>
          <cell r="S11" t="str">
            <v>OK</v>
          </cell>
          <cell r="T11" t="str">
            <v>NOK</v>
          </cell>
          <cell r="U11" t="str">
            <v>A</v>
          </cell>
          <cell r="V11" t="str">
            <v>OK</v>
          </cell>
          <cell r="W11" t="str">
            <v>NOK</v>
          </cell>
          <cell r="X11" t="str">
            <v>A</v>
          </cell>
          <cell r="Y11">
            <v>55</v>
          </cell>
          <cell r="AA11" t="str">
            <v>A</v>
          </cell>
          <cell r="AB11" t="str">
            <v>Sert au calcul de la décarburation</v>
          </cell>
          <cell r="AC11" t="str">
            <v>Pas de tolérance</v>
          </cell>
          <cell r="AD11" t="str">
            <v>A</v>
          </cell>
          <cell r="AE11">
            <v>-4</v>
          </cell>
          <cell r="AF11">
            <v>4</v>
          </cell>
          <cell r="AG11" t="str">
            <v>Applicable</v>
          </cell>
          <cell r="AH11">
            <v>13.15</v>
          </cell>
          <cell r="AI11">
            <v>13.55</v>
          </cell>
          <cell r="AJ11" t="str">
            <v>Applicable</v>
          </cell>
          <cell r="AK11">
            <v>0</v>
          </cell>
          <cell r="AL11">
            <v>0.4</v>
          </cell>
          <cell r="AM11" t="str">
            <v>Applicable</v>
          </cell>
          <cell r="AN11">
            <v>0</v>
          </cell>
          <cell r="AO11">
            <v>1.5</v>
          </cell>
          <cell r="AP11" t="str">
            <v>Applicable</v>
          </cell>
          <cell r="AQ11">
            <v>378</v>
          </cell>
          <cell r="AR11">
            <v>379.9</v>
          </cell>
          <cell r="AS11" t="str">
            <v>Applicable</v>
          </cell>
          <cell r="AT11">
            <v>2.1</v>
          </cell>
          <cell r="AU11">
            <v>2.9</v>
          </cell>
          <cell r="AV11" t="str">
            <v>A</v>
          </cell>
          <cell r="AW11">
            <v>5.18</v>
          </cell>
          <cell r="AX11">
            <v>5.22</v>
          </cell>
          <cell r="AY11" t="str">
            <v>Applicable</v>
          </cell>
          <cell r="AZ11" t="str">
            <v>I</v>
          </cell>
          <cell r="BB11" t="str">
            <v>Applicable</v>
          </cell>
        </row>
        <row r="12">
          <cell r="C12" t="str">
            <v>262019</v>
          </cell>
          <cell r="F12" t="str">
            <v>Applicable</v>
          </cell>
          <cell r="G12">
            <v>1736053</v>
          </cell>
          <cell r="I12" t="str">
            <v>Applicable</v>
          </cell>
          <cell r="J12">
            <v>80</v>
          </cell>
          <cell r="K12">
            <v>125</v>
          </cell>
          <cell r="L12" t="str">
            <v>A</v>
          </cell>
          <cell r="M12" t="str">
            <v>OK</v>
          </cell>
          <cell r="N12" t="str">
            <v>NOK</v>
          </cell>
          <cell r="O12" t="str">
            <v>A</v>
          </cell>
          <cell r="P12" t="str">
            <v>OK</v>
          </cell>
          <cell r="Q12" t="str">
            <v>NOK</v>
          </cell>
          <cell r="R12" t="str">
            <v>A</v>
          </cell>
          <cell r="S12" t="str">
            <v>OK</v>
          </cell>
          <cell r="T12" t="str">
            <v>NOK</v>
          </cell>
          <cell r="U12" t="str">
            <v>A</v>
          </cell>
          <cell r="V12" t="str">
            <v>OK</v>
          </cell>
          <cell r="W12" t="str">
            <v>NOK</v>
          </cell>
          <cell r="X12" t="str">
            <v>A</v>
          </cell>
          <cell r="Y12">
            <v>55</v>
          </cell>
          <cell r="AA12" t="str">
            <v>A</v>
          </cell>
          <cell r="AB12" t="str">
            <v>Sert au calcul de la décarburation</v>
          </cell>
          <cell r="AC12" t="str">
            <v>Pas de tolérance</v>
          </cell>
          <cell r="AD12" t="str">
            <v>A</v>
          </cell>
          <cell r="AE12">
            <v>-4</v>
          </cell>
          <cell r="AF12">
            <v>4</v>
          </cell>
          <cell r="AG12" t="str">
            <v>Applicable</v>
          </cell>
          <cell r="AH12">
            <v>12.1</v>
          </cell>
          <cell r="AI12">
            <v>12.5</v>
          </cell>
          <cell r="AJ12" t="str">
            <v>Applicable</v>
          </cell>
          <cell r="AK12">
            <v>0</v>
          </cell>
          <cell r="AL12">
            <v>0.4</v>
          </cell>
          <cell r="AM12" t="str">
            <v>Applicable</v>
          </cell>
          <cell r="AN12">
            <v>0</v>
          </cell>
          <cell r="AO12">
            <v>1.5</v>
          </cell>
          <cell r="AP12" t="str">
            <v>Applicable</v>
          </cell>
          <cell r="AQ12">
            <v>378</v>
          </cell>
          <cell r="AR12">
            <v>379.9</v>
          </cell>
          <cell r="AS12" t="str">
            <v>Applicable</v>
          </cell>
          <cell r="AV12" t="str">
            <v>NA</v>
          </cell>
          <cell r="AW12">
            <v>4.7300000000000004</v>
          </cell>
          <cell r="AX12">
            <v>4.7699999999999996</v>
          </cell>
          <cell r="AY12" t="str">
            <v>Applicable</v>
          </cell>
          <cell r="AZ12" t="str">
            <v>S</v>
          </cell>
          <cell r="BB12" t="str">
            <v>Applicable</v>
          </cell>
        </row>
        <row r="13">
          <cell r="C13" t="str">
            <v>305130</v>
          </cell>
          <cell r="F13" t="str">
            <v>Applicable</v>
          </cell>
          <cell r="G13">
            <v>1886007</v>
          </cell>
          <cell r="I13" t="str">
            <v>Applicable</v>
          </cell>
          <cell r="J13">
            <v>80</v>
          </cell>
          <cell r="K13">
            <v>125</v>
          </cell>
          <cell r="L13" t="str">
            <v>A</v>
          </cell>
          <cell r="M13" t="str">
            <v>OK</v>
          </cell>
          <cell r="N13" t="str">
            <v>NOK</v>
          </cell>
          <cell r="O13" t="str">
            <v>A</v>
          </cell>
          <cell r="P13" t="str">
            <v>OK</v>
          </cell>
          <cell r="Q13" t="str">
            <v>NOK</v>
          </cell>
          <cell r="R13" t="str">
            <v>A</v>
          </cell>
          <cell r="S13" t="str">
            <v>OK</v>
          </cell>
          <cell r="T13" t="str">
            <v>NOK</v>
          </cell>
          <cell r="U13" t="str">
            <v>A</v>
          </cell>
          <cell r="V13" t="str">
            <v>OK</v>
          </cell>
          <cell r="W13" t="str">
            <v>NOK</v>
          </cell>
          <cell r="X13" t="str">
            <v>A</v>
          </cell>
          <cell r="Y13">
            <v>55</v>
          </cell>
          <cell r="AA13" t="str">
            <v>A</v>
          </cell>
          <cell r="AB13" t="str">
            <v>Sert au calcul de la décarburation</v>
          </cell>
          <cell r="AC13" t="str">
            <v>Pas de tolérance</v>
          </cell>
          <cell r="AD13" t="str">
            <v>A</v>
          </cell>
          <cell r="AE13">
            <v>-4</v>
          </cell>
          <cell r="AF13">
            <v>4</v>
          </cell>
          <cell r="AG13" t="str">
            <v>Applicable</v>
          </cell>
          <cell r="AH13">
            <v>13.15</v>
          </cell>
          <cell r="AI13">
            <v>13.55</v>
          </cell>
          <cell r="AJ13" t="str">
            <v>Applicable</v>
          </cell>
          <cell r="AK13">
            <v>0</v>
          </cell>
          <cell r="AL13">
            <v>0.4</v>
          </cell>
          <cell r="AM13" t="str">
            <v>Applicable</v>
          </cell>
          <cell r="AN13">
            <v>0</v>
          </cell>
          <cell r="AO13">
            <v>1.5</v>
          </cell>
          <cell r="AP13" t="str">
            <v>Applicable</v>
          </cell>
          <cell r="AQ13">
            <v>378</v>
          </cell>
          <cell r="AR13">
            <v>379.9</v>
          </cell>
          <cell r="AS13" t="str">
            <v>Applicable</v>
          </cell>
          <cell r="AV13" t="str">
            <v>NA</v>
          </cell>
          <cell r="AW13">
            <v>4.93</v>
          </cell>
          <cell r="AX13">
            <v>4.97</v>
          </cell>
          <cell r="AY13" t="str">
            <v>Applicable</v>
          </cell>
          <cell r="AZ13" t="str">
            <v>H</v>
          </cell>
          <cell r="BB13" t="str">
            <v>Applicable</v>
          </cell>
        </row>
        <row r="14">
          <cell r="C14" t="str">
            <v>305131</v>
          </cell>
          <cell r="F14" t="str">
            <v>Applicable</v>
          </cell>
          <cell r="G14">
            <v>1886007</v>
          </cell>
          <cell r="I14" t="str">
            <v>Applicable</v>
          </cell>
          <cell r="J14">
            <v>80</v>
          </cell>
          <cell r="K14">
            <v>125</v>
          </cell>
          <cell r="L14" t="str">
            <v>A</v>
          </cell>
          <cell r="M14" t="str">
            <v>OK</v>
          </cell>
          <cell r="N14" t="str">
            <v>NOK</v>
          </cell>
          <cell r="O14" t="str">
            <v>A</v>
          </cell>
          <cell r="P14" t="str">
            <v>OK</v>
          </cell>
          <cell r="Q14" t="str">
            <v>NOK</v>
          </cell>
          <cell r="R14" t="str">
            <v>A</v>
          </cell>
          <cell r="S14" t="str">
            <v>OK</v>
          </cell>
          <cell r="T14" t="str">
            <v>NOK</v>
          </cell>
          <cell r="U14" t="str">
            <v>A</v>
          </cell>
          <cell r="V14" t="str">
            <v>OK</v>
          </cell>
          <cell r="W14" t="str">
            <v>NOK</v>
          </cell>
          <cell r="X14" t="str">
            <v>A</v>
          </cell>
          <cell r="Y14">
            <v>55</v>
          </cell>
          <cell r="AA14" t="str">
            <v>A</v>
          </cell>
          <cell r="AB14" t="str">
            <v>Sert au calcul de la décarburation</v>
          </cell>
          <cell r="AC14" t="str">
            <v>Pas de tolérance</v>
          </cell>
          <cell r="AD14" t="str">
            <v>A</v>
          </cell>
          <cell r="AE14">
            <v>-4</v>
          </cell>
          <cell r="AF14">
            <v>4</v>
          </cell>
          <cell r="AG14" t="str">
            <v>Applicable</v>
          </cell>
          <cell r="AH14">
            <v>13.15</v>
          </cell>
          <cell r="AI14">
            <v>13.55</v>
          </cell>
          <cell r="AJ14" t="str">
            <v>Applicable</v>
          </cell>
          <cell r="AK14">
            <v>0</v>
          </cell>
          <cell r="AL14">
            <v>0.4</v>
          </cell>
          <cell r="AM14" t="str">
            <v>Applicable</v>
          </cell>
          <cell r="AN14">
            <v>0</v>
          </cell>
          <cell r="AO14">
            <v>1.5</v>
          </cell>
          <cell r="AP14" t="str">
            <v>Applicable</v>
          </cell>
          <cell r="AQ14">
            <v>378</v>
          </cell>
          <cell r="AR14">
            <v>379.9</v>
          </cell>
          <cell r="AS14" t="str">
            <v>Applicable</v>
          </cell>
          <cell r="AV14" t="str">
            <v>NA</v>
          </cell>
          <cell r="AW14">
            <v>4.58</v>
          </cell>
          <cell r="AX14">
            <v>4.62</v>
          </cell>
          <cell r="AY14" t="str">
            <v>Applicable</v>
          </cell>
          <cell r="AZ14" t="str">
            <v>J</v>
          </cell>
          <cell r="BB14" t="str">
            <v>Applicable</v>
          </cell>
        </row>
        <row r="15">
          <cell r="C15" t="str">
            <v>306138</v>
          </cell>
          <cell r="F15" t="str">
            <v>Applicable</v>
          </cell>
          <cell r="G15">
            <v>1886007</v>
          </cell>
          <cell r="I15" t="str">
            <v>Applicable</v>
          </cell>
          <cell r="J15">
            <v>80</v>
          </cell>
          <cell r="K15">
            <v>125</v>
          </cell>
          <cell r="L15" t="str">
            <v>A</v>
          </cell>
          <cell r="M15" t="str">
            <v>OK</v>
          </cell>
          <cell r="N15" t="str">
            <v>NOK</v>
          </cell>
          <cell r="O15" t="str">
            <v>A</v>
          </cell>
          <cell r="P15" t="str">
            <v>OK</v>
          </cell>
          <cell r="Q15" t="str">
            <v>NOK</v>
          </cell>
          <cell r="R15" t="str">
            <v>A</v>
          </cell>
          <cell r="S15" t="str">
            <v>OK</v>
          </cell>
          <cell r="T15" t="str">
            <v>NOK</v>
          </cell>
          <cell r="U15" t="str">
            <v>A</v>
          </cell>
          <cell r="V15" t="str">
            <v>OK</v>
          </cell>
          <cell r="W15" t="str">
            <v>NOK</v>
          </cell>
          <cell r="X15" t="str">
            <v>A</v>
          </cell>
          <cell r="Y15">
            <v>55</v>
          </cell>
          <cell r="AA15" t="str">
            <v>A</v>
          </cell>
          <cell r="AB15" t="str">
            <v>Sert au calcul de la décarburation</v>
          </cell>
          <cell r="AC15" t="str">
            <v>Pas de tolérance</v>
          </cell>
          <cell r="AD15" t="str">
            <v>A</v>
          </cell>
          <cell r="AE15">
            <v>-4</v>
          </cell>
          <cell r="AF15">
            <v>4</v>
          </cell>
          <cell r="AG15" t="str">
            <v>Applicable</v>
          </cell>
          <cell r="AH15">
            <v>13.15</v>
          </cell>
          <cell r="AI15">
            <v>13.55</v>
          </cell>
          <cell r="AJ15" t="str">
            <v>Applicable</v>
          </cell>
          <cell r="AK15">
            <v>0</v>
          </cell>
          <cell r="AL15">
            <v>0.4</v>
          </cell>
          <cell r="AM15" t="str">
            <v>Applicable</v>
          </cell>
          <cell r="AN15">
            <v>0</v>
          </cell>
          <cell r="AO15">
            <v>1.5</v>
          </cell>
          <cell r="AP15" t="str">
            <v>Applicable</v>
          </cell>
          <cell r="AQ15">
            <v>378</v>
          </cell>
          <cell r="AR15">
            <v>379.9</v>
          </cell>
          <cell r="AS15" t="str">
            <v>Applicable</v>
          </cell>
          <cell r="AV15" t="str">
            <v>NA</v>
          </cell>
          <cell r="AW15">
            <v>4.28</v>
          </cell>
          <cell r="AX15">
            <v>4.32</v>
          </cell>
          <cell r="AY15" t="str">
            <v>Applicable</v>
          </cell>
          <cell r="AZ15" t="str">
            <v>O</v>
          </cell>
          <cell r="BB15" t="str">
            <v>Applicable</v>
          </cell>
        </row>
        <row r="16">
          <cell r="C16" t="str">
            <v>308101</v>
          </cell>
          <cell r="F16" t="str">
            <v>Applicable</v>
          </cell>
          <cell r="G16">
            <v>1886007</v>
          </cell>
          <cell r="I16" t="str">
            <v>Applicable</v>
          </cell>
          <cell r="J16">
            <v>80</v>
          </cell>
          <cell r="K16">
            <v>125</v>
          </cell>
          <cell r="L16" t="str">
            <v>A</v>
          </cell>
          <cell r="M16" t="str">
            <v>OK</v>
          </cell>
          <cell r="N16" t="str">
            <v>NOK</v>
          </cell>
          <cell r="O16" t="str">
            <v>A</v>
          </cell>
          <cell r="P16" t="str">
            <v>OK</v>
          </cell>
          <cell r="Q16" t="str">
            <v>NOK</v>
          </cell>
          <cell r="R16" t="str">
            <v>A</v>
          </cell>
          <cell r="S16" t="str">
            <v>OK</v>
          </cell>
          <cell r="T16" t="str">
            <v>NOK</v>
          </cell>
          <cell r="U16" t="str">
            <v>A</v>
          </cell>
          <cell r="V16" t="str">
            <v>OK</v>
          </cell>
          <cell r="W16" t="str">
            <v>NOK</v>
          </cell>
          <cell r="X16" t="str">
            <v>A</v>
          </cell>
          <cell r="Y16">
            <v>55</v>
          </cell>
          <cell r="AA16" t="str">
            <v>A</v>
          </cell>
          <cell r="AB16" t="str">
            <v>Sert au calcul de la décarburation</v>
          </cell>
          <cell r="AC16" t="str">
            <v>Pas de tolérance</v>
          </cell>
          <cell r="AD16" t="str">
            <v>A</v>
          </cell>
          <cell r="AE16">
            <v>-4</v>
          </cell>
          <cell r="AF16">
            <v>4</v>
          </cell>
          <cell r="AG16" t="str">
            <v>Applicable</v>
          </cell>
          <cell r="AH16">
            <v>13.15</v>
          </cell>
          <cell r="AI16">
            <v>13.55</v>
          </cell>
          <cell r="AJ16" t="str">
            <v>Applicable</v>
          </cell>
          <cell r="AK16">
            <v>0</v>
          </cell>
          <cell r="AL16">
            <v>0.4</v>
          </cell>
          <cell r="AM16" t="str">
            <v>Applicable</v>
          </cell>
          <cell r="AN16">
            <v>0</v>
          </cell>
          <cell r="AO16">
            <v>1.5</v>
          </cell>
          <cell r="AP16" t="str">
            <v>Applicable</v>
          </cell>
          <cell r="AQ16">
            <v>378</v>
          </cell>
          <cell r="AR16">
            <v>379.9</v>
          </cell>
          <cell r="AS16" t="str">
            <v>Applicable</v>
          </cell>
          <cell r="AV16" t="str">
            <v>NA</v>
          </cell>
          <cell r="AW16">
            <v>4.7300000000000004</v>
          </cell>
          <cell r="AX16">
            <v>4.7699999999999996</v>
          </cell>
          <cell r="AY16" t="str">
            <v>Applicable</v>
          </cell>
          <cell r="AZ16" t="str">
            <v>N</v>
          </cell>
          <cell r="BB16" t="str">
            <v>Applicable</v>
          </cell>
        </row>
        <row r="17">
          <cell r="C17" t="str">
            <v>308418</v>
          </cell>
          <cell r="F17" t="str">
            <v>Applicable</v>
          </cell>
          <cell r="G17">
            <v>1736053</v>
          </cell>
          <cell r="I17" t="str">
            <v>Applicable</v>
          </cell>
          <cell r="J17">
            <v>80</v>
          </cell>
          <cell r="K17">
            <v>125</v>
          </cell>
          <cell r="L17" t="str">
            <v>A</v>
          </cell>
          <cell r="M17" t="str">
            <v>OK</v>
          </cell>
          <cell r="N17" t="str">
            <v>NOK</v>
          </cell>
          <cell r="O17" t="str">
            <v>A</v>
          </cell>
          <cell r="P17" t="str">
            <v>OK</v>
          </cell>
          <cell r="Q17" t="str">
            <v>NOK</v>
          </cell>
          <cell r="R17" t="str">
            <v>A</v>
          </cell>
          <cell r="S17" t="str">
            <v>OK</v>
          </cell>
          <cell r="T17" t="str">
            <v>NOK</v>
          </cell>
          <cell r="U17" t="str">
            <v>A</v>
          </cell>
          <cell r="V17" t="str">
            <v>OK</v>
          </cell>
          <cell r="W17" t="str">
            <v>NOK</v>
          </cell>
          <cell r="X17" t="str">
            <v>A</v>
          </cell>
          <cell r="Y17">
            <v>55</v>
          </cell>
          <cell r="AA17" t="str">
            <v>A</v>
          </cell>
          <cell r="AB17" t="str">
            <v>Sert au calcul de la décarburation</v>
          </cell>
          <cell r="AC17" t="str">
            <v>Pas de tolérance</v>
          </cell>
          <cell r="AD17" t="str">
            <v>A</v>
          </cell>
          <cell r="AE17">
            <v>-4</v>
          </cell>
          <cell r="AF17">
            <v>4</v>
          </cell>
          <cell r="AG17" t="str">
            <v>Applicable</v>
          </cell>
          <cell r="AH17">
            <v>12.1</v>
          </cell>
          <cell r="AI17">
            <v>12.5</v>
          </cell>
          <cell r="AJ17" t="str">
            <v>Applicable</v>
          </cell>
          <cell r="AK17">
            <v>0</v>
          </cell>
          <cell r="AL17">
            <v>0.4</v>
          </cell>
          <cell r="AM17" t="str">
            <v>Applicable</v>
          </cell>
          <cell r="AN17">
            <v>0</v>
          </cell>
          <cell r="AO17">
            <v>1.5</v>
          </cell>
          <cell r="AP17" t="str">
            <v>Applicable</v>
          </cell>
          <cell r="AQ17">
            <v>378</v>
          </cell>
          <cell r="AR17">
            <v>379.9</v>
          </cell>
          <cell r="AS17" t="str">
            <v>Applicable</v>
          </cell>
          <cell r="AV17" t="str">
            <v>NA</v>
          </cell>
          <cell r="AW17">
            <v>5.03</v>
          </cell>
          <cell r="AX17">
            <v>5.07</v>
          </cell>
          <cell r="AY17" t="str">
            <v>Applicable</v>
          </cell>
          <cell r="AZ17" t="str">
            <v>T</v>
          </cell>
          <cell r="BB17" t="str">
            <v>Applicable</v>
          </cell>
        </row>
        <row r="18">
          <cell r="C18" t="str">
            <v>379075</v>
          </cell>
          <cell r="F18" t="str">
            <v>Applicable</v>
          </cell>
          <cell r="G18">
            <v>1030357</v>
          </cell>
          <cell r="H18">
            <v>1880355</v>
          </cell>
          <cell r="I18" t="str">
            <v>Applicable</v>
          </cell>
          <cell r="J18">
            <v>80</v>
          </cell>
          <cell r="K18">
            <v>125</v>
          </cell>
          <cell r="L18" t="str">
            <v>A</v>
          </cell>
          <cell r="M18" t="str">
            <v>OK</v>
          </cell>
          <cell r="N18" t="str">
            <v>NOK</v>
          </cell>
          <cell r="O18" t="str">
            <v>A</v>
          </cell>
          <cell r="P18" t="str">
            <v>OK</v>
          </cell>
          <cell r="Q18" t="str">
            <v>NOK</v>
          </cell>
          <cell r="R18" t="str">
            <v>A</v>
          </cell>
          <cell r="S18" t="str">
            <v>OK</v>
          </cell>
          <cell r="T18" t="str">
            <v>NOK</v>
          </cell>
          <cell r="U18" t="str">
            <v>A</v>
          </cell>
          <cell r="V18" t="str">
            <v>OK</v>
          </cell>
          <cell r="W18" t="str">
            <v>NOK</v>
          </cell>
          <cell r="X18" t="str">
            <v>A</v>
          </cell>
          <cell r="Y18">
            <v>55</v>
          </cell>
          <cell r="AA18" t="str">
            <v>A</v>
          </cell>
          <cell r="AB18" t="str">
            <v>Sert au calcul de la décarburation</v>
          </cell>
          <cell r="AC18" t="str">
            <v>Pas de tolérance</v>
          </cell>
          <cell r="AD18" t="str">
            <v>A</v>
          </cell>
          <cell r="AE18">
            <v>-4</v>
          </cell>
          <cell r="AF18">
            <v>4</v>
          </cell>
          <cell r="AG18" t="str">
            <v>Applicable</v>
          </cell>
          <cell r="AH18">
            <v>12.4</v>
          </cell>
          <cell r="AI18">
            <v>13.2</v>
          </cell>
          <cell r="AJ18" t="str">
            <v>Applicable</v>
          </cell>
          <cell r="AK18">
            <v>0</v>
          </cell>
          <cell r="AL18">
            <v>0.4</v>
          </cell>
          <cell r="AM18" t="str">
            <v>Applicable</v>
          </cell>
          <cell r="AN18">
            <v>0</v>
          </cell>
          <cell r="AO18">
            <v>1.5</v>
          </cell>
          <cell r="AP18" t="str">
            <v>Applicable</v>
          </cell>
          <cell r="AQ18">
            <v>378</v>
          </cell>
          <cell r="AR18">
            <v>379.9</v>
          </cell>
          <cell r="AS18" t="str">
            <v>Applicable</v>
          </cell>
          <cell r="AV18" t="str">
            <v>NA</v>
          </cell>
          <cell r="AW18">
            <v>4.58</v>
          </cell>
          <cell r="AX18">
            <v>4.62</v>
          </cell>
          <cell r="AY18" t="str">
            <v>Applicable</v>
          </cell>
          <cell r="AZ18" t="str">
            <v>A</v>
          </cell>
          <cell r="BB18" t="str">
            <v>Applicable</v>
          </cell>
        </row>
        <row r="19">
          <cell r="C19" t="str">
            <v>307654</v>
          </cell>
          <cell r="F19" t="str">
            <v>Applicable</v>
          </cell>
          <cell r="G19">
            <v>1050397</v>
          </cell>
          <cell r="I19" t="str">
            <v>Applicable</v>
          </cell>
          <cell r="J19">
            <v>80</v>
          </cell>
          <cell r="K19">
            <v>125</v>
          </cell>
          <cell r="L19" t="str">
            <v>A</v>
          </cell>
          <cell r="M19" t="str">
            <v>OK</v>
          </cell>
          <cell r="N19" t="str">
            <v>NOK</v>
          </cell>
          <cell r="O19" t="str">
            <v>A</v>
          </cell>
          <cell r="P19" t="str">
            <v>OK</v>
          </cell>
          <cell r="Q19" t="str">
            <v>NOK</v>
          </cell>
          <cell r="R19" t="str">
            <v>A</v>
          </cell>
          <cell r="S19" t="str">
            <v>OK</v>
          </cell>
          <cell r="T19" t="str">
            <v>NOK</v>
          </cell>
          <cell r="U19" t="str">
            <v>A</v>
          </cell>
          <cell r="V19" t="str">
            <v>OK</v>
          </cell>
          <cell r="W19" t="str">
            <v>NOK</v>
          </cell>
          <cell r="X19" t="str">
            <v>A</v>
          </cell>
          <cell r="Y19">
            <v>55</v>
          </cell>
          <cell r="AA19" t="str">
            <v>A</v>
          </cell>
          <cell r="AB19" t="str">
            <v>Sert au calcul de la décarburation</v>
          </cell>
          <cell r="AC19" t="str">
            <v>Pas de tolérance</v>
          </cell>
          <cell r="AD19" t="str">
            <v>A</v>
          </cell>
          <cell r="AE19">
            <v>-4</v>
          </cell>
          <cell r="AF19">
            <v>4</v>
          </cell>
          <cell r="AG19" t="str">
            <v>Applicable</v>
          </cell>
          <cell r="AH19">
            <v>12.3</v>
          </cell>
          <cell r="AI19">
            <v>13.1</v>
          </cell>
          <cell r="AJ19" t="str">
            <v>Applicable</v>
          </cell>
          <cell r="AK19">
            <v>0</v>
          </cell>
          <cell r="AL19">
            <v>0.4</v>
          </cell>
          <cell r="AM19" t="str">
            <v>Applicable</v>
          </cell>
          <cell r="AN19">
            <v>0</v>
          </cell>
          <cell r="AO19">
            <v>1.6</v>
          </cell>
          <cell r="AP19" t="str">
            <v>Applicable</v>
          </cell>
          <cell r="AQ19">
            <v>406</v>
          </cell>
          <cell r="AR19">
            <v>408</v>
          </cell>
          <cell r="AS19" t="str">
            <v>Applicable</v>
          </cell>
          <cell r="AV19" t="str">
            <v>NA</v>
          </cell>
          <cell r="AW19">
            <v>5.83</v>
          </cell>
          <cell r="AX19">
            <v>5.87</v>
          </cell>
          <cell r="AY19" t="str">
            <v>Applicable</v>
          </cell>
          <cell r="AZ19" t="str">
            <v>T</v>
          </cell>
          <cell r="BB19" t="str">
            <v>Applicable</v>
          </cell>
        </row>
        <row r="20">
          <cell r="C20" t="str">
            <v>307868</v>
          </cell>
          <cell r="F20" t="str">
            <v>Applicable</v>
          </cell>
          <cell r="G20">
            <v>1980392</v>
          </cell>
          <cell r="I20" t="str">
            <v>Applicable</v>
          </cell>
          <cell r="J20">
            <v>80</v>
          </cell>
          <cell r="K20">
            <v>125</v>
          </cell>
          <cell r="L20" t="str">
            <v>A</v>
          </cell>
          <cell r="M20" t="str">
            <v>OK</v>
          </cell>
          <cell r="N20" t="str">
            <v>NOK</v>
          </cell>
          <cell r="O20" t="str">
            <v>A</v>
          </cell>
          <cell r="P20" t="str">
            <v>OK</v>
          </cell>
          <cell r="Q20" t="str">
            <v>NOK</v>
          </cell>
          <cell r="R20" t="str">
            <v>A</v>
          </cell>
          <cell r="S20" t="str">
            <v>OK</v>
          </cell>
          <cell r="T20" t="str">
            <v>NOK</v>
          </cell>
          <cell r="U20" t="str">
            <v>A</v>
          </cell>
          <cell r="V20" t="str">
            <v>OK</v>
          </cell>
          <cell r="W20" t="str">
            <v>NOK</v>
          </cell>
          <cell r="X20" t="str">
            <v>A</v>
          </cell>
          <cell r="Y20">
            <v>55</v>
          </cell>
          <cell r="AA20" t="str">
            <v>A</v>
          </cell>
          <cell r="AB20" t="str">
            <v>Sert au calcul de la décarburation</v>
          </cell>
          <cell r="AC20" t="str">
            <v>Pas de tolérance</v>
          </cell>
          <cell r="AD20" t="str">
            <v>A</v>
          </cell>
          <cell r="AE20">
            <v>-4</v>
          </cell>
          <cell r="AF20">
            <v>4</v>
          </cell>
          <cell r="AG20" t="str">
            <v>Applicable</v>
          </cell>
          <cell r="AH20">
            <v>10.050000000000001</v>
          </cell>
          <cell r="AI20">
            <v>10.45</v>
          </cell>
          <cell r="AJ20" t="str">
            <v>Applicable</v>
          </cell>
          <cell r="AK20">
            <v>0</v>
          </cell>
          <cell r="AL20">
            <v>0.4</v>
          </cell>
          <cell r="AM20" t="str">
            <v>Applicable</v>
          </cell>
          <cell r="AN20">
            <v>0</v>
          </cell>
          <cell r="AO20">
            <v>1.6</v>
          </cell>
          <cell r="AP20" t="str">
            <v>Applicable</v>
          </cell>
          <cell r="AQ20">
            <v>406</v>
          </cell>
          <cell r="AR20">
            <v>408</v>
          </cell>
          <cell r="AS20" t="str">
            <v>Applicable</v>
          </cell>
          <cell r="AV20" t="str">
            <v>NA</v>
          </cell>
          <cell r="AW20">
            <v>5.53</v>
          </cell>
          <cell r="AX20">
            <v>5.57</v>
          </cell>
          <cell r="AY20" t="str">
            <v>Applicable</v>
          </cell>
          <cell r="AZ20" t="str">
            <v>D</v>
          </cell>
          <cell r="BB20" t="str">
            <v>Applicable</v>
          </cell>
        </row>
        <row r="21">
          <cell r="C21" t="str">
            <v>307869</v>
          </cell>
          <cell r="F21" t="str">
            <v>Applicable</v>
          </cell>
          <cell r="G21">
            <v>1980392</v>
          </cell>
          <cell r="I21" t="str">
            <v>Applicable</v>
          </cell>
          <cell r="J21">
            <v>80</v>
          </cell>
          <cell r="K21">
            <v>125</v>
          </cell>
          <cell r="L21" t="str">
            <v>A</v>
          </cell>
          <cell r="M21" t="str">
            <v>OK</v>
          </cell>
          <cell r="N21" t="str">
            <v>NOK</v>
          </cell>
          <cell r="O21" t="str">
            <v>A</v>
          </cell>
          <cell r="P21" t="str">
            <v>OK</v>
          </cell>
          <cell r="Q21" t="str">
            <v>NOK</v>
          </cell>
          <cell r="R21" t="str">
            <v>A</v>
          </cell>
          <cell r="S21" t="str">
            <v>OK</v>
          </cell>
          <cell r="T21" t="str">
            <v>NOK</v>
          </cell>
          <cell r="U21" t="str">
            <v>A</v>
          </cell>
          <cell r="V21" t="str">
            <v>OK</v>
          </cell>
          <cell r="W21" t="str">
            <v>NOK</v>
          </cell>
          <cell r="X21" t="str">
            <v>A</v>
          </cell>
          <cell r="Y21">
            <v>55</v>
          </cell>
          <cell r="AA21" t="str">
            <v>A</v>
          </cell>
          <cell r="AB21" t="str">
            <v>Sert au calcul de la décarburation</v>
          </cell>
          <cell r="AC21" t="str">
            <v>Pas de tolérance</v>
          </cell>
          <cell r="AD21" t="str">
            <v>A</v>
          </cell>
          <cell r="AE21">
            <v>-4</v>
          </cell>
          <cell r="AF21">
            <v>4</v>
          </cell>
          <cell r="AG21" t="str">
            <v>Applicable</v>
          </cell>
          <cell r="AH21">
            <v>10.050000000000001</v>
          </cell>
          <cell r="AI21">
            <v>10.45</v>
          </cell>
          <cell r="AJ21" t="str">
            <v>Applicable</v>
          </cell>
          <cell r="AK21">
            <v>0</v>
          </cell>
          <cell r="AL21">
            <v>0.4</v>
          </cell>
          <cell r="AM21" t="str">
            <v>Applicable</v>
          </cell>
          <cell r="AN21">
            <v>0</v>
          </cell>
          <cell r="AO21">
            <v>1.6</v>
          </cell>
          <cell r="AP21" t="str">
            <v>Applicable</v>
          </cell>
          <cell r="AQ21">
            <v>406</v>
          </cell>
          <cell r="AR21">
            <v>408</v>
          </cell>
          <cell r="AS21" t="str">
            <v>Applicable</v>
          </cell>
          <cell r="AV21" t="str">
            <v>NA</v>
          </cell>
          <cell r="AW21">
            <v>5.33</v>
          </cell>
          <cell r="AX21">
            <v>5.37</v>
          </cell>
          <cell r="AY21" t="str">
            <v>Applicable</v>
          </cell>
          <cell r="AZ21" t="str">
            <v>E</v>
          </cell>
          <cell r="BB21" t="str">
            <v>Applicable</v>
          </cell>
        </row>
        <row r="22">
          <cell r="C22" t="str">
            <v>307294</v>
          </cell>
          <cell r="F22" t="str">
            <v>Applicable</v>
          </cell>
          <cell r="G22">
            <v>1000370</v>
          </cell>
          <cell r="I22" t="str">
            <v>Applicable</v>
          </cell>
          <cell r="J22">
            <v>80</v>
          </cell>
          <cell r="K22">
            <v>125</v>
          </cell>
          <cell r="L22" t="str">
            <v>A</v>
          </cell>
          <cell r="M22" t="str">
            <v>OK</v>
          </cell>
          <cell r="N22" t="str">
            <v>NOK</v>
          </cell>
          <cell r="O22" t="str">
            <v>A</v>
          </cell>
          <cell r="P22" t="str">
            <v>OK</v>
          </cell>
          <cell r="Q22" t="str">
            <v>NOK</v>
          </cell>
          <cell r="R22" t="str">
            <v>A</v>
          </cell>
          <cell r="S22" t="str">
            <v>OK</v>
          </cell>
          <cell r="T22" t="str">
            <v>NOK</v>
          </cell>
          <cell r="U22" t="str">
            <v>A</v>
          </cell>
          <cell r="V22" t="str">
            <v>OK</v>
          </cell>
          <cell r="W22" t="str">
            <v>NOK</v>
          </cell>
          <cell r="X22" t="str">
            <v>A</v>
          </cell>
          <cell r="Y22">
            <v>55</v>
          </cell>
          <cell r="AA22" t="str">
            <v>A</v>
          </cell>
          <cell r="AB22" t="str">
            <v>Sert au calcul de la décarburation</v>
          </cell>
          <cell r="AC22" t="str">
            <v>Pas de tolérance</v>
          </cell>
          <cell r="AD22" t="str">
            <v>A</v>
          </cell>
          <cell r="AE22">
            <v>-4</v>
          </cell>
          <cell r="AF22">
            <v>4</v>
          </cell>
          <cell r="AG22" t="str">
            <v>Applicable</v>
          </cell>
          <cell r="AH22">
            <v>10.5</v>
          </cell>
          <cell r="AI22">
            <v>11.3</v>
          </cell>
          <cell r="AJ22" t="str">
            <v>Applicable</v>
          </cell>
          <cell r="AK22">
            <v>0</v>
          </cell>
          <cell r="AL22">
            <v>0.4</v>
          </cell>
          <cell r="AM22" t="str">
            <v>Applicable</v>
          </cell>
          <cell r="AN22">
            <v>0</v>
          </cell>
          <cell r="AO22">
            <v>1.6</v>
          </cell>
          <cell r="AP22" t="str">
            <v>Applicable</v>
          </cell>
          <cell r="AQ22">
            <v>406</v>
          </cell>
          <cell r="AR22">
            <v>408</v>
          </cell>
          <cell r="AS22" t="str">
            <v>Applicable</v>
          </cell>
          <cell r="AV22" t="str">
            <v>NA</v>
          </cell>
          <cell r="AW22">
            <v>5.23</v>
          </cell>
          <cell r="AX22">
            <v>5.27</v>
          </cell>
          <cell r="AY22" t="str">
            <v>Applicable</v>
          </cell>
          <cell r="AZ22" t="str">
            <v>U</v>
          </cell>
          <cell r="BB22" t="str">
            <v>Applicable</v>
          </cell>
        </row>
        <row r="23">
          <cell r="C23" t="str">
            <v>179860</v>
          </cell>
          <cell r="F23" t="str">
            <v>Applicable</v>
          </cell>
          <cell r="G23">
            <v>1880355</v>
          </cell>
          <cell r="I23" t="str">
            <v>Applicable</v>
          </cell>
          <cell r="J23">
            <v>80</v>
          </cell>
          <cell r="K23">
            <v>125</v>
          </cell>
          <cell r="L23" t="str">
            <v>A</v>
          </cell>
          <cell r="M23" t="str">
            <v>OK</v>
          </cell>
          <cell r="N23" t="str">
            <v>NOK</v>
          </cell>
          <cell r="O23" t="str">
            <v>A</v>
          </cell>
          <cell r="P23" t="str">
            <v>OK</v>
          </cell>
          <cell r="Q23" t="str">
            <v>NOK</v>
          </cell>
          <cell r="R23" t="str">
            <v>A</v>
          </cell>
          <cell r="S23" t="str">
            <v>OK</v>
          </cell>
          <cell r="T23" t="str">
            <v>NOK</v>
          </cell>
          <cell r="U23" t="str">
            <v>A</v>
          </cell>
          <cell r="V23" t="str">
            <v>OK</v>
          </cell>
          <cell r="W23" t="str">
            <v>NOK</v>
          </cell>
          <cell r="X23" t="str">
            <v>A</v>
          </cell>
          <cell r="Y23">
            <v>55</v>
          </cell>
          <cell r="AA23" t="str">
            <v>A</v>
          </cell>
          <cell r="AB23" t="str">
            <v>Sert au calcul de la décarburation</v>
          </cell>
          <cell r="AC23" t="str">
            <v>Pas de tolérance</v>
          </cell>
          <cell r="AD23" t="str">
            <v>A</v>
          </cell>
          <cell r="AE23">
            <v>-4</v>
          </cell>
          <cell r="AF23">
            <v>4</v>
          </cell>
          <cell r="AG23" t="str">
            <v>Applicable</v>
          </cell>
          <cell r="AH23">
            <v>12.35</v>
          </cell>
          <cell r="AI23">
            <v>13.15</v>
          </cell>
          <cell r="AJ23" t="str">
            <v>Applicable</v>
          </cell>
          <cell r="AK23">
            <v>0</v>
          </cell>
          <cell r="AL23">
            <v>0.4</v>
          </cell>
          <cell r="AM23" t="str">
            <v>Applicable</v>
          </cell>
          <cell r="AN23">
            <v>0</v>
          </cell>
          <cell r="AO23">
            <v>1.6</v>
          </cell>
          <cell r="AP23" t="str">
            <v>Applicable</v>
          </cell>
          <cell r="AQ23">
            <v>406</v>
          </cell>
          <cell r="AR23">
            <v>408</v>
          </cell>
          <cell r="AS23" t="str">
            <v>Applicable</v>
          </cell>
          <cell r="AV23" t="str">
            <v>NA</v>
          </cell>
          <cell r="AW23">
            <v>5.38</v>
          </cell>
          <cell r="AX23">
            <v>5.42</v>
          </cell>
          <cell r="AY23" t="str">
            <v>Applicable</v>
          </cell>
          <cell r="AZ23" t="str">
            <v>W</v>
          </cell>
          <cell r="BB23" t="str">
            <v>Applicable</v>
          </cell>
        </row>
        <row r="24">
          <cell r="C24" t="str">
            <v>180134</v>
          </cell>
          <cell r="F24" t="str">
            <v>Applicable</v>
          </cell>
          <cell r="G24">
            <v>1950386</v>
          </cell>
          <cell r="I24" t="str">
            <v>Applicable</v>
          </cell>
          <cell r="J24">
            <v>80</v>
          </cell>
          <cell r="K24">
            <v>125</v>
          </cell>
          <cell r="L24" t="str">
            <v>A</v>
          </cell>
          <cell r="M24" t="str">
            <v>OK</v>
          </cell>
          <cell r="N24" t="str">
            <v>NOK</v>
          </cell>
          <cell r="O24" t="str">
            <v>A</v>
          </cell>
          <cell r="P24" t="str">
            <v>OK</v>
          </cell>
          <cell r="Q24" t="str">
            <v>NOK</v>
          </cell>
          <cell r="R24" t="str">
            <v>A</v>
          </cell>
          <cell r="S24" t="str">
            <v>OK</v>
          </cell>
          <cell r="T24" t="str">
            <v>NOK</v>
          </cell>
          <cell r="U24" t="str">
            <v>A</v>
          </cell>
          <cell r="V24" t="str">
            <v>OK</v>
          </cell>
          <cell r="W24" t="str">
            <v>NOK</v>
          </cell>
          <cell r="X24" t="str">
            <v>A</v>
          </cell>
          <cell r="Y24">
            <v>55</v>
          </cell>
          <cell r="AA24" t="str">
            <v>A</v>
          </cell>
          <cell r="AB24" t="str">
            <v>Sert au calcul de la décarburation</v>
          </cell>
          <cell r="AC24" t="str">
            <v>Pas de tolérance</v>
          </cell>
          <cell r="AD24" t="str">
            <v>A</v>
          </cell>
          <cell r="AE24">
            <v>-4</v>
          </cell>
          <cell r="AF24">
            <v>4</v>
          </cell>
          <cell r="AG24" t="str">
            <v>Applicable</v>
          </cell>
          <cell r="AH24">
            <v>13.25</v>
          </cell>
          <cell r="AI24">
            <v>14.05</v>
          </cell>
          <cell r="AJ24" t="str">
            <v>Applicable</v>
          </cell>
          <cell r="AK24">
            <v>0</v>
          </cell>
          <cell r="AL24">
            <v>0.4</v>
          </cell>
          <cell r="AM24" t="str">
            <v>Applicable</v>
          </cell>
          <cell r="AN24">
            <v>0</v>
          </cell>
          <cell r="AO24">
            <v>1.5</v>
          </cell>
          <cell r="AP24" t="str">
            <v>Applicable</v>
          </cell>
          <cell r="AQ24">
            <v>378</v>
          </cell>
          <cell r="AR24">
            <v>379.9</v>
          </cell>
          <cell r="AS24" t="str">
            <v>Applicable</v>
          </cell>
          <cell r="AV24" t="str">
            <v>NA</v>
          </cell>
          <cell r="AW24">
            <v>5.03</v>
          </cell>
          <cell r="AX24">
            <v>5.07</v>
          </cell>
          <cell r="AY24" t="str">
            <v>Applicable</v>
          </cell>
          <cell r="AZ24" t="str">
            <v>D</v>
          </cell>
          <cell r="BB24" t="str">
            <v>Applicable</v>
          </cell>
        </row>
        <row r="25">
          <cell r="C25" t="str">
            <v>305047</v>
          </cell>
          <cell r="F25" t="str">
            <v>Applicable</v>
          </cell>
          <cell r="G25">
            <v>1736053</v>
          </cell>
          <cell r="I25" t="str">
            <v>Applicable</v>
          </cell>
          <cell r="J25">
            <v>80</v>
          </cell>
          <cell r="K25">
            <v>125</v>
          </cell>
          <cell r="L25" t="str">
            <v>A</v>
          </cell>
          <cell r="M25" t="str">
            <v>OK</v>
          </cell>
          <cell r="N25" t="str">
            <v>NOK</v>
          </cell>
          <cell r="O25" t="str">
            <v>A</v>
          </cell>
          <cell r="P25" t="str">
            <v>OK</v>
          </cell>
          <cell r="Q25" t="str">
            <v>NOK</v>
          </cell>
          <cell r="R25" t="str">
            <v>A</v>
          </cell>
          <cell r="S25" t="str">
            <v>OK</v>
          </cell>
          <cell r="T25" t="str">
            <v>NOK</v>
          </cell>
          <cell r="U25" t="str">
            <v>A</v>
          </cell>
          <cell r="V25" t="str">
            <v>OK</v>
          </cell>
          <cell r="W25" t="str">
            <v>NOK</v>
          </cell>
          <cell r="X25" t="str">
            <v>A</v>
          </cell>
          <cell r="Y25">
            <v>55</v>
          </cell>
          <cell r="AA25" t="str">
            <v>A</v>
          </cell>
          <cell r="AB25" t="str">
            <v>Sert au calcul de la décarburation</v>
          </cell>
          <cell r="AC25" t="str">
            <v>Pas de tolérance</v>
          </cell>
          <cell r="AD25" t="str">
            <v>A</v>
          </cell>
          <cell r="AE25">
            <v>-4</v>
          </cell>
          <cell r="AF25">
            <v>4</v>
          </cell>
          <cell r="AG25" t="str">
            <v>Applicable</v>
          </cell>
          <cell r="AH25">
            <v>12.1</v>
          </cell>
          <cell r="AI25">
            <v>12.5</v>
          </cell>
          <cell r="AJ25" t="str">
            <v>Applicable</v>
          </cell>
          <cell r="AK25">
            <v>0</v>
          </cell>
          <cell r="AL25">
            <v>0.4</v>
          </cell>
          <cell r="AM25" t="str">
            <v>Applicable</v>
          </cell>
          <cell r="AN25">
            <v>0</v>
          </cell>
          <cell r="AO25">
            <v>1.5</v>
          </cell>
          <cell r="AP25" t="str">
            <v>Applicable</v>
          </cell>
          <cell r="AQ25">
            <v>378</v>
          </cell>
          <cell r="AR25">
            <v>379.9</v>
          </cell>
          <cell r="AS25" t="str">
            <v>Applicable</v>
          </cell>
          <cell r="AV25" t="str">
            <v>NA</v>
          </cell>
          <cell r="AW25">
            <v>4.63</v>
          </cell>
          <cell r="AX25">
            <v>4.67</v>
          </cell>
          <cell r="AY25" t="str">
            <v>Applicable</v>
          </cell>
          <cell r="AZ25" t="str">
            <v>C</v>
          </cell>
          <cell r="BB25" t="str">
            <v>Applicable</v>
          </cell>
        </row>
        <row r="26">
          <cell r="C26" t="str">
            <v>174049</v>
          </cell>
          <cell r="F26" t="str">
            <v>Applicable</v>
          </cell>
          <cell r="G26">
            <v>1902802</v>
          </cell>
          <cell r="I26" t="str">
            <v>Applicable</v>
          </cell>
          <cell r="J26">
            <v>80</v>
          </cell>
          <cell r="K26">
            <v>125</v>
          </cell>
          <cell r="L26" t="str">
            <v>A</v>
          </cell>
          <cell r="M26" t="str">
            <v>OK</v>
          </cell>
          <cell r="N26" t="str">
            <v>NOK</v>
          </cell>
          <cell r="O26" t="str">
            <v>A</v>
          </cell>
          <cell r="P26" t="str">
            <v>OK</v>
          </cell>
          <cell r="Q26" t="str">
            <v>NOK</v>
          </cell>
          <cell r="R26" t="str">
            <v>A</v>
          </cell>
          <cell r="S26" t="str">
            <v>OK</v>
          </cell>
          <cell r="T26" t="str">
            <v>NOK</v>
          </cell>
          <cell r="U26" t="str">
            <v>A</v>
          </cell>
          <cell r="V26" t="str">
            <v>OK</v>
          </cell>
          <cell r="W26" t="str">
            <v>NOK</v>
          </cell>
          <cell r="X26" t="str">
            <v>A</v>
          </cell>
          <cell r="Y26">
            <v>55</v>
          </cell>
          <cell r="AA26" t="str">
            <v>A</v>
          </cell>
          <cell r="AB26" t="str">
            <v>Sert au calcul de la décarburation</v>
          </cell>
          <cell r="AC26" t="str">
            <v>Pas de tolérance</v>
          </cell>
          <cell r="AD26" t="str">
            <v>A</v>
          </cell>
          <cell r="AE26">
            <v>-4</v>
          </cell>
          <cell r="AF26">
            <v>4</v>
          </cell>
          <cell r="AG26" t="str">
            <v>Applicable</v>
          </cell>
          <cell r="AH26">
            <v>12.15</v>
          </cell>
          <cell r="AI26">
            <v>12.55</v>
          </cell>
          <cell r="AJ26" t="str">
            <v>Applicable</v>
          </cell>
          <cell r="AK26">
            <v>0</v>
          </cell>
          <cell r="AL26">
            <v>0.4</v>
          </cell>
          <cell r="AM26" t="str">
            <v>Applicable</v>
          </cell>
          <cell r="AN26">
            <v>0</v>
          </cell>
          <cell r="AO26">
            <v>1.2</v>
          </cell>
          <cell r="AP26" t="str">
            <v>Applicable</v>
          </cell>
          <cell r="AQ26">
            <v>309</v>
          </cell>
          <cell r="AR26">
            <v>310.55</v>
          </cell>
          <cell r="AS26" t="str">
            <v>Applicable</v>
          </cell>
          <cell r="AV26" t="str">
            <v>NA</v>
          </cell>
          <cell r="AW26">
            <v>3.93</v>
          </cell>
          <cell r="AX26">
            <v>3.97</v>
          </cell>
          <cell r="AY26" t="str">
            <v>Applicable</v>
          </cell>
          <cell r="AZ26" t="str">
            <v>D</v>
          </cell>
          <cell r="BB26" t="str">
            <v>Applicable</v>
          </cell>
        </row>
        <row r="27">
          <cell r="C27" t="str">
            <v>223518</v>
          </cell>
          <cell r="F27" t="str">
            <v>Applicable</v>
          </cell>
          <cell r="G27">
            <v>1866005</v>
          </cell>
          <cell r="I27" t="str">
            <v>Applicable</v>
          </cell>
          <cell r="J27">
            <v>80</v>
          </cell>
          <cell r="K27">
            <v>125</v>
          </cell>
          <cell r="L27" t="str">
            <v>A</v>
          </cell>
          <cell r="M27" t="str">
            <v>OK</v>
          </cell>
          <cell r="N27" t="str">
            <v>NOK</v>
          </cell>
          <cell r="O27" t="str">
            <v>A</v>
          </cell>
          <cell r="P27" t="str">
            <v>OK</v>
          </cell>
          <cell r="Q27" t="str">
            <v>NOK</v>
          </cell>
          <cell r="R27" t="str">
            <v>A</v>
          </cell>
          <cell r="S27" t="str">
            <v>OK</v>
          </cell>
          <cell r="T27" t="str">
            <v>NOK</v>
          </cell>
          <cell r="U27" t="str">
            <v>A</v>
          </cell>
          <cell r="V27" t="str">
            <v>OK</v>
          </cell>
          <cell r="W27" t="str">
            <v>NOK</v>
          </cell>
          <cell r="X27" t="str">
            <v>A</v>
          </cell>
          <cell r="Y27">
            <v>55</v>
          </cell>
          <cell r="AA27" t="str">
            <v>A</v>
          </cell>
          <cell r="AB27" t="str">
            <v>Sert au calcul de la décarburation</v>
          </cell>
          <cell r="AC27" t="str">
            <v>Pas de tolérance</v>
          </cell>
          <cell r="AD27" t="str">
            <v>A</v>
          </cell>
          <cell r="AE27">
            <v>-4</v>
          </cell>
          <cell r="AF27">
            <v>4</v>
          </cell>
          <cell r="AG27" t="str">
            <v>Applicable</v>
          </cell>
          <cell r="AH27">
            <v>11.05</v>
          </cell>
          <cell r="AI27">
            <v>11.45</v>
          </cell>
          <cell r="AJ27" t="str">
            <v>Applicable</v>
          </cell>
          <cell r="AK27">
            <v>0</v>
          </cell>
          <cell r="AL27">
            <v>0.4</v>
          </cell>
          <cell r="AM27" t="str">
            <v>Applicable</v>
          </cell>
          <cell r="AN27">
            <v>0</v>
          </cell>
          <cell r="AO27">
            <v>1.2</v>
          </cell>
          <cell r="AP27" t="str">
            <v>Applicable</v>
          </cell>
          <cell r="AQ27">
            <v>309</v>
          </cell>
          <cell r="AR27">
            <v>310.55</v>
          </cell>
          <cell r="AS27" t="str">
            <v>Applicable</v>
          </cell>
          <cell r="AT27">
            <v>3.4</v>
          </cell>
          <cell r="AU27">
            <v>4.2</v>
          </cell>
          <cell r="AV27" t="str">
            <v>A</v>
          </cell>
          <cell r="AW27">
            <v>3.58</v>
          </cell>
          <cell r="AX27">
            <v>3.62</v>
          </cell>
          <cell r="AY27" t="str">
            <v>Applicable</v>
          </cell>
          <cell r="AZ27" t="str">
            <v>K</v>
          </cell>
          <cell r="BB27" t="str">
            <v>Applicable</v>
          </cell>
        </row>
        <row r="28">
          <cell r="C28" t="str">
            <v>262772</v>
          </cell>
          <cell r="F28" t="str">
            <v>Applicable</v>
          </cell>
          <cell r="G28">
            <v>1786066</v>
          </cell>
          <cell r="I28" t="str">
            <v>Applicable</v>
          </cell>
          <cell r="J28">
            <v>80</v>
          </cell>
          <cell r="K28">
            <v>125</v>
          </cell>
          <cell r="L28" t="str">
            <v>A</v>
          </cell>
          <cell r="M28" t="str">
            <v>OK</v>
          </cell>
          <cell r="N28" t="str">
            <v>NOK</v>
          </cell>
          <cell r="O28" t="str">
            <v>A</v>
          </cell>
          <cell r="P28" t="str">
            <v>OK</v>
          </cell>
          <cell r="Q28" t="str">
            <v>NOK</v>
          </cell>
          <cell r="R28" t="str">
            <v>A</v>
          </cell>
          <cell r="S28" t="str">
            <v>OK</v>
          </cell>
          <cell r="T28" t="str">
            <v>NOK</v>
          </cell>
          <cell r="U28" t="str">
            <v>A</v>
          </cell>
          <cell r="V28" t="str">
            <v>OK</v>
          </cell>
          <cell r="W28" t="str">
            <v>NOK</v>
          </cell>
          <cell r="X28" t="str">
            <v>A</v>
          </cell>
          <cell r="Y28">
            <v>55</v>
          </cell>
          <cell r="AA28" t="str">
            <v>A</v>
          </cell>
          <cell r="AB28" t="str">
            <v>Sert au calcul de la décarburation</v>
          </cell>
          <cell r="AC28" t="str">
            <v>Pas de tolérance</v>
          </cell>
          <cell r="AD28" t="str">
            <v>A</v>
          </cell>
          <cell r="AE28">
            <v>-4</v>
          </cell>
          <cell r="AF28">
            <v>4</v>
          </cell>
          <cell r="AG28" t="str">
            <v>Applicable</v>
          </cell>
          <cell r="AH28">
            <v>12.2</v>
          </cell>
          <cell r="AI28">
            <v>13</v>
          </cell>
          <cell r="AJ28" t="str">
            <v>Applicable</v>
          </cell>
          <cell r="AK28">
            <v>0</v>
          </cell>
          <cell r="AL28">
            <v>0.4</v>
          </cell>
          <cell r="AM28" t="str">
            <v>Applicable</v>
          </cell>
          <cell r="AN28">
            <v>0</v>
          </cell>
          <cell r="AO28">
            <v>1.2</v>
          </cell>
          <cell r="AP28" t="str">
            <v>Applicable</v>
          </cell>
          <cell r="AQ28">
            <v>309</v>
          </cell>
          <cell r="AR28">
            <v>310.55</v>
          </cell>
          <cell r="AS28" t="str">
            <v>Applicable</v>
          </cell>
          <cell r="AV28" t="str">
            <v>NA</v>
          </cell>
          <cell r="AW28">
            <v>3.48</v>
          </cell>
          <cell r="AX28">
            <v>3.52</v>
          </cell>
          <cell r="AY28" t="str">
            <v>Applicable</v>
          </cell>
          <cell r="AZ28" t="str">
            <v>A</v>
          </cell>
          <cell r="BB28" t="str">
            <v>Applicable</v>
          </cell>
        </row>
        <row r="29">
          <cell r="C29" t="str">
            <v>331953</v>
          </cell>
          <cell r="F29" t="str">
            <v>Applicable</v>
          </cell>
          <cell r="G29">
            <v>1696714</v>
          </cell>
          <cell r="I29" t="str">
            <v>Applicable</v>
          </cell>
          <cell r="J29">
            <v>80</v>
          </cell>
          <cell r="K29">
            <v>125</v>
          </cell>
          <cell r="L29" t="str">
            <v>A</v>
          </cell>
          <cell r="M29" t="str">
            <v>OK</v>
          </cell>
          <cell r="N29" t="str">
            <v>NOK</v>
          </cell>
          <cell r="O29" t="str">
            <v>A</v>
          </cell>
          <cell r="P29" t="str">
            <v>OK</v>
          </cell>
          <cell r="Q29" t="str">
            <v>NOK</v>
          </cell>
          <cell r="R29" t="str">
            <v>A</v>
          </cell>
          <cell r="S29" t="str">
            <v>OK</v>
          </cell>
          <cell r="T29" t="str">
            <v>NOK</v>
          </cell>
          <cell r="U29" t="str">
            <v>A</v>
          </cell>
          <cell r="V29" t="str">
            <v>OK</v>
          </cell>
          <cell r="W29" t="str">
            <v>NOK</v>
          </cell>
          <cell r="X29" t="str">
            <v>A</v>
          </cell>
          <cell r="Y29">
            <v>55</v>
          </cell>
          <cell r="AA29" t="str">
            <v>A</v>
          </cell>
          <cell r="AB29" t="str">
            <v>Sert au calcul de la décarburation</v>
          </cell>
          <cell r="AC29" t="str">
            <v>Pas de tolérance</v>
          </cell>
          <cell r="AD29" t="str">
            <v>A</v>
          </cell>
          <cell r="AE29">
            <v>-4</v>
          </cell>
          <cell r="AF29">
            <v>4</v>
          </cell>
          <cell r="AG29" t="str">
            <v>Applicable</v>
          </cell>
          <cell r="AH29">
            <v>11.4</v>
          </cell>
          <cell r="AI29">
            <v>12.2</v>
          </cell>
          <cell r="AJ29" t="str">
            <v>Applicable</v>
          </cell>
          <cell r="AK29">
            <v>0</v>
          </cell>
          <cell r="AL29">
            <v>0.4</v>
          </cell>
          <cell r="AM29" t="str">
            <v>Applicable</v>
          </cell>
          <cell r="AN29">
            <v>0</v>
          </cell>
          <cell r="AO29">
            <v>1.2</v>
          </cell>
          <cell r="AP29" t="str">
            <v>Applicable</v>
          </cell>
          <cell r="AQ29">
            <v>309</v>
          </cell>
          <cell r="AR29">
            <v>310.55</v>
          </cell>
          <cell r="AS29" t="str">
            <v>Applicable</v>
          </cell>
          <cell r="AV29" t="str">
            <v>NA</v>
          </cell>
          <cell r="AW29">
            <v>3.58</v>
          </cell>
          <cell r="AX29">
            <v>3.62</v>
          </cell>
          <cell r="AY29" t="str">
            <v>Applicable</v>
          </cell>
          <cell r="AZ29" t="str">
            <v>N</v>
          </cell>
          <cell r="BB29" t="str">
            <v>Applicable</v>
          </cell>
        </row>
        <row r="30">
          <cell r="C30" t="str">
            <v>180332</v>
          </cell>
          <cell r="F30" t="str">
            <v>Applicable</v>
          </cell>
          <cell r="G30">
            <v>1786066</v>
          </cell>
          <cell r="I30" t="str">
            <v>Applicable</v>
          </cell>
          <cell r="J30">
            <v>80</v>
          </cell>
          <cell r="K30">
            <v>125</v>
          </cell>
          <cell r="L30" t="str">
            <v>A</v>
          </cell>
          <cell r="M30" t="str">
            <v>OK</v>
          </cell>
          <cell r="N30" t="str">
            <v>NOK</v>
          </cell>
          <cell r="O30" t="str">
            <v>A</v>
          </cell>
          <cell r="P30" t="str">
            <v>OK</v>
          </cell>
          <cell r="Q30" t="str">
            <v>NOK</v>
          </cell>
          <cell r="R30" t="str">
            <v>A</v>
          </cell>
          <cell r="S30" t="str">
            <v>OK</v>
          </cell>
          <cell r="T30" t="str">
            <v>NOK</v>
          </cell>
          <cell r="U30" t="str">
            <v>A</v>
          </cell>
          <cell r="V30" t="str">
            <v>OK</v>
          </cell>
          <cell r="W30" t="str">
            <v>NOK</v>
          </cell>
          <cell r="X30" t="str">
            <v>A</v>
          </cell>
          <cell r="Y30">
            <v>55</v>
          </cell>
          <cell r="AA30" t="str">
            <v>A</v>
          </cell>
          <cell r="AB30" t="str">
            <v>Sert au calcul de la décarburation</v>
          </cell>
          <cell r="AC30" t="str">
            <v>Pas de tolérance</v>
          </cell>
          <cell r="AD30" t="str">
            <v>A</v>
          </cell>
          <cell r="AE30">
            <v>-4</v>
          </cell>
          <cell r="AF30">
            <v>4</v>
          </cell>
          <cell r="AG30" t="str">
            <v>Applicable</v>
          </cell>
          <cell r="AH30">
            <v>12.2</v>
          </cell>
          <cell r="AI30">
            <v>13</v>
          </cell>
          <cell r="AJ30" t="str">
            <v>Applicable</v>
          </cell>
          <cell r="AK30">
            <v>0</v>
          </cell>
          <cell r="AL30">
            <v>0.4</v>
          </cell>
          <cell r="AM30" t="str">
            <v>Applicable</v>
          </cell>
          <cell r="AN30">
            <v>0</v>
          </cell>
          <cell r="AO30">
            <v>1.2</v>
          </cell>
          <cell r="AP30" t="str">
            <v>Applicable</v>
          </cell>
          <cell r="AQ30">
            <v>309</v>
          </cell>
          <cell r="AR30">
            <v>310.55</v>
          </cell>
          <cell r="AS30" t="str">
            <v>Applicable</v>
          </cell>
          <cell r="AV30" t="str">
            <v>NA</v>
          </cell>
          <cell r="AW30">
            <v>2.98</v>
          </cell>
          <cell r="AX30">
            <v>3.02</v>
          </cell>
          <cell r="AY30" t="str">
            <v>Applicable</v>
          </cell>
          <cell r="AZ30" t="str">
            <v>W</v>
          </cell>
          <cell r="BB30" t="str">
            <v>Applicable</v>
          </cell>
        </row>
        <row r="31">
          <cell r="C31" t="str">
            <v>262778</v>
          </cell>
          <cell r="F31" t="str">
            <v>Applicable</v>
          </cell>
          <cell r="G31">
            <v>1696714</v>
          </cell>
          <cell r="I31" t="str">
            <v>Applicable</v>
          </cell>
          <cell r="J31">
            <v>80</v>
          </cell>
          <cell r="K31">
            <v>125</v>
          </cell>
          <cell r="L31" t="str">
            <v>A</v>
          </cell>
          <cell r="M31" t="str">
            <v>OK</v>
          </cell>
          <cell r="N31" t="str">
            <v>NOK</v>
          </cell>
          <cell r="O31" t="str">
            <v>A</v>
          </cell>
          <cell r="P31" t="str">
            <v>OK</v>
          </cell>
          <cell r="Q31" t="str">
            <v>NOK</v>
          </cell>
          <cell r="R31" t="str">
            <v>A</v>
          </cell>
          <cell r="S31" t="str">
            <v>OK</v>
          </cell>
          <cell r="T31" t="str">
            <v>NOK</v>
          </cell>
          <cell r="U31" t="str">
            <v>A</v>
          </cell>
          <cell r="V31" t="str">
            <v>OK</v>
          </cell>
          <cell r="W31" t="str">
            <v>NOK</v>
          </cell>
          <cell r="X31" t="str">
            <v>A</v>
          </cell>
          <cell r="Y31">
            <v>55</v>
          </cell>
          <cell r="AA31" t="str">
            <v>A</v>
          </cell>
          <cell r="AB31" t="str">
            <v>Sert au calcul de la décarburation</v>
          </cell>
          <cell r="AC31" t="str">
            <v>Pas de tolérance</v>
          </cell>
          <cell r="AD31" t="str">
            <v>A</v>
          </cell>
          <cell r="AE31">
            <v>-4</v>
          </cell>
          <cell r="AF31">
            <v>4</v>
          </cell>
          <cell r="AG31" t="str">
            <v>Applicable</v>
          </cell>
          <cell r="AH31">
            <v>11.4</v>
          </cell>
          <cell r="AI31">
            <v>12.2</v>
          </cell>
          <cell r="AJ31" t="str">
            <v>Applicable</v>
          </cell>
          <cell r="AK31">
            <v>0</v>
          </cell>
          <cell r="AL31">
            <v>0.4</v>
          </cell>
          <cell r="AM31" t="str">
            <v>Applicable</v>
          </cell>
          <cell r="AN31">
            <v>0</v>
          </cell>
          <cell r="AO31">
            <v>1.2</v>
          </cell>
          <cell r="AP31" t="str">
            <v>Applicable</v>
          </cell>
          <cell r="AQ31">
            <v>309</v>
          </cell>
          <cell r="AR31">
            <v>310.55</v>
          </cell>
          <cell r="AS31" t="str">
            <v>Applicable</v>
          </cell>
          <cell r="AV31" t="str">
            <v>NA</v>
          </cell>
          <cell r="AW31">
            <v>3.38</v>
          </cell>
          <cell r="AX31">
            <v>3.42</v>
          </cell>
          <cell r="AY31" t="str">
            <v>Applicable</v>
          </cell>
          <cell r="AZ31" t="str">
            <v>T</v>
          </cell>
          <cell r="BB31" t="str">
            <v>Applicable</v>
          </cell>
        </row>
        <row r="32">
          <cell r="C32" t="str">
            <v>690996</v>
          </cell>
          <cell r="F32" t="str">
            <v>Applicable</v>
          </cell>
          <cell r="G32">
            <v>1696714</v>
          </cell>
          <cell r="I32" t="str">
            <v>Applicable</v>
          </cell>
          <cell r="J32">
            <v>80</v>
          </cell>
          <cell r="K32">
            <v>125</v>
          </cell>
          <cell r="L32" t="str">
            <v>A</v>
          </cell>
          <cell r="M32" t="str">
            <v>OK</v>
          </cell>
          <cell r="N32" t="str">
            <v>NOK</v>
          </cell>
          <cell r="O32" t="str">
            <v>A</v>
          </cell>
          <cell r="P32" t="str">
            <v>OK</v>
          </cell>
          <cell r="Q32" t="str">
            <v>NOK</v>
          </cell>
          <cell r="R32" t="str">
            <v>A</v>
          </cell>
          <cell r="S32" t="str">
            <v>OK</v>
          </cell>
          <cell r="T32" t="str">
            <v>NOK</v>
          </cell>
          <cell r="U32" t="str">
            <v>A</v>
          </cell>
          <cell r="V32" t="str">
            <v>OK</v>
          </cell>
          <cell r="W32" t="str">
            <v>NOK</v>
          </cell>
          <cell r="X32" t="str">
            <v>A</v>
          </cell>
          <cell r="Y32">
            <v>55</v>
          </cell>
          <cell r="AA32" t="str">
            <v>A</v>
          </cell>
          <cell r="AB32" t="str">
            <v>Sert au calcul de la décarburation</v>
          </cell>
          <cell r="AC32" t="str">
            <v>Pas de tolérance</v>
          </cell>
          <cell r="AD32" t="str">
            <v>A</v>
          </cell>
          <cell r="AE32">
            <v>-4</v>
          </cell>
          <cell r="AF32">
            <v>4</v>
          </cell>
          <cell r="AG32" t="str">
            <v>Applicable</v>
          </cell>
          <cell r="AH32">
            <v>11.4</v>
          </cell>
          <cell r="AI32">
            <v>12.2</v>
          </cell>
          <cell r="AJ32" t="str">
            <v>Applicable</v>
          </cell>
          <cell r="AK32">
            <v>0</v>
          </cell>
          <cell r="AL32">
            <v>0.4</v>
          </cell>
          <cell r="AM32" t="str">
            <v>Applicable</v>
          </cell>
          <cell r="AN32">
            <v>0</v>
          </cell>
          <cell r="AO32">
            <v>1.2</v>
          </cell>
          <cell r="AP32" t="str">
            <v>Applicable</v>
          </cell>
          <cell r="AQ32">
            <v>309</v>
          </cell>
          <cell r="AR32">
            <v>310.55</v>
          </cell>
          <cell r="AS32" t="str">
            <v>Applicable</v>
          </cell>
          <cell r="AV32" t="str">
            <v>NA</v>
          </cell>
          <cell r="AW32">
            <v>3.03</v>
          </cell>
          <cell r="AX32">
            <v>3.07</v>
          </cell>
          <cell r="AY32" t="str">
            <v>Applicable</v>
          </cell>
          <cell r="AZ32" t="str">
            <v>H</v>
          </cell>
          <cell r="BB32" t="str">
            <v>Applicable</v>
          </cell>
        </row>
        <row r="33">
          <cell r="C33" t="str">
            <v>170599</v>
          </cell>
          <cell r="F33" t="str">
            <v>Applicable</v>
          </cell>
          <cell r="G33">
            <v>1826088</v>
          </cell>
          <cell r="I33" t="str">
            <v>Applicable</v>
          </cell>
          <cell r="J33">
            <v>80</v>
          </cell>
          <cell r="K33">
            <v>125</v>
          </cell>
          <cell r="L33" t="str">
            <v>A</v>
          </cell>
          <cell r="M33" t="str">
            <v>OK</v>
          </cell>
          <cell r="N33" t="str">
            <v>NOK</v>
          </cell>
          <cell r="O33" t="str">
            <v>A</v>
          </cell>
          <cell r="P33" t="str">
            <v>OK</v>
          </cell>
          <cell r="Q33" t="str">
            <v>NOK</v>
          </cell>
          <cell r="R33" t="str">
            <v>A</v>
          </cell>
          <cell r="S33" t="str">
            <v>OK</v>
          </cell>
          <cell r="T33" t="str">
            <v>NOK</v>
          </cell>
          <cell r="U33" t="str">
            <v>A</v>
          </cell>
          <cell r="V33" t="str">
            <v>OK</v>
          </cell>
          <cell r="W33" t="str">
            <v>NOK</v>
          </cell>
          <cell r="X33" t="str">
            <v>A</v>
          </cell>
          <cell r="Y33">
            <v>55</v>
          </cell>
          <cell r="AA33" t="str">
            <v>A</v>
          </cell>
          <cell r="AB33" t="str">
            <v>Sert au calcul de la décarburation</v>
          </cell>
          <cell r="AC33" t="str">
            <v>Pas de tolérance</v>
          </cell>
          <cell r="AD33" t="str">
            <v>A</v>
          </cell>
          <cell r="AE33">
            <v>-4</v>
          </cell>
          <cell r="AF33">
            <v>4</v>
          </cell>
          <cell r="AG33" t="str">
            <v>Applicable</v>
          </cell>
          <cell r="AH33">
            <v>12.5</v>
          </cell>
          <cell r="AI33">
            <v>13.3</v>
          </cell>
          <cell r="AJ33" t="str">
            <v>Applicable</v>
          </cell>
          <cell r="AK33">
            <v>0</v>
          </cell>
          <cell r="AL33">
            <v>0.4</v>
          </cell>
          <cell r="AM33" t="str">
            <v>Applicable</v>
          </cell>
          <cell r="AN33">
            <v>0</v>
          </cell>
          <cell r="AO33">
            <v>1.2</v>
          </cell>
          <cell r="AP33" t="str">
            <v>Applicable</v>
          </cell>
          <cell r="AQ33">
            <v>302</v>
          </cell>
          <cell r="AR33">
            <v>303.5</v>
          </cell>
          <cell r="AS33" t="str">
            <v>Applicable</v>
          </cell>
          <cell r="AT33">
            <v>2.25</v>
          </cell>
          <cell r="AU33">
            <v>2.75</v>
          </cell>
          <cell r="AV33" t="str">
            <v>A</v>
          </cell>
          <cell r="AW33">
            <v>3.38</v>
          </cell>
          <cell r="AX33">
            <v>3.42</v>
          </cell>
          <cell r="AY33" t="str">
            <v>Applicable</v>
          </cell>
          <cell r="AZ33" t="str">
            <v>L</v>
          </cell>
          <cell r="BB33" t="str">
            <v>Applicable</v>
          </cell>
        </row>
        <row r="34">
          <cell r="C34" t="str">
            <v>366858</v>
          </cell>
          <cell r="F34" t="str">
            <v>Applicable</v>
          </cell>
          <cell r="G34">
            <v>1826088</v>
          </cell>
          <cell r="I34" t="str">
            <v>Applicable</v>
          </cell>
          <cell r="J34">
            <v>80</v>
          </cell>
          <cell r="K34">
            <v>125</v>
          </cell>
          <cell r="L34" t="str">
            <v>A</v>
          </cell>
          <cell r="M34" t="str">
            <v>OK</v>
          </cell>
          <cell r="N34" t="str">
            <v>NOK</v>
          </cell>
          <cell r="O34" t="str">
            <v>A</v>
          </cell>
          <cell r="P34" t="str">
            <v>OK</v>
          </cell>
          <cell r="Q34" t="str">
            <v>NOK</v>
          </cell>
          <cell r="R34" t="str">
            <v>A</v>
          </cell>
          <cell r="S34" t="str">
            <v>OK</v>
          </cell>
          <cell r="T34" t="str">
            <v>NOK</v>
          </cell>
          <cell r="U34" t="str">
            <v>A</v>
          </cell>
          <cell r="V34" t="str">
            <v>OK</v>
          </cell>
          <cell r="W34" t="str">
            <v>NOK</v>
          </cell>
          <cell r="X34" t="str">
            <v>A</v>
          </cell>
          <cell r="Y34">
            <v>55</v>
          </cell>
          <cell r="AA34" t="str">
            <v>A</v>
          </cell>
          <cell r="AB34" t="str">
            <v>Sert au calcul de la décarburation</v>
          </cell>
          <cell r="AC34" t="str">
            <v>Pas de tolérance</v>
          </cell>
          <cell r="AD34" t="str">
            <v>A</v>
          </cell>
          <cell r="AE34">
            <v>-4</v>
          </cell>
          <cell r="AF34">
            <v>4</v>
          </cell>
          <cell r="AG34" t="str">
            <v>Applicable</v>
          </cell>
          <cell r="AH34">
            <v>12.5</v>
          </cell>
          <cell r="AI34">
            <v>13.3</v>
          </cell>
          <cell r="AJ34" t="str">
            <v>Applicable</v>
          </cell>
          <cell r="AK34">
            <v>0</v>
          </cell>
          <cell r="AL34">
            <v>0.4</v>
          </cell>
          <cell r="AM34" t="str">
            <v>Applicable</v>
          </cell>
          <cell r="AN34">
            <v>0</v>
          </cell>
          <cell r="AO34">
            <v>1.2</v>
          </cell>
          <cell r="AP34" t="str">
            <v>Applicable</v>
          </cell>
          <cell r="AQ34">
            <v>302</v>
          </cell>
          <cell r="AR34">
            <v>303.5</v>
          </cell>
          <cell r="AS34" t="str">
            <v>Applicable</v>
          </cell>
          <cell r="AT34">
            <v>2.25</v>
          </cell>
          <cell r="AU34">
            <v>2.75</v>
          </cell>
          <cell r="AV34" t="str">
            <v>A</v>
          </cell>
          <cell r="AW34">
            <v>3.13</v>
          </cell>
          <cell r="AX34">
            <v>3.17</v>
          </cell>
          <cell r="AY34" t="str">
            <v>Applicable</v>
          </cell>
          <cell r="AZ34" t="str">
            <v>E</v>
          </cell>
          <cell r="BB34" t="str">
            <v>Applicable</v>
          </cell>
        </row>
        <row r="35">
          <cell r="C35" t="str">
            <v>585086U</v>
          </cell>
          <cell r="F35" t="str">
            <v>Applicable</v>
          </cell>
          <cell r="G35">
            <v>1826088</v>
          </cell>
          <cell r="I35" t="str">
            <v>Applicable</v>
          </cell>
          <cell r="J35">
            <v>80</v>
          </cell>
          <cell r="K35">
            <v>125</v>
          </cell>
          <cell r="L35" t="str">
            <v>A</v>
          </cell>
          <cell r="M35" t="str">
            <v>OK</v>
          </cell>
          <cell r="N35" t="str">
            <v>NOK</v>
          </cell>
          <cell r="O35" t="str">
            <v>A</v>
          </cell>
          <cell r="P35" t="str">
            <v>OK</v>
          </cell>
          <cell r="Q35" t="str">
            <v>NOK</v>
          </cell>
          <cell r="R35" t="str">
            <v>A</v>
          </cell>
          <cell r="S35" t="str">
            <v>OK</v>
          </cell>
          <cell r="T35" t="str">
            <v>NOK</v>
          </cell>
          <cell r="U35" t="str">
            <v>A</v>
          </cell>
          <cell r="V35" t="str">
            <v>OK</v>
          </cell>
          <cell r="W35" t="str">
            <v>NOK</v>
          </cell>
          <cell r="X35" t="str">
            <v>A</v>
          </cell>
          <cell r="Y35">
            <v>55</v>
          </cell>
          <cell r="AA35" t="str">
            <v>A</v>
          </cell>
          <cell r="AB35" t="str">
            <v>Sert au calcul de la décarburation</v>
          </cell>
          <cell r="AC35" t="str">
            <v>Pas de tolérance</v>
          </cell>
          <cell r="AD35" t="str">
            <v>A</v>
          </cell>
          <cell r="AE35">
            <v>-4</v>
          </cell>
          <cell r="AF35">
            <v>4</v>
          </cell>
          <cell r="AG35" t="str">
            <v>Applicable</v>
          </cell>
          <cell r="AH35">
            <v>12.5</v>
          </cell>
          <cell r="AI35">
            <v>13.3</v>
          </cell>
          <cell r="AJ35" t="str">
            <v>Applicable</v>
          </cell>
          <cell r="AK35">
            <v>0</v>
          </cell>
          <cell r="AL35">
            <v>0.4</v>
          </cell>
          <cell r="AM35" t="str">
            <v>Applicable</v>
          </cell>
          <cell r="AN35">
            <v>0</v>
          </cell>
          <cell r="AO35">
            <v>1.2</v>
          </cell>
          <cell r="AP35" t="str">
            <v>Applicable</v>
          </cell>
          <cell r="AQ35">
            <v>302</v>
          </cell>
          <cell r="AR35">
            <v>303.5</v>
          </cell>
          <cell r="AS35" t="str">
            <v>Applicable</v>
          </cell>
          <cell r="AT35">
            <v>2.25</v>
          </cell>
          <cell r="AU35">
            <v>2.75</v>
          </cell>
          <cell r="AV35" t="str">
            <v>A</v>
          </cell>
          <cell r="AW35">
            <v>3.43</v>
          </cell>
          <cell r="AX35">
            <v>3.47</v>
          </cell>
          <cell r="AY35" t="str">
            <v>Applicable</v>
          </cell>
          <cell r="AZ35" t="str">
            <v>F</v>
          </cell>
          <cell r="BB35" t="str">
            <v>Applicable</v>
          </cell>
        </row>
        <row r="36">
          <cell r="C36" t="str">
            <v>585086</v>
          </cell>
          <cell r="F36" t="str">
            <v>Applicable</v>
          </cell>
          <cell r="G36">
            <v>1826088</v>
          </cell>
          <cell r="I36" t="str">
            <v>Applicable</v>
          </cell>
          <cell r="J36">
            <v>80</v>
          </cell>
          <cell r="K36">
            <v>125</v>
          </cell>
          <cell r="L36" t="str">
            <v>A</v>
          </cell>
          <cell r="M36" t="str">
            <v>OK</v>
          </cell>
          <cell r="N36" t="str">
            <v>NOK</v>
          </cell>
          <cell r="O36" t="str">
            <v>A</v>
          </cell>
          <cell r="P36" t="str">
            <v>OK</v>
          </cell>
          <cell r="Q36" t="str">
            <v>NOK</v>
          </cell>
          <cell r="R36" t="str">
            <v>A</v>
          </cell>
          <cell r="S36" t="str">
            <v>OK</v>
          </cell>
          <cell r="T36" t="str">
            <v>NOK</v>
          </cell>
          <cell r="U36" t="str">
            <v>A</v>
          </cell>
          <cell r="V36" t="str">
            <v>OK</v>
          </cell>
          <cell r="W36" t="str">
            <v>NOK</v>
          </cell>
          <cell r="X36" t="str">
            <v>A</v>
          </cell>
          <cell r="Y36">
            <v>55</v>
          </cell>
          <cell r="AA36" t="str">
            <v>A</v>
          </cell>
          <cell r="AB36" t="str">
            <v>Sert au calcul de la décarburation</v>
          </cell>
          <cell r="AC36" t="str">
            <v>Pas de tolérance</v>
          </cell>
          <cell r="AD36" t="str">
            <v>A</v>
          </cell>
          <cell r="AE36">
            <v>-4</v>
          </cell>
          <cell r="AF36">
            <v>4</v>
          </cell>
          <cell r="AG36" t="str">
            <v>Applicable</v>
          </cell>
          <cell r="AH36">
            <v>12.5</v>
          </cell>
          <cell r="AI36">
            <v>13.3</v>
          </cell>
          <cell r="AJ36" t="str">
            <v>Applicable</v>
          </cell>
          <cell r="AK36">
            <v>0</v>
          </cell>
          <cell r="AL36">
            <v>0.4</v>
          </cell>
          <cell r="AM36" t="str">
            <v>Applicable</v>
          </cell>
          <cell r="AN36">
            <v>0</v>
          </cell>
          <cell r="AO36">
            <v>1.2</v>
          </cell>
          <cell r="AP36" t="str">
            <v>Applicable</v>
          </cell>
          <cell r="AQ36">
            <v>302</v>
          </cell>
          <cell r="AR36">
            <v>303.5</v>
          </cell>
          <cell r="AS36" t="str">
            <v>Applicable</v>
          </cell>
          <cell r="AT36">
            <v>2.25</v>
          </cell>
          <cell r="AU36">
            <v>2.75</v>
          </cell>
          <cell r="AV36" t="str">
            <v>A</v>
          </cell>
          <cell r="AW36">
            <v>3.43</v>
          </cell>
          <cell r="AX36">
            <v>3.47</v>
          </cell>
          <cell r="AY36" t="str">
            <v>Applicable</v>
          </cell>
          <cell r="AZ36" t="str">
            <v>F</v>
          </cell>
          <cell r="BB36" t="str">
            <v>Applicable</v>
          </cell>
        </row>
        <row r="37">
          <cell r="C37" t="str">
            <v>173099</v>
          </cell>
          <cell r="F37" t="str">
            <v>Applicable</v>
          </cell>
          <cell r="G37">
            <v>1866026</v>
          </cell>
          <cell r="I37" t="str">
            <v>Applicable</v>
          </cell>
          <cell r="J37">
            <v>80</v>
          </cell>
          <cell r="K37">
            <v>125</v>
          </cell>
          <cell r="L37" t="str">
            <v>A</v>
          </cell>
          <cell r="M37" t="str">
            <v>OK</v>
          </cell>
          <cell r="N37" t="str">
            <v>NOK</v>
          </cell>
          <cell r="O37" t="str">
            <v>A</v>
          </cell>
          <cell r="P37" t="str">
            <v>OK</v>
          </cell>
          <cell r="Q37" t="str">
            <v>NOK</v>
          </cell>
          <cell r="R37" t="str">
            <v>A</v>
          </cell>
          <cell r="S37" t="str">
            <v>OK</v>
          </cell>
          <cell r="T37" t="str">
            <v>NOK</v>
          </cell>
          <cell r="U37" t="str">
            <v>A</v>
          </cell>
          <cell r="V37" t="str">
            <v>OK</v>
          </cell>
          <cell r="W37" t="str">
            <v>NOK</v>
          </cell>
          <cell r="X37" t="str">
            <v>A</v>
          </cell>
          <cell r="Y37">
            <v>55</v>
          </cell>
          <cell r="AA37" t="str">
            <v>A</v>
          </cell>
          <cell r="AB37" t="str">
            <v>Sert au calcul de la décarburation</v>
          </cell>
          <cell r="AC37" t="str">
            <v>Pas de tolérance</v>
          </cell>
          <cell r="AD37" t="str">
            <v>A</v>
          </cell>
          <cell r="AE37">
            <v>-4</v>
          </cell>
          <cell r="AF37">
            <v>4</v>
          </cell>
          <cell r="AG37" t="str">
            <v>Applicable</v>
          </cell>
          <cell r="AH37">
            <v>12.35</v>
          </cell>
          <cell r="AI37">
            <v>13.15</v>
          </cell>
          <cell r="AJ37" t="str">
            <v>Applicable</v>
          </cell>
          <cell r="AK37">
            <v>0</v>
          </cell>
          <cell r="AL37">
            <v>0.4</v>
          </cell>
          <cell r="AM37" t="str">
            <v>Applicable</v>
          </cell>
          <cell r="AN37">
            <v>0</v>
          </cell>
          <cell r="AO37">
            <v>1.2</v>
          </cell>
          <cell r="AP37" t="str">
            <v>Applicable</v>
          </cell>
          <cell r="AQ37">
            <v>309</v>
          </cell>
          <cell r="AR37">
            <v>310.55</v>
          </cell>
          <cell r="AS37" t="str">
            <v>Applicable</v>
          </cell>
          <cell r="AV37" t="str">
            <v>NA</v>
          </cell>
          <cell r="AW37">
            <v>4.28</v>
          </cell>
          <cell r="AX37">
            <v>4.32</v>
          </cell>
          <cell r="AY37" t="str">
            <v>Applicable</v>
          </cell>
          <cell r="AZ37" t="str">
            <v>O</v>
          </cell>
          <cell r="BB37" t="str">
            <v>Applicable</v>
          </cell>
        </row>
        <row r="38">
          <cell r="C38" t="str">
            <v>220253</v>
          </cell>
          <cell r="F38" t="str">
            <v>Applicable</v>
          </cell>
          <cell r="G38">
            <v>1866026</v>
          </cell>
          <cell r="I38" t="str">
            <v>Applicable</v>
          </cell>
          <cell r="J38">
            <v>80</v>
          </cell>
          <cell r="K38">
            <v>125</v>
          </cell>
          <cell r="L38" t="str">
            <v>A</v>
          </cell>
          <cell r="M38" t="str">
            <v>OK</v>
          </cell>
          <cell r="N38" t="str">
            <v>NOK</v>
          </cell>
          <cell r="O38" t="str">
            <v>A</v>
          </cell>
          <cell r="P38" t="str">
            <v>OK</v>
          </cell>
          <cell r="Q38" t="str">
            <v>NOK</v>
          </cell>
          <cell r="R38" t="str">
            <v>A</v>
          </cell>
          <cell r="S38" t="str">
            <v>OK</v>
          </cell>
          <cell r="T38" t="str">
            <v>NOK</v>
          </cell>
          <cell r="U38" t="str">
            <v>A</v>
          </cell>
          <cell r="V38" t="str">
            <v>OK</v>
          </cell>
          <cell r="W38" t="str">
            <v>NOK</v>
          </cell>
          <cell r="X38" t="str">
            <v>A</v>
          </cell>
          <cell r="Y38">
            <v>55</v>
          </cell>
          <cell r="AA38" t="str">
            <v>A</v>
          </cell>
          <cell r="AB38" t="str">
            <v>Sert au calcul de la décarburation</v>
          </cell>
          <cell r="AC38" t="str">
            <v>Pas de tolérance</v>
          </cell>
          <cell r="AD38" t="str">
            <v>A</v>
          </cell>
          <cell r="AE38">
            <v>-4</v>
          </cell>
          <cell r="AF38">
            <v>4</v>
          </cell>
          <cell r="AG38" t="str">
            <v>Applicable</v>
          </cell>
          <cell r="AH38">
            <v>12.45</v>
          </cell>
          <cell r="AI38">
            <v>13.25</v>
          </cell>
          <cell r="AJ38" t="str">
            <v>Applicable</v>
          </cell>
          <cell r="AK38">
            <v>0</v>
          </cell>
          <cell r="AL38">
            <v>0.4</v>
          </cell>
          <cell r="AM38" t="str">
            <v>Applicable</v>
          </cell>
          <cell r="AN38">
            <v>0</v>
          </cell>
          <cell r="AO38">
            <v>1.2</v>
          </cell>
          <cell r="AP38" t="str">
            <v>Applicable</v>
          </cell>
          <cell r="AQ38">
            <v>329</v>
          </cell>
          <cell r="AR38">
            <v>330.65</v>
          </cell>
          <cell r="AS38" t="str">
            <v>Applicable</v>
          </cell>
          <cell r="AV38" t="str">
            <v>NA</v>
          </cell>
          <cell r="AW38">
            <v>4.03</v>
          </cell>
          <cell r="AX38">
            <v>4.07</v>
          </cell>
          <cell r="AY38" t="str">
            <v>Applicable</v>
          </cell>
          <cell r="AZ38" t="str">
            <v>C</v>
          </cell>
          <cell r="BB38" t="str">
            <v>Applicable</v>
          </cell>
        </row>
        <row r="39">
          <cell r="C39" t="str">
            <v>262825</v>
          </cell>
          <cell r="F39" t="str">
            <v>Applicable</v>
          </cell>
          <cell r="G39">
            <v>1806034</v>
          </cell>
          <cell r="I39" t="str">
            <v>Applicable</v>
          </cell>
          <cell r="J39">
            <v>80</v>
          </cell>
          <cell r="K39">
            <v>125</v>
          </cell>
          <cell r="L39" t="str">
            <v>A</v>
          </cell>
          <cell r="M39" t="str">
            <v>OK</v>
          </cell>
          <cell r="N39" t="str">
            <v>NOK</v>
          </cell>
          <cell r="O39" t="str">
            <v>A</v>
          </cell>
          <cell r="P39" t="str">
            <v>OK</v>
          </cell>
          <cell r="Q39" t="str">
            <v>NOK</v>
          </cell>
          <cell r="R39" t="str">
            <v>A</v>
          </cell>
          <cell r="S39" t="str">
            <v>OK</v>
          </cell>
          <cell r="T39" t="str">
            <v>NOK</v>
          </cell>
          <cell r="U39" t="str">
            <v>A</v>
          </cell>
          <cell r="V39" t="str">
            <v>OK</v>
          </cell>
          <cell r="W39" t="str">
            <v>NOK</v>
          </cell>
          <cell r="X39" t="str">
            <v>A</v>
          </cell>
          <cell r="Y39">
            <v>55</v>
          </cell>
          <cell r="AA39" t="str">
            <v>A</v>
          </cell>
          <cell r="AB39" t="str">
            <v>Sert au calcul de la décarburation</v>
          </cell>
          <cell r="AC39" t="str">
            <v>Pas de tolérance</v>
          </cell>
          <cell r="AD39" t="str">
            <v>A</v>
          </cell>
          <cell r="AE39">
            <v>-4</v>
          </cell>
          <cell r="AF39">
            <v>4</v>
          </cell>
          <cell r="AG39" t="str">
            <v>Applicable</v>
          </cell>
          <cell r="AH39">
            <v>11.4</v>
          </cell>
          <cell r="AI39">
            <v>12.2</v>
          </cell>
          <cell r="AJ39" t="str">
            <v>Applicable</v>
          </cell>
          <cell r="AK39">
            <v>0</v>
          </cell>
          <cell r="AL39">
            <v>0.4</v>
          </cell>
          <cell r="AM39" t="str">
            <v>Applicable</v>
          </cell>
          <cell r="AN39">
            <v>0</v>
          </cell>
          <cell r="AO39">
            <v>1.3</v>
          </cell>
          <cell r="AP39" t="str">
            <v>Applicable</v>
          </cell>
          <cell r="AQ39">
            <v>329</v>
          </cell>
          <cell r="AR39">
            <v>330.65</v>
          </cell>
          <cell r="AS39" t="str">
            <v>Applicable</v>
          </cell>
          <cell r="AV39" t="str">
            <v>NA</v>
          </cell>
          <cell r="AW39">
            <v>4.28</v>
          </cell>
          <cell r="AX39">
            <v>4.32</v>
          </cell>
          <cell r="AY39" t="str">
            <v>Applicable</v>
          </cell>
          <cell r="AZ39" t="str">
            <v>A</v>
          </cell>
          <cell r="BB39" t="str">
            <v>Applicable</v>
          </cell>
        </row>
        <row r="40">
          <cell r="C40" t="str">
            <v>305637</v>
          </cell>
          <cell r="F40" t="str">
            <v>Applicable</v>
          </cell>
          <cell r="G40">
            <v>1826077</v>
          </cell>
          <cell r="I40" t="str">
            <v>Applicable</v>
          </cell>
          <cell r="J40">
            <v>80</v>
          </cell>
          <cell r="K40">
            <v>125</v>
          </cell>
          <cell r="L40" t="str">
            <v>A</v>
          </cell>
          <cell r="M40" t="str">
            <v>OK</v>
          </cell>
          <cell r="N40" t="str">
            <v>NOK</v>
          </cell>
          <cell r="O40" t="str">
            <v>A</v>
          </cell>
          <cell r="P40" t="str">
            <v>OK</v>
          </cell>
          <cell r="Q40" t="str">
            <v>NOK</v>
          </cell>
          <cell r="R40" t="str">
            <v>A</v>
          </cell>
          <cell r="S40" t="str">
            <v>OK</v>
          </cell>
          <cell r="T40" t="str">
            <v>NOK</v>
          </cell>
          <cell r="U40" t="str">
            <v>A</v>
          </cell>
          <cell r="V40" t="str">
            <v>OK</v>
          </cell>
          <cell r="W40" t="str">
            <v>NOK</v>
          </cell>
          <cell r="X40" t="str">
            <v>A</v>
          </cell>
          <cell r="Y40">
            <v>55</v>
          </cell>
          <cell r="AA40" t="str">
            <v>A</v>
          </cell>
          <cell r="AB40" t="str">
            <v>Sert au calcul de la décarburation</v>
          </cell>
          <cell r="AC40" t="str">
            <v>Pas de tolérance</v>
          </cell>
          <cell r="AD40" t="str">
            <v>A</v>
          </cell>
          <cell r="AE40">
            <v>-4</v>
          </cell>
          <cell r="AF40">
            <v>4</v>
          </cell>
          <cell r="AG40" t="str">
            <v>Applicable</v>
          </cell>
          <cell r="AH40">
            <v>12.4</v>
          </cell>
          <cell r="AI40">
            <v>13.2</v>
          </cell>
          <cell r="AJ40" t="str">
            <v>Applicable</v>
          </cell>
          <cell r="AK40">
            <v>0</v>
          </cell>
          <cell r="AL40">
            <v>0.4</v>
          </cell>
          <cell r="AM40" t="str">
            <v>Applicable</v>
          </cell>
          <cell r="AN40">
            <v>0</v>
          </cell>
          <cell r="AO40">
            <v>1.3</v>
          </cell>
          <cell r="AP40" t="str">
            <v>Applicable</v>
          </cell>
          <cell r="AQ40">
            <v>329</v>
          </cell>
          <cell r="AR40">
            <v>330.65</v>
          </cell>
          <cell r="AS40" t="str">
            <v>Applicable</v>
          </cell>
          <cell r="AT40">
            <v>3.1</v>
          </cell>
          <cell r="AU40">
            <v>3.9</v>
          </cell>
          <cell r="AV40" t="str">
            <v>A</v>
          </cell>
          <cell r="AW40">
            <v>4.13</v>
          </cell>
          <cell r="AX40">
            <v>4.17</v>
          </cell>
          <cell r="AY40" t="str">
            <v>Applicable</v>
          </cell>
          <cell r="AZ40" t="str">
            <v>G</v>
          </cell>
          <cell r="BB40" t="str">
            <v>Applicable</v>
          </cell>
        </row>
        <row r="41">
          <cell r="C41" t="str">
            <v>306524</v>
          </cell>
          <cell r="F41" t="str">
            <v>Applicable</v>
          </cell>
          <cell r="G41">
            <v>1826077</v>
          </cell>
          <cell r="I41" t="str">
            <v>Applicable</v>
          </cell>
          <cell r="J41">
            <v>80</v>
          </cell>
          <cell r="K41">
            <v>125</v>
          </cell>
          <cell r="L41" t="str">
            <v>A</v>
          </cell>
          <cell r="M41" t="str">
            <v>OK</v>
          </cell>
          <cell r="N41" t="str">
            <v>NOK</v>
          </cell>
          <cell r="O41" t="str">
            <v>A</v>
          </cell>
          <cell r="P41" t="str">
            <v>OK</v>
          </cell>
          <cell r="Q41" t="str">
            <v>NOK</v>
          </cell>
          <cell r="R41" t="str">
            <v>A</v>
          </cell>
          <cell r="S41" t="str">
            <v>OK</v>
          </cell>
          <cell r="T41" t="str">
            <v>NOK</v>
          </cell>
          <cell r="U41" t="str">
            <v>A</v>
          </cell>
          <cell r="V41" t="str">
            <v>OK</v>
          </cell>
          <cell r="W41" t="str">
            <v>NOK</v>
          </cell>
          <cell r="X41" t="str">
            <v>A</v>
          </cell>
          <cell r="Y41">
            <v>55</v>
          </cell>
          <cell r="AA41" t="str">
            <v>A</v>
          </cell>
          <cell r="AB41" t="str">
            <v>Sert au calcul de la décarburation</v>
          </cell>
          <cell r="AC41" t="str">
            <v>Pas de tolérance</v>
          </cell>
          <cell r="AD41" t="str">
            <v>A</v>
          </cell>
          <cell r="AE41">
            <v>-4</v>
          </cell>
          <cell r="AF41">
            <v>4</v>
          </cell>
          <cell r="AG41" t="str">
            <v>Applicable</v>
          </cell>
          <cell r="AH41">
            <v>12.55</v>
          </cell>
          <cell r="AI41">
            <v>13.35</v>
          </cell>
          <cell r="AJ41" t="str">
            <v>Applicable</v>
          </cell>
          <cell r="AK41">
            <v>0</v>
          </cell>
          <cell r="AL41">
            <v>0.4</v>
          </cell>
          <cell r="AM41" t="str">
            <v>Applicable</v>
          </cell>
          <cell r="AN41">
            <v>0</v>
          </cell>
          <cell r="AO41">
            <v>1.3</v>
          </cell>
          <cell r="AP41" t="str">
            <v>Applicable</v>
          </cell>
          <cell r="AQ41">
            <v>329</v>
          </cell>
          <cell r="AR41">
            <v>330.65</v>
          </cell>
          <cell r="AS41" t="str">
            <v>Applicable</v>
          </cell>
          <cell r="AV41" t="str">
            <v>NA</v>
          </cell>
          <cell r="AW41">
            <v>4.4800000000000004</v>
          </cell>
          <cell r="AX41">
            <v>4.5200000000000005</v>
          </cell>
          <cell r="AY41" t="str">
            <v>Applicable</v>
          </cell>
          <cell r="AZ41" t="str">
            <v>V</v>
          </cell>
          <cell r="BB41" t="str">
            <v>Applicable</v>
          </cell>
        </row>
        <row r="42">
          <cell r="C42" t="str">
            <v>308243</v>
          </cell>
          <cell r="F42" t="str">
            <v>Applicable</v>
          </cell>
          <cell r="G42">
            <v>1786066</v>
          </cell>
          <cell r="I42" t="str">
            <v>Applicable</v>
          </cell>
          <cell r="J42">
            <v>80</v>
          </cell>
          <cell r="K42">
            <v>125</v>
          </cell>
          <cell r="L42" t="str">
            <v>A</v>
          </cell>
          <cell r="M42" t="str">
            <v>OK</v>
          </cell>
          <cell r="N42" t="str">
            <v>NOK</v>
          </cell>
          <cell r="O42" t="str">
            <v>A</v>
          </cell>
          <cell r="P42" t="str">
            <v>OK</v>
          </cell>
          <cell r="Q42" t="str">
            <v>NOK</v>
          </cell>
          <cell r="R42" t="str">
            <v>A</v>
          </cell>
          <cell r="S42" t="str">
            <v>OK</v>
          </cell>
          <cell r="T42" t="str">
            <v>NOK</v>
          </cell>
          <cell r="U42" t="str">
            <v>A</v>
          </cell>
          <cell r="V42" t="str">
            <v>OK</v>
          </cell>
          <cell r="W42" t="str">
            <v>NOK</v>
          </cell>
          <cell r="X42" t="str">
            <v>A</v>
          </cell>
          <cell r="Y42">
            <v>55</v>
          </cell>
          <cell r="AA42" t="str">
            <v>A</v>
          </cell>
          <cell r="AB42" t="str">
            <v>Sert au calcul de la décarburation</v>
          </cell>
          <cell r="AC42" t="str">
            <v>Pas de tolérance</v>
          </cell>
          <cell r="AD42" t="str">
            <v>A</v>
          </cell>
          <cell r="AE42">
            <v>-4</v>
          </cell>
          <cell r="AF42">
            <v>4</v>
          </cell>
          <cell r="AG42" t="str">
            <v>Applicable</v>
          </cell>
          <cell r="AH42">
            <v>12.25</v>
          </cell>
          <cell r="AI42">
            <v>13.05</v>
          </cell>
          <cell r="AJ42" t="str">
            <v>Applicable</v>
          </cell>
          <cell r="AK42">
            <v>0</v>
          </cell>
          <cell r="AL42">
            <v>0.4</v>
          </cell>
          <cell r="AM42" t="str">
            <v>Applicable</v>
          </cell>
          <cell r="AN42">
            <v>0</v>
          </cell>
          <cell r="AO42">
            <v>1.3</v>
          </cell>
          <cell r="AP42" t="str">
            <v>Applicable</v>
          </cell>
          <cell r="AQ42">
            <v>329</v>
          </cell>
          <cell r="AR42">
            <v>330.65</v>
          </cell>
          <cell r="AS42" t="str">
            <v>Applicable</v>
          </cell>
          <cell r="AV42" t="str">
            <v>NA</v>
          </cell>
          <cell r="AW42">
            <v>4.28</v>
          </cell>
          <cell r="AX42">
            <v>4.32</v>
          </cell>
          <cell r="AY42" t="str">
            <v>Applicable</v>
          </cell>
          <cell r="AZ42" t="str">
            <v>T2</v>
          </cell>
          <cell r="BB42" t="str">
            <v>Applicable</v>
          </cell>
        </row>
        <row r="43">
          <cell r="C43" t="str">
            <v>308832U</v>
          </cell>
          <cell r="F43" t="str">
            <v>Applicable</v>
          </cell>
          <cell r="G43">
            <v>1786002</v>
          </cell>
          <cell r="I43" t="str">
            <v>Applicable</v>
          </cell>
          <cell r="J43">
            <v>80</v>
          </cell>
          <cell r="K43">
            <v>125</v>
          </cell>
          <cell r="L43" t="str">
            <v>A</v>
          </cell>
          <cell r="M43" t="str">
            <v>OK</v>
          </cell>
          <cell r="N43" t="str">
            <v>NOK</v>
          </cell>
          <cell r="O43" t="str">
            <v>A</v>
          </cell>
          <cell r="P43" t="str">
            <v>OK</v>
          </cell>
          <cell r="Q43" t="str">
            <v>NOK</v>
          </cell>
          <cell r="R43" t="str">
            <v>A</v>
          </cell>
          <cell r="S43" t="str">
            <v>OK</v>
          </cell>
          <cell r="T43" t="str">
            <v>NOK</v>
          </cell>
          <cell r="U43" t="str">
            <v>A</v>
          </cell>
          <cell r="V43" t="str">
            <v>OK</v>
          </cell>
          <cell r="W43" t="str">
            <v>NOK</v>
          </cell>
          <cell r="X43" t="str">
            <v>A</v>
          </cell>
          <cell r="Y43">
            <v>55</v>
          </cell>
          <cell r="AA43" t="str">
            <v>A</v>
          </cell>
          <cell r="AB43" t="str">
            <v>Sert au calcul de la décarburation</v>
          </cell>
          <cell r="AC43" t="str">
            <v>Pas de tolérance</v>
          </cell>
          <cell r="AD43" t="str">
            <v>A</v>
          </cell>
          <cell r="AE43">
            <v>-4</v>
          </cell>
          <cell r="AF43">
            <v>4</v>
          </cell>
          <cell r="AG43" t="str">
            <v>Applicable</v>
          </cell>
          <cell r="AH43">
            <v>13.05</v>
          </cell>
          <cell r="AI43">
            <v>13.45</v>
          </cell>
          <cell r="AJ43" t="str">
            <v>Applicable</v>
          </cell>
          <cell r="AK43">
            <v>0</v>
          </cell>
          <cell r="AL43">
            <v>0.4</v>
          </cell>
          <cell r="AM43" t="str">
            <v>Applicable</v>
          </cell>
          <cell r="AN43">
            <v>0</v>
          </cell>
          <cell r="AO43">
            <v>1.3</v>
          </cell>
          <cell r="AP43" t="str">
            <v>Applicable</v>
          </cell>
          <cell r="AQ43">
            <v>329</v>
          </cell>
          <cell r="AR43">
            <v>330.65</v>
          </cell>
          <cell r="AS43" t="str">
            <v>Applicable</v>
          </cell>
          <cell r="AT43">
            <v>2.1</v>
          </cell>
          <cell r="AU43">
            <v>2.9</v>
          </cell>
          <cell r="AV43" t="str">
            <v>A</v>
          </cell>
          <cell r="AW43">
            <v>4.2300000000000004</v>
          </cell>
          <cell r="AX43">
            <v>4.2700000000000005</v>
          </cell>
          <cell r="AY43" t="str">
            <v>Applicable</v>
          </cell>
          <cell r="AZ43" t="str">
            <v>F</v>
          </cell>
          <cell r="BB43" t="str">
            <v>Applicable</v>
          </cell>
        </row>
        <row r="44">
          <cell r="C44" t="str">
            <v>365423</v>
          </cell>
          <cell r="F44" t="str">
            <v>Applicable</v>
          </cell>
          <cell r="G44">
            <v>1696714</v>
          </cell>
          <cell r="H44">
            <v>1806034</v>
          </cell>
          <cell r="I44" t="str">
            <v>Applicable</v>
          </cell>
          <cell r="J44">
            <v>80</v>
          </cell>
          <cell r="K44">
            <v>125</v>
          </cell>
          <cell r="L44" t="str">
            <v>A</v>
          </cell>
          <cell r="M44" t="str">
            <v>OK</v>
          </cell>
          <cell r="N44" t="str">
            <v>NOK</v>
          </cell>
          <cell r="O44" t="str">
            <v>A</v>
          </cell>
          <cell r="P44" t="str">
            <v>OK</v>
          </cell>
          <cell r="Q44" t="str">
            <v>NOK</v>
          </cell>
          <cell r="R44" t="str">
            <v>A</v>
          </cell>
          <cell r="S44" t="str">
            <v>OK</v>
          </cell>
          <cell r="T44" t="str">
            <v>NOK</v>
          </cell>
          <cell r="U44" t="str">
            <v>A</v>
          </cell>
          <cell r="V44" t="str">
            <v>OK</v>
          </cell>
          <cell r="W44" t="str">
            <v>NOK</v>
          </cell>
          <cell r="X44" t="str">
            <v>A</v>
          </cell>
          <cell r="Y44">
            <v>55</v>
          </cell>
          <cell r="AA44" t="str">
            <v>A</v>
          </cell>
          <cell r="AB44" t="str">
            <v>Sert au calcul de la décarburation</v>
          </cell>
          <cell r="AC44" t="str">
            <v>Pas de tolérance</v>
          </cell>
          <cell r="AD44" t="str">
            <v>A</v>
          </cell>
          <cell r="AE44">
            <v>-4</v>
          </cell>
          <cell r="AF44">
            <v>4</v>
          </cell>
          <cell r="AG44" t="str">
            <v>Applicable</v>
          </cell>
          <cell r="AH44">
            <v>11.35</v>
          </cell>
          <cell r="AI44">
            <v>12.15</v>
          </cell>
          <cell r="AJ44" t="str">
            <v>Applicable</v>
          </cell>
          <cell r="AK44">
            <v>0</v>
          </cell>
          <cell r="AL44">
            <v>0.4</v>
          </cell>
          <cell r="AM44" t="str">
            <v>Applicable</v>
          </cell>
          <cell r="AN44">
            <v>0</v>
          </cell>
          <cell r="AO44">
            <v>1.3</v>
          </cell>
          <cell r="AP44" t="str">
            <v>Applicable</v>
          </cell>
          <cell r="AQ44">
            <v>329</v>
          </cell>
          <cell r="AR44">
            <v>330.65</v>
          </cell>
          <cell r="AS44" t="str">
            <v>Applicable</v>
          </cell>
          <cell r="AV44" t="str">
            <v>NA</v>
          </cell>
          <cell r="AW44">
            <v>4.08</v>
          </cell>
          <cell r="AX44">
            <v>4.12</v>
          </cell>
          <cell r="AY44" t="str">
            <v>Applicable</v>
          </cell>
          <cell r="AZ44" t="str">
            <v>P</v>
          </cell>
          <cell r="BB44" t="str">
            <v>Applicable</v>
          </cell>
        </row>
        <row r="45">
          <cell r="C45" t="str">
            <v>365423U</v>
          </cell>
          <cell r="F45" t="str">
            <v>Applicable</v>
          </cell>
          <cell r="G45">
            <v>1696714</v>
          </cell>
          <cell r="H45">
            <v>1806034</v>
          </cell>
          <cell r="I45" t="str">
            <v>Applicable</v>
          </cell>
          <cell r="J45">
            <v>80</v>
          </cell>
          <cell r="K45">
            <v>125</v>
          </cell>
          <cell r="L45" t="str">
            <v>A</v>
          </cell>
          <cell r="M45" t="str">
            <v>OK</v>
          </cell>
          <cell r="N45" t="str">
            <v>NOK</v>
          </cell>
          <cell r="O45" t="str">
            <v>A</v>
          </cell>
          <cell r="P45" t="str">
            <v>OK</v>
          </cell>
          <cell r="Q45" t="str">
            <v>NOK</v>
          </cell>
          <cell r="R45" t="str">
            <v>A</v>
          </cell>
          <cell r="S45" t="str">
            <v>OK</v>
          </cell>
          <cell r="T45" t="str">
            <v>NOK</v>
          </cell>
          <cell r="U45" t="str">
            <v>A</v>
          </cell>
          <cell r="V45" t="str">
            <v>OK</v>
          </cell>
          <cell r="W45" t="str">
            <v>NOK</v>
          </cell>
          <cell r="X45" t="str">
            <v>A</v>
          </cell>
          <cell r="Y45">
            <v>55</v>
          </cell>
          <cell r="AA45" t="str">
            <v>A</v>
          </cell>
          <cell r="AB45" t="str">
            <v>Sert au calcul de la décarburation</v>
          </cell>
          <cell r="AC45" t="str">
            <v>Pas de tolérance</v>
          </cell>
          <cell r="AD45" t="str">
            <v>A</v>
          </cell>
          <cell r="AE45">
            <v>-4</v>
          </cell>
          <cell r="AF45">
            <v>4</v>
          </cell>
          <cell r="AG45" t="str">
            <v>Applicable</v>
          </cell>
          <cell r="AH45">
            <v>11.35</v>
          </cell>
          <cell r="AI45">
            <v>12.15</v>
          </cell>
          <cell r="AJ45" t="str">
            <v>Applicable</v>
          </cell>
          <cell r="AK45">
            <v>0</v>
          </cell>
          <cell r="AL45">
            <v>0.4</v>
          </cell>
          <cell r="AM45" t="str">
            <v>Applicable</v>
          </cell>
          <cell r="AN45">
            <v>0</v>
          </cell>
          <cell r="AO45">
            <v>1.3</v>
          </cell>
          <cell r="AP45" t="str">
            <v>Applicable</v>
          </cell>
          <cell r="AQ45">
            <v>329</v>
          </cell>
          <cell r="AR45">
            <v>330.65</v>
          </cell>
          <cell r="AS45" t="str">
            <v>Applicable</v>
          </cell>
          <cell r="AV45" t="str">
            <v>NA</v>
          </cell>
          <cell r="AW45">
            <v>4.08</v>
          </cell>
          <cell r="AX45">
            <v>4.12</v>
          </cell>
          <cell r="AY45" t="str">
            <v>Applicable</v>
          </cell>
          <cell r="AZ45" t="str">
            <v>P</v>
          </cell>
          <cell r="BB45" t="str">
            <v>Applicable</v>
          </cell>
        </row>
        <row r="46">
          <cell r="C46" t="str">
            <v>397238</v>
          </cell>
          <cell r="F46" t="str">
            <v>Applicable</v>
          </cell>
          <cell r="G46">
            <v>1696714</v>
          </cell>
          <cell r="H46">
            <v>1806034</v>
          </cell>
          <cell r="I46" t="str">
            <v>Applicable</v>
          </cell>
          <cell r="J46">
            <v>80</v>
          </cell>
          <cell r="K46">
            <v>125</v>
          </cell>
          <cell r="L46" t="str">
            <v>A</v>
          </cell>
          <cell r="M46" t="str">
            <v>OK</v>
          </cell>
          <cell r="N46" t="str">
            <v>NOK</v>
          </cell>
          <cell r="O46" t="str">
            <v>A</v>
          </cell>
          <cell r="P46" t="str">
            <v>OK</v>
          </cell>
          <cell r="Q46" t="str">
            <v>NOK</v>
          </cell>
          <cell r="R46" t="str">
            <v>A</v>
          </cell>
          <cell r="S46" t="str">
            <v>OK</v>
          </cell>
          <cell r="T46" t="str">
            <v>NOK</v>
          </cell>
          <cell r="U46" t="str">
            <v>A</v>
          </cell>
          <cell r="V46" t="str">
            <v>OK</v>
          </cell>
          <cell r="W46" t="str">
            <v>NOK</v>
          </cell>
          <cell r="X46" t="str">
            <v>A</v>
          </cell>
          <cell r="Y46">
            <v>55</v>
          </cell>
          <cell r="AA46" t="str">
            <v>A</v>
          </cell>
          <cell r="AB46" t="str">
            <v>Sert au calcul de la décarburation</v>
          </cell>
          <cell r="AC46" t="str">
            <v>Pas de tolérance</v>
          </cell>
          <cell r="AD46" t="str">
            <v>A</v>
          </cell>
          <cell r="AE46">
            <v>-4</v>
          </cell>
          <cell r="AF46">
            <v>4</v>
          </cell>
          <cell r="AG46" t="str">
            <v>Applicable</v>
          </cell>
          <cell r="AH46">
            <v>11.35</v>
          </cell>
          <cell r="AI46">
            <v>12.15</v>
          </cell>
          <cell r="AJ46" t="str">
            <v>Applicable</v>
          </cell>
          <cell r="AK46">
            <v>0</v>
          </cell>
          <cell r="AL46">
            <v>0.4</v>
          </cell>
          <cell r="AM46" t="str">
            <v>Applicable</v>
          </cell>
          <cell r="AN46">
            <v>0</v>
          </cell>
          <cell r="AO46">
            <v>1.3</v>
          </cell>
          <cell r="AP46" t="str">
            <v>Applicable</v>
          </cell>
          <cell r="AQ46">
            <v>329</v>
          </cell>
          <cell r="AR46">
            <v>330.65</v>
          </cell>
          <cell r="AS46" t="str">
            <v>Applicable</v>
          </cell>
          <cell r="AV46" t="str">
            <v>NA</v>
          </cell>
          <cell r="AW46">
            <v>3.93</v>
          </cell>
          <cell r="AX46">
            <v>3.97</v>
          </cell>
          <cell r="AY46" t="str">
            <v>Applicable</v>
          </cell>
          <cell r="AZ46" t="str">
            <v>D</v>
          </cell>
          <cell r="BB46" t="str">
            <v>Applicable</v>
          </cell>
        </row>
        <row r="47">
          <cell r="C47" t="str">
            <v>583607U</v>
          </cell>
          <cell r="F47" t="str">
            <v>Applicable</v>
          </cell>
          <cell r="G47">
            <v>1826077</v>
          </cell>
          <cell r="I47" t="str">
            <v>Applicable</v>
          </cell>
          <cell r="J47">
            <v>80</v>
          </cell>
          <cell r="K47">
            <v>125</v>
          </cell>
          <cell r="L47" t="str">
            <v>A</v>
          </cell>
          <cell r="M47" t="str">
            <v>OK</v>
          </cell>
          <cell r="N47" t="str">
            <v>NOK</v>
          </cell>
          <cell r="O47" t="str">
            <v>A</v>
          </cell>
          <cell r="P47" t="str">
            <v>OK</v>
          </cell>
          <cell r="Q47" t="str">
            <v>NOK</v>
          </cell>
          <cell r="R47" t="str">
            <v>A</v>
          </cell>
          <cell r="S47" t="str">
            <v>OK</v>
          </cell>
          <cell r="T47" t="str">
            <v>NOK</v>
          </cell>
          <cell r="U47" t="str">
            <v>A</v>
          </cell>
          <cell r="V47" t="str">
            <v>OK</v>
          </cell>
          <cell r="W47" t="str">
            <v>NOK</v>
          </cell>
          <cell r="X47" t="str">
            <v>A</v>
          </cell>
          <cell r="Y47">
            <v>55</v>
          </cell>
          <cell r="AA47" t="str">
            <v>A</v>
          </cell>
          <cell r="AB47" t="str">
            <v>Sert au calcul de la décarburation</v>
          </cell>
          <cell r="AC47" t="str">
            <v>Pas de tolérance</v>
          </cell>
          <cell r="AD47" t="str">
            <v>A</v>
          </cell>
          <cell r="AE47">
            <v>-4</v>
          </cell>
          <cell r="AF47">
            <v>4</v>
          </cell>
          <cell r="AG47" t="str">
            <v>Applicable</v>
          </cell>
          <cell r="AH47">
            <v>12.4</v>
          </cell>
          <cell r="AI47">
            <v>13.2</v>
          </cell>
          <cell r="AJ47" t="str">
            <v>Applicable</v>
          </cell>
          <cell r="AK47">
            <v>0</v>
          </cell>
          <cell r="AL47">
            <v>0.4</v>
          </cell>
          <cell r="AM47" t="str">
            <v>Applicable</v>
          </cell>
          <cell r="AN47">
            <v>0</v>
          </cell>
          <cell r="AO47">
            <v>1.3</v>
          </cell>
          <cell r="AP47" t="str">
            <v>Applicable</v>
          </cell>
          <cell r="AQ47">
            <v>329</v>
          </cell>
          <cell r="AR47">
            <v>330.65</v>
          </cell>
          <cell r="AS47" t="str">
            <v>Applicable</v>
          </cell>
          <cell r="AT47">
            <v>3.1</v>
          </cell>
          <cell r="AU47">
            <v>3.9</v>
          </cell>
          <cell r="AV47" t="str">
            <v>A</v>
          </cell>
          <cell r="AW47">
            <v>3.98</v>
          </cell>
          <cell r="AX47">
            <v>4.0199999999999996</v>
          </cell>
          <cell r="AY47" t="str">
            <v>Applicable</v>
          </cell>
          <cell r="AZ47" t="str">
            <v>E</v>
          </cell>
          <cell r="BB47" t="str">
            <v>Applicable</v>
          </cell>
        </row>
        <row r="48">
          <cell r="C48" t="str">
            <v>257473</v>
          </cell>
          <cell r="F48" t="str">
            <v>Applicable</v>
          </cell>
          <cell r="G48">
            <v>1900364</v>
          </cell>
          <cell r="I48" t="str">
            <v>Applicable</v>
          </cell>
          <cell r="J48">
            <v>80</v>
          </cell>
          <cell r="K48">
            <v>125</v>
          </cell>
          <cell r="L48" t="str">
            <v>A</v>
          </cell>
          <cell r="M48" t="str">
            <v>OK</v>
          </cell>
          <cell r="N48" t="str">
            <v>NOK</v>
          </cell>
          <cell r="O48" t="str">
            <v>A</v>
          </cell>
          <cell r="P48" t="str">
            <v>OK</v>
          </cell>
          <cell r="Q48" t="str">
            <v>NOK</v>
          </cell>
          <cell r="R48" t="str">
            <v>A</v>
          </cell>
          <cell r="S48" t="str">
            <v>OK</v>
          </cell>
          <cell r="T48" t="str">
            <v>NOK</v>
          </cell>
          <cell r="U48" t="str">
            <v>A</v>
          </cell>
          <cell r="V48" t="str">
            <v>OK</v>
          </cell>
          <cell r="W48" t="str">
            <v>NOK</v>
          </cell>
          <cell r="X48" t="str">
            <v>A</v>
          </cell>
          <cell r="Y48">
            <v>55</v>
          </cell>
          <cell r="AA48" t="str">
            <v>A</v>
          </cell>
          <cell r="AB48" t="str">
            <v>Sert au calcul de la décarburation</v>
          </cell>
          <cell r="AC48" t="str">
            <v>Pas de tolérance</v>
          </cell>
          <cell r="AD48" t="str">
            <v>A</v>
          </cell>
          <cell r="AE48">
            <v>-4</v>
          </cell>
          <cell r="AF48">
            <v>4</v>
          </cell>
          <cell r="AG48" t="str">
            <v>Applicable</v>
          </cell>
          <cell r="AH48">
            <v>13.5</v>
          </cell>
          <cell r="AI48">
            <v>14.3</v>
          </cell>
          <cell r="AJ48" t="str">
            <v>Applicable</v>
          </cell>
          <cell r="AK48">
            <v>0</v>
          </cell>
          <cell r="AL48">
            <v>0.4</v>
          </cell>
          <cell r="AM48" t="str">
            <v>Applicable</v>
          </cell>
          <cell r="AN48">
            <v>0</v>
          </cell>
          <cell r="AO48">
            <v>1.3</v>
          </cell>
          <cell r="AP48" t="str">
            <v>Applicable</v>
          </cell>
          <cell r="AQ48">
            <v>327</v>
          </cell>
          <cell r="AR48">
            <v>328.6</v>
          </cell>
          <cell r="AS48" t="str">
            <v>Applicable</v>
          </cell>
          <cell r="AV48" t="str">
            <v>NA</v>
          </cell>
          <cell r="AW48">
            <v>3.43</v>
          </cell>
          <cell r="AX48">
            <v>3.47</v>
          </cell>
          <cell r="AY48" t="str">
            <v>Applicable</v>
          </cell>
          <cell r="AZ48" t="str">
            <v>U</v>
          </cell>
          <cell r="BB48" t="str">
            <v>Applicable</v>
          </cell>
        </row>
        <row r="49">
          <cell r="C49" t="str">
            <v>306152</v>
          </cell>
          <cell r="F49" t="str">
            <v>Applicable</v>
          </cell>
          <cell r="G49">
            <v>1866026</v>
          </cell>
          <cell r="I49" t="str">
            <v>Applicable</v>
          </cell>
          <cell r="J49">
            <v>80</v>
          </cell>
          <cell r="K49">
            <v>125</v>
          </cell>
          <cell r="L49" t="str">
            <v>A</v>
          </cell>
          <cell r="M49" t="str">
            <v>OK</v>
          </cell>
          <cell r="N49" t="str">
            <v>NOK</v>
          </cell>
          <cell r="O49" t="str">
            <v>A</v>
          </cell>
          <cell r="P49" t="str">
            <v>OK</v>
          </cell>
          <cell r="Q49" t="str">
            <v>NOK</v>
          </cell>
          <cell r="R49" t="str">
            <v>A</v>
          </cell>
          <cell r="S49" t="str">
            <v>OK</v>
          </cell>
          <cell r="T49" t="str">
            <v>NOK</v>
          </cell>
          <cell r="U49" t="str">
            <v>A</v>
          </cell>
          <cell r="V49" t="str">
            <v>OK</v>
          </cell>
          <cell r="W49" t="str">
            <v>NOK</v>
          </cell>
          <cell r="X49" t="str">
            <v>A</v>
          </cell>
          <cell r="Y49">
            <v>55</v>
          </cell>
          <cell r="AA49" t="str">
            <v>A</v>
          </cell>
          <cell r="AB49" t="str">
            <v>Sert au calcul de la décarburation</v>
          </cell>
          <cell r="AC49" t="str">
            <v>Pas de tolérance</v>
          </cell>
          <cell r="AD49" t="str">
            <v>A</v>
          </cell>
          <cell r="AE49">
            <v>-4</v>
          </cell>
          <cell r="AF49">
            <v>4</v>
          </cell>
          <cell r="AG49" t="str">
            <v>Applicable</v>
          </cell>
          <cell r="AH49">
            <v>12.45</v>
          </cell>
          <cell r="AI49">
            <v>13.25</v>
          </cell>
          <cell r="AJ49" t="str">
            <v>Applicable</v>
          </cell>
          <cell r="AK49">
            <v>0</v>
          </cell>
          <cell r="AL49">
            <v>0.4</v>
          </cell>
          <cell r="AM49" t="str">
            <v>Applicable</v>
          </cell>
          <cell r="AN49">
            <v>0</v>
          </cell>
          <cell r="AO49">
            <v>1.3</v>
          </cell>
          <cell r="AP49" t="str">
            <v>Applicable</v>
          </cell>
          <cell r="AQ49">
            <v>324</v>
          </cell>
          <cell r="AR49">
            <v>325.60000000000002</v>
          </cell>
          <cell r="AS49" t="str">
            <v>Applicable</v>
          </cell>
          <cell r="AV49" t="str">
            <v>NA</v>
          </cell>
          <cell r="AW49">
            <v>4.18</v>
          </cell>
          <cell r="AX49">
            <v>4.22</v>
          </cell>
          <cell r="AY49" t="str">
            <v>Applicable</v>
          </cell>
          <cell r="AZ49" t="str">
            <v>I</v>
          </cell>
          <cell r="BB49" t="str">
            <v>Applicable</v>
          </cell>
        </row>
        <row r="50">
          <cell r="C50" t="str">
            <v>306504</v>
          </cell>
          <cell r="F50" t="str">
            <v>Applicable</v>
          </cell>
          <cell r="G50">
            <v>1040360</v>
          </cell>
          <cell r="I50" t="str">
            <v>Applicable</v>
          </cell>
          <cell r="J50">
            <v>80</v>
          </cell>
          <cell r="K50">
            <v>125</v>
          </cell>
          <cell r="L50" t="str">
            <v>A</v>
          </cell>
          <cell r="M50" t="str">
            <v>OK</v>
          </cell>
          <cell r="N50" t="str">
            <v>NOK</v>
          </cell>
          <cell r="O50" t="str">
            <v>A</v>
          </cell>
          <cell r="P50" t="str">
            <v>OK</v>
          </cell>
          <cell r="Q50" t="str">
            <v>NOK</v>
          </cell>
          <cell r="R50" t="str">
            <v>A</v>
          </cell>
          <cell r="S50" t="str">
            <v>OK</v>
          </cell>
          <cell r="T50" t="str">
            <v>NOK</v>
          </cell>
          <cell r="U50" t="str">
            <v>A</v>
          </cell>
          <cell r="V50" t="str">
            <v>OK</v>
          </cell>
          <cell r="W50" t="str">
            <v>NOK</v>
          </cell>
          <cell r="X50" t="str">
            <v>A</v>
          </cell>
          <cell r="Y50">
            <v>55</v>
          </cell>
          <cell r="AA50" t="str">
            <v>A</v>
          </cell>
          <cell r="AB50" t="str">
            <v>Sert au calcul de la décarburation</v>
          </cell>
          <cell r="AC50" t="str">
            <v>Pas de tolérance</v>
          </cell>
          <cell r="AD50" t="str">
            <v>A</v>
          </cell>
          <cell r="AE50">
            <v>-4</v>
          </cell>
          <cell r="AF50">
            <v>4</v>
          </cell>
          <cell r="AG50" t="str">
            <v>Applicable</v>
          </cell>
          <cell r="AJ50" t="str">
            <v>Applicable</v>
          </cell>
          <cell r="AK50">
            <v>0</v>
          </cell>
          <cell r="AL50">
            <v>0.4</v>
          </cell>
          <cell r="AM50" t="str">
            <v>Applicable</v>
          </cell>
          <cell r="AN50">
            <v>0</v>
          </cell>
          <cell r="AO50">
            <v>1.5</v>
          </cell>
          <cell r="AP50" t="str">
            <v>Applicable</v>
          </cell>
          <cell r="AQ50">
            <v>378</v>
          </cell>
          <cell r="AR50">
            <v>379.9</v>
          </cell>
          <cell r="AS50" t="str">
            <v>Applicable</v>
          </cell>
          <cell r="AV50" t="str">
            <v>NA</v>
          </cell>
          <cell r="AW50">
            <v>4.53</v>
          </cell>
          <cell r="AX50">
            <v>4.57</v>
          </cell>
          <cell r="AY50" t="str">
            <v>Applicable</v>
          </cell>
          <cell r="AZ50" t="str">
            <v>W</v>
          </cell>
          <cell r="BB50" t="str">
            <v>Applicable</v>
          </cell>
        </row>
        <row r="51">
          <cell r="C51" t="str">
            <v>308309</v>
          </cell>
          <cell r="F51" t="str">
            <v>Applicable</v>
          </cell>
          <cell r="G51">
            <v>1826077</v>
          </cell>
          <cell r="I51" t="str">
            <v>Applicable</v>
          </cell>
          <cell r="J51">
            <v>80</v>
          </cell>
          <cell r="K51">
            <v>125</v>
          </cell>
          <cell r="L51" t="str">
            <v>A</v>
          </cell>
          <cell r="M51" t="str">
            <v>OK</v>
          </cell>
          <cell r="N51" t="str">
            <v>NOK</v>
          </cell>
          <cell r="O51" t="str">
            <v>A</v>
          </cell>
          <cell r="P51" t="str">
            <v>OK</v>
          </cell>
          <cell r="Q51" t="str">
            <v>NOK</v>
          </cell>
          <cell r="R51" t="str">
            <v>A</v>
          </cell>
          <cell r="S51" t="str">
            <v>OK</v>
          </cell>
          <cell r="T51" t="str">
            <v>NOK</v>
          </cell>
          <cell r="U51" t="str">
            <v>A</v>
          </cell>
          <cell r="V51" t="str">
            <v>OK</v>
          </cell>
          <cell r="W51" t="str">
            <v>NOK</v>
          </cell>
          <cell r="X51" t="str">
            <v>A</v>
          </cell>
          <cell r="Y51">
            <v>55</v>
          </cell>
          <cell r="AA51" t="str">
            <v>A</v>
          </cell>
          <cell r="AB51" t="str">
            <v>Sert au calcul de la décarburation</v>
          </cell>
          <cell r="AC51" t="str">
            <v>Pas de tolérance</v>
          </cell>
          <cell r="AD51" t="str">
            <v>A</v>
          </cell>
          <cell r="AE51">
            <v>-4</v>
          </cell>
          <cell r="AF51">
            <v>4</v>
          </cell>
          <cell r="AG51" t="str">
            <v>Applicable</v>
          </cell>
          <cell r="AH51">
            <v>12.55</v>
          </cell>
          <cell r="AI51">
            <v>13.35</v>
          </cell>
          <cell r="AJ51" t="str">
            <v>Applicable</v>
          </cell>
          <cell r="AK51">
            <v>0</v>
          </cell>
          <cell r="AL51">
            <v>0.4</v>
          </cell>
          <cell r="AM51" t="str">
            <v>Applicable</v>
          </cell>
          <cell r="AN51">
            <v>0</v>
          </cell>
          <cell r="AO51">
            <v>1.3</v>
          </cell>
          <cell r="AP51" t="str">
            <v>Applicable</v>
          </cell>
          <cell r="AQ51">
            <v>324</v>
          </cell>
          <cell r="AR51">
            <v>325.60000000000002</v>
          </cell>
          <cell r="AS51" t="str">
            <v>Applicable</v>
          </cell>
          <cell r="AT51">
            <v>3.1</v>
          </cell>
          <cell r="AU51">
            <v>3.9</v>
          </cell>
          <cell r="AV51" t="str">
            <v>A</v>
          </cell>
          <cell r="AW51">
            <v>4.13</v>
          </cell>
          <cell r="AX51">
            <v>4.17</v>
          </cell>
          <cell r="AY51" t="str">
            <v>Applicable</v>
          </cell>
          <cell r="AZ51" t="str">
            <v>U</v>
          </cell>
          <cell r="BB51" t="str">
            <v>Applicable</v>
          </cell>
        </row>
        <row r="52">
          <cell r="C52" t="str">
            <v>308438</v>
          </cell>
          <cell r="F52" t="str">
            <v>Applicable</v>
          </cell>
          <cell r="G52">
            <v>1070360</v>
          </cell>
          <cell r="I52" t="str">
            <v>Applicable</v>
          </cell>
          <cell r="J52">
            <v>80</v>
          </cell>
          <cell r="K52">
            <v>125</v>
          </cell>
          <cell r="L52" t="str">
            <v>A</v>
          </cell>
          <cell r="M52" t="str">
            <v>OK</v>
          </cell>
          <cell r="N52" t="str">
            <v>NOK</v>
          </cell>
          <cell r="O52" t="str">
            <v>A</v>
          </cell>
          <cell r="P52" t="str">
            <v>OK</v>
          </cell>
          <cell r="Q52" t="str">
            <v>NOK</v>
          </cell>
          <cell r="R52" t="str">
            <v>A</v>
          </cell>
          <cell r="S52" t="str">
            <v>OK</v>
          </cell>
          <cell r="T52" t="str">
            <v>NOK</v>
          </cell>
          <cell r="U52" t="str">
            <v>A</v>
          </cell>
          <cell r="V52" t="str">
            <v>OK</v>
          </cell>
          <cell r="W52" t="str">
            <v>NOK</v>
          </cell>
          <cell r="X52" t="str">
            <v>A</v>
          </cell>
          <cell r="Y52">
            <v>55</v>
          </cell>
          <cell r="AA52" t="str">
            <v>A</v>
          </cell>
          <cell r="AB52" t="str">
            <v>Sert au calcul de la décarburation</v>
          </cell>
          <cell r="AC52" t="str">
            <v>Pas de tolérance</v>
          </cell>
          <cell r="AD52" t="str">
            <v>A</v>
          </cell>
          <cell r="AE52">
            <v>-4</v>
          </cell>
          <cell r="AF52">
            <v>4</v>
          </cell>
          <cell r="AG52" t="str">
            <v>Applicable</v>
          </cell>
          <cell r="AH52">
            <v>13.3</v>
          </cell>
          <cell r="AI52">
            <v>14.1</v>
          </cell>
          <cell r="AJ52" t="str">
            <v>Applicable</v>
          </cell>
          <cell r="AK52">
            <v>0</v>
          </cell>
          <cell r="AL52">
            <v>0.4</v>
          </cell>
          <cell r="AM52" t="str">
            <v>Applicable</v>
          </cell>
          <cell r="AN52">
            <v>0</v>
          </cell>
          <cell r="AO52">
            <v>1.3</v>
          </cell>
          <cell r="AP52" t="str">
            <v>Applicable</v>
          </cell>
          <cell r="AQ52">
            <v>324</v>
          </cell>
          <cell r="AR52">
            <v>325.60000000000002</v>
          </cell>
          <cell r="AS52" t="str">
            <v>Applicable</v>
          </cell>
          <cell r="AV52" t="str">
            <v>NA</v>
          </cell>
          <cell r="AW52">
            <v>4.33</v>
          </cell>
          <cell r="AX52">
            <v>4.37</v>
          </cell>
          <cell r="AY52" t="str">
            <v>Applicable</v>
          </cell>
          <cell r="AZ52" t="str">
            <v>C1</v>
          </cell>
          <cell r="BB52" t="str">
            <v>Applicable</v>
          </cell>
        </row>
        <row r="53">
          <cell r="C53" t="str">
            <v>179609</v>
          </cell>
          <cell r="F53" t="str">
            <v>Applicable</v>
          </cell>
          <cell r="G53">
            <v>1882011</v>
          </cell>
          <cell r="I53" t="str">
            <v>Applicable</v>
          </cell>
          <cell r="J53">
            <v>80</v>
          </cell>
          <cell r="K53">
            <v>125</v>
          </cell>
          <cell r="L53" t="str">
            <v>A</v>
          </cell>
          <cell r="M53" t="str">
            <v>OK</v>
          </cell>
          <cell r="N53" t="str">
            <v>NOK</v>
          </cell>
          <cell r="O53" t="str">
            <v>A</v>
          </cell>
          <cell r="P53" t="str">
            <v>OK</v>
          </cell>
          <cell r="Q53" t="str">
            <v>NOK</v>
          </cell>
          <cell r="R53" t="str">
            <v>A</v>
          </cell>
          <cell r="S53" t="str">
            <v>OK</v>
          </cell>
          <cell r="T53" t="str">
            <v>NOK</v>
          </cell>
          <cell r="U53" t="str">
            <v>A</v>
          </cell>
          <cell r="V53" t="str">
            <v>OK</v>
          </cell>
          <cell r="W53" t="str">
            <v>NOK</v>
          </cell>
          <cell r="X53" t="str">
            <v>A</v>
          </cell>
          <cell r="Y53">
            <v>55</v>
          </cell>
          <cell r="AA53" t="str">
            <v>A</v>
          </cell>
          <cell r="AB53" t="str">
            <v>Sert au calcul de la décarburation</v>
          </cell>
          <cell r="AC53" t="str">
            <v>Pas de tolérance</v>
          </cell>
          <cell r="AD53" t="str">
            <v>A</v>
          </cell>
          <cell r="AE53">
            <v>-4</v>
          </cell>
          <cell r="AF53">
            <v>4</v>
          </cell>
          <cell r="AG53" t="str">
            <v>Applicable</v>
          </cell>
          <cell r="AH53">
            <v>11.2</v>
          </cell>
          <cell r="AI53">
            <v>12</v>
          </cell>
          <cell r="AJ53" t="str">
            <v>Applicable</v>
          </cell>
          <cell r="AK53">
            <v>0</v>
          </cell>
          <cell r="AL53">
            <v>0.4</v>
          </cell>
          <cell r="AM53" t="str">
            <v>Applicable</v>
          </cell>
          <cell r="AN53">
            <v>0</v>
          </cell>
          <cell r="AO53">
            <v>1.3</v>
          </cell>
          <cell r="AP53" t="str">
            <v>Applicable</v>
          </cell>
          <cell r="AQ53">
            <v>329</v>
          </cell>
          <cell r="AR53">
            <v>330.65</v>
          </cell>
          <cell r="AS53" t="str">
            <v>Applicable</v>
          </cell>
          <cell r="AV53" t="str">
            <v>NA</v>
          </cell>
          <cell r="AW53">
            <v>3.58</v>
          </cell>
          <cell r="AX53">
            <v>3.62</v>
          </cell>
          <cell r="AY53" t="str">
            <v>Applicable</v>
          </cell>
          <cell r="AZ53" t="str">
            <v>L</v>
          </cell>
          <cell r="BB53" t="str">
            <v>Applicable</v>
          </cell>
        </row>
        <row r="54">
          <cell r="C54" t="str">
            <v>179632</v>
          </cell>
          <cell r="F54" t="str">
            <v>Applicable</v>
          </cell>
          <cell r="G54">
            <v>1806034</v>
          </cell>
          <cell r="I54" t="str">
            <v>Applicable</v>
          </cell>
          <cell r="J54">
            <v>80</v>
          </cell>
          <cell r="K54">
            <v>125</v>
          </cell>
          <cell r="L54" t="str">
            <v>A</v>
          </cell>
          <cell r="M54" t="str">
            <v>OK</v>
          </cell>
          <cell r="N54" t="str">
            <v>NOK</v>
          </cell>
          <cell r="O54" t="str">
            <v>A</v>
          </cell>
          <cell r="P54" t="str">
            <v>OK</v>
          </cell>
          <cell r="Q54" t="str">
            <v>NOK</v>
          </cell>
          <cell r="R54" t="str">
            <v>A</v>
          </cell>
          <cell r="S54" t="str">
            <v>OK</v>
          </cell>
          <cell r="T54" t="str">
            <v>NOK</v>
          </cell>
          <cell r="U54" t="str">
            <v>A</v>
          </cell>
          <cell r="V54" t="str">
            <v>OK</v>
          </cell>
          <cell r="W54" t="str">
            <v>NOK</v>
          </cell>
          <cell r="X54" t="str">
            <v>A</v>
          </cell>
          <cell r="Y54">
            <v>55</v>
          </cell>
          <cell r="AA54" t="str">
            <v>A</v>
          </cell>
          <cell r="AB54" t="str">
            <v>Sert au calcul de la décarburation</v>
          </cell>
          <cell r="AC54" t="str">
            <v>Pas de tolérance</v>
          </cell>
          <cell r="AD54" t="str">
            <v>A</v>
          </cell>
          <cell r="AE54">
            <v>-4</v>
          </cell>
          <cell r="AF54">
            <v>4</v>
          </cell>
          <cell r="AG54" t="str">
            <v>Applicable</v>
          </cell>
          <cell r="AH54">
            <v>11.35</v>
          </cell>
          <cell r="AI54">
            <v>12.15</v>
          </cell>
          <cell r="AJ54" t="str">
            <v>Applicable</v>
          </cell>
          <cell r="AK54">
            <v>0</v>
          </cell>
          <cell r="AL54">
            <v>0.4</v>
          </cell>
          <cell r="AM54" t="str">
            <v>Applicable</v>
          </cell>
          <cell r="AN54">
            <v>0</v>
          </cell>
          <cell r="AO54">
            <v>1.3</v>
          </cell>
          <cell r="AP54" t="str">
            <v>Applicable</v>
          </cell>
          <cell r="AQ54">
            <v>329</v>
          </cell>
          <cell r="AR54">
            <v>330.65</v>
          </cell>
          <cell r="AS54" t="str">
            <v>Applicable</v>
          </cell>
          <cell r="AV54" t="str">
            <v>NA</v>
          </cell>
          <cell r="AW54">
            <v>3.68</v>
          </cell>
          <cell r="AX54">
            <v>3.72</v>
          </cell>
          <cell r="AY54" t="str">
            <v>Applicable</v>
          </cell>
          <cell r="AZ54" t="str">
            <v>J</v>
          </cell>
          <cell r="BB54" t="str">
            <v>Applicable</v>
          </cell>
        </row>
        <row r="55">
          <cell r="C55" t="str">
            <v>190788</v>
          </cell>
          <cell r="F55" t="str">
            <v>Applicable</v>
          </cell>
          <cell r="G55">
            <v>1806034</v>
          </cell>
          <cell r="I55" t="str">
            <v>Applicable</v>
          </cell>
          <cell r="J55">
            <v>80</v>
          </cell>
          <cell r="K55">
            <v>125</v>
          </cell>
          <cell r="L55" t="str">
            <v>A</v>
          </cell>
          <cell r="M55" t="str">
            <v>OK</v>
          </cell>
          <cell r="N55" t="str">
            <v>NOK</v>
          </cell>
          <cell r="O55" t="str">
            <v>A</v>
          </cell>
          <cell r="P55" t="str">
            <v>OK</v>
          </cell>
          <cell r="Q55" t="str">
            <v>NOK</v>
          </cell>
          <cell r="R55" t="str">
            <v>A</v>
          </cell>
          <cell r="S55" t="str">
            <v>OK</v>
          </cell>
          <cell r="T55" t="str">
            <v>NOK</v>
          </cell>
          <cell r="U55" t="str">
            <v>A</v>
          </cell>
          <cell r="V55" t="str">
            <v>OK</v>
          </cell>
          <cell r="W55" t="str">
            <v>NOK</v>
          </cell>
          <cell r="X55" t="str">
            <v>A</v>
          </cell>
          <cell r="Y55">
            <v>55</v>
          </cell>
          <cell r="AA55" t="str">
            <v>A</v>
          </cell>
          <cell r="AB55" t="str">
            <v>Sert au calcul de la décarburation</v>
          </cell>
          <cell r="AC55" t="str">
            <v>Pas de tolérance</v>
          </cell>
          <cell r="AD55" t="str">
            <v>A</v>
          </cell>
          <cell r="AE55">
            <v>-4</v>
          </cell>
          <cell r="AF55">
            <v>4</v>
          </cell>
          <cell r="AG55" t="str">
            <v>Applicable</v>
          </cell>
          <cell r="AH55">
            <v>11.35</v>
          </cell>
          <cell r="AI55">
            <v>12.15</v>
          </cell>
          <cell r="AJ55" t="str">
            <v>Applicable</v>
          </cell>
          <cell r="AK55">
            <v>0</v>
          </cell>
          <cell r="AL55">
            <v>0.4</v>
          </cell>
          <cell r="AM55" t="str">
            <v>Applicable</v>
          </cell>
          <cell r="AN55">
            <v>0</v>
          </cell>
          <cell r="AO55">
            <v>1.3</v>
          </cell>
          <cell r="AP55" t="str">
            <v>Applicable</v>
          </cell>
          <cell r="AQ55">
            <v>329</v>
          </cell>
          <cell r="AR55">
            <v>330.65</v>
          </cell>
          <cell r="AS55" t="str">
            <v>Applicable</v>
          </cell>
          <cell r="AV55" t="str">
            <v>NA</v>
          </cell>
          <cell r="AW55">
            <v>4.03</v>
          </cell>
          <cell r="AX55">
            <v>4.07</v>
          </cell>
          <cell r="AY55" t="str">
            <v>Applicable</v>
          </cell>
          <cell r="AZ55" t="str">
            <v>N</v>
          </cell>
          <cell r="BB55" t="str">
            <v>Applicable</v>
          </cell>
        </row>
        <row r="56">
          <cell r="C56" t="str">
            <v>174048</v>
          </cell>
          <cell r="F56" t="str">
            <v>Applicable</v>
          </cell>
          <cell r="G56">
            <v>1910357</v>
          </cell>
          <cell r="I56" t="str">
            <v>Applicable</v>
          </cell>
          <cell r="J56">
            <v>80</v>
          </cell>
          <cell r="K56">
            <v>125</v>
          </cell>
          <cell r="L56" t="str">
            <v>A</v>
          </cell>
          <cell r="M56" t="str">
            <v>OK</v>
          </cell>
          <cell r="N56" t="str">
            <v>NOK</v>
          </cell>
          <cell r="O56" t="str">
            <v>A</v>
          </cell>
          <cell r="P56" t="str">
            <v>OK</v>
          </cell>
          <cell r="Q56" t="str">
            <v>NOK</v>
          </cell>
          <cell r="R56" t="str">
            <v>A</v>
          </cell>
          <cell r="S56" t="str">
            <v>OK</v>
          </cell>
          <cell r="T56" t="str">
            <v>NOK</v>
          </cell>
          <cell r="U56" t="str">
            <v>A</v>
          </cell>
          <cell r="V56" t="str">
            <v>OK</v>
          </cell>
          <cell r="W56" t="str">
            <v>NOK</v>
          </cell>
          <cell r="X56" t="str">
            <v>A</v>
          </cell>
          <cell r="Y56">
            <v>55</v>
          </cell>
          <cell r="AA56" t="str">
            <v>A</v>
          </cell>
          <cell r="AB56" t="str">
            <v>Sert au calcul de la décarburation</v>
          </cell>
          <cell r="AC56" t="str">
            <v>Pas de tolérance</v>
          </cell>
          <cell r="AD56" t="str">
            <v>A</v>
          </cell>
          <cell r="AE56">
            <v>-4</v>
          </cell>
          <cell r="AF56">
            <v>4</v>
          </cell>
          <cell r="AG56" t="str">
            <v>Applicable</v>
          </cell>
          <cell r="AH56">
            <v>11.4</v>
          </cell>
          <cell r="AI56">
            <v>12.2</v>
          </cell>
          <cell r="AJ56" t="str">
            <v>Applicable</v>
          </cell>
          <cell r="AK56">
            <v>0</v>
          </cell>
          <cell r="AL56">
            <v>0.4</v>
          </cell>
          <cell r="AM56" t="str">
            <v>Applicable</v>
          </cell>
          <cell r="AN56">
            <v>0</v>
          </cell>
          <cell r="AO56">
            <v>1.2</v>
          </cell>
          <cell r="AP56" t="str">
            <v>Applicable</v>
          </cell>
          <cell r="AQ56">
            <v>309</v>
          </cell>
          <cell r="AR56">
            <v>310.55</v>
          </cell>
          <cell r="AS56" t="str">
            <v>Applicable</v>
          </cell>
          <cell r="AV56" t="str">
            <v>NA</v>
          </cell>
          <cell r="AW56">
            <v>3.68</v>
          </cell>
          <cell r="AX56">
            <v>3.72</v>
          </cell>
          <cell r="AY56" t="str">
            <v>Applicable</v>
          </cell>
          <cell r="AZ56" t="str">
            <v>A</v>
          </cell>
          <cell r="BB56" t="str">
            <v>Applicable</v>
          </cell>
        </row>
        <row r="57">
          <cell r="C57" t="str">
            <v>190807</v>
          </cell>
          <cell r="F57" t="str">
            <v>Applicable</v>
          </cell>
          <cell r="G57">
            <v>1902802</v>
          </cell>
          <cell r="I57" t="str">
            <v>Applicable</v>
          </cell>
          <cell r="J57">
            <v>80</v>
          </cell>
          <cell r="K57">
            <v>125</v>
          </cell>
          <cell r="L57" t="str">
            <v>A</v>
          </cell>
          <cell r="M57" t="str">
            <v>OK</v>
          </cell>
          <cell r="N57" t="str">
            <v>NOK</v>
          </cell>
          <cell r="O57" t="str">
            <v>A</v>
          </cell>
          <cell r="P57" t="str">
            <v>OK</v>
          </cell>
          <cell r="Q57" t="str">
            <v>NOK</v>
          </cell>
          <cell r="R57" t="str">
            <v>A</v>
          </cell>
          <cell r="S57" t="str">
            <v>OK</v>
          </cell>
          <cell r="T57" t="str">
            <v>NOK</v>
          </cell>
          <cell r="U57" t="str">
            <v>A</v>
          </cell>
          <cell r="V57" t="str">
            <v>OK</v>
          </cell>
          <cell r="W57" t="str">
            <v>NOK</v>
          </cell>
          <cell r="X57" t="str">
            <v>A</v>
          </cell>
          <cell r="Y57">
            <v>55</v>
          </cell>
          <cell r="AA57" t="str">
            <v>A</v>
          </cell>
          <cell r="AB57" t="str">
            <v>Sert au calcul de la décarburation</v>
          </cell>
          <cell r="AC57" t="str">
            <v>Pas de tolérance</v>
          </cell>
          <cell r="AD57" t="str">
            <v>A</v>
          </cell>
          <cell r="AE57">
            <v>-4</v>
          </cell>
          <cell r="AF57">
            <v>4</v>
          </cell>
          <cell r="AG57" t="str">
            <v>Applicable</v>
          </cell>
          <cell r="AH57">
            <v>12.05</v>
          </cell>
          <cell r="AI57">
            <v>12.45</v>
          </cell>
          <cell r="AJ57" t="str">
            <v>Applicable</v>
          </cell>
          <cell r="AK57">
            <v>0</v>
          </cell>
          <cell r="AL57">
            <v>0.4</v>
          </cell>
          <cell r="AM57" t="str">
            <v>Applicable</v>
          </cell>
          <cell r="AN57">
            <v>0</v>
          </cell>
          <cell r="AO57">
            <v>1.2</v>
          </cell>
          <cell r="AP57" t="str">
            <v>Applicable</v>
          </cell>
          <cell r="AQ57">
            <v>309</v>
          </cell>
          <cell r="AR57">
            <v>310.55</v>
          </cell>
          <cell r="AS57" t="str">
            <v>Applicable</v>
          </cell>
          <cell r="AV57" t="str">
            <v>NA</v>
          </cell>
          <cell r="AW57">
            <v>3.53</v>
          </cell>
          <cell r="AX57">
            <v>3.57</v>
          </cell>
          <cell r="AY57" t="str">
            <v>Applicable</v>
          </cell>
          <cell r="AZ57" t="str">
            <v>J</v>
          </cell>
          <cell r="BB57" t="str">
            <v>Applicable</v>
          </cell>
        </row>
        <row r="58">
          <cell r="C58" t="str">
            <v>191226</v>
          </cell>
          <cell r="F58" t="str">
            <v>Applicable</v>
          </cell>
          <cell r="G58">
            <v>1736053</v>
          </cell>
          <cell r="I58" t="str">
            <v>Applicable</v>
          </cell>
          <cell r="J58">
            <v>80</v>
          </cell>
          <cell r="K58">
            <v>125</v>
          </cell>
          <cell r="L58" t="str">
            <v>A</v>
          </cell>
          <cell r="M58" t="str">
            <v>OK</v>
          </cell>
          <cell r="N58" t="str">
            <v>NOK</v>
          </cell>
          <cell r="O58" t="str">
            <v>A</v>
          </cell>
          <cell r="P58" t="str">
            <v>OK</v>
          </cell>
          <cell r="Q58" t="str">
            <v>NOK</v>
          </cell>
          <cell r="R58" t="str">
            <v>A</v>
          </cell>
          <cell r="S58" t="str">
            <v>OK</v>
          </cell>
          <cell r="T58" t="str">
            <v>NOK</v>
          </cell>
          <cell r="U58" t="str">
            <v>A</v>
          </cell>
          <cell r="V58" t="str">
            <v>OK</v>
          </cell>
          <cell r="W58" t="str">
            <v>NOK</v>
          </cell>
          <cell r="X58" t="str">
            <v>A</v>
          </cell>
          <cell r="Y58">
            <v>55</v>
          </cell>
          <cell r="AA58" t="str">
            <v>A</v>
          </cell>
          <cell r="AB58" t="str">
            <v>Sert au calcul de la décarburation</v>
          </cell>
          <cell r="AC58" t="str">
            <v>Pas de tolérance</v>
          </cell>
          <cell r="AD58" t="str">
            <v>A</v>
          </cell>
          <cell r="AE58">
            <v>-4</v>
          </cell>
          <cell r="AF58">
            <v>4</v>
          </cell>
          <cell r="AG58" t="str">
            <v>Applicable</v>
          </cell>
          <cell r="AH58">
            <v>12.1</v>
          </cell>
          <cell r="AI58">
            <v>12.5</v>
          </cell>
          <cell r="AJ58" t="str">
            <v>Applicable</v>
          </cell>
          <cell r="AK58">
            <v>0</v>
          </cell>
          <cell r="AL58">
            <v>0.4</v>
          </cell>
          <cell r="AM58" t="str">
            <v>Applicable</v>
          </cell>
          <cell r="AN58">
            <v>0</v>
          </cell>
          <cell r="AO58">
            <v>1.6</v>
          </cell>
          <cell r="AP58" t="str">
            <v>Applicable</v>
          </cell>
          <cell r="AQ58">
            <v>406</v>
          </cell>
          <cell r="AR58">
            <v>408</v>
          </cell>
          <cell r="AS58" t="str">
            <v>Applicable</v>
          </cell>
          <cell r="AV58" t="str">
            <v>NA</v>
          </cell>
          <cell r="AW58">
            <v>4.9800000000000004</v>
          </cell>
          <cell r="AX58">
            <v>5.0200000000000005</v>
          </cell>
          <cell r="AY58" t="str">
            <v>Applicable</v>
          </cell>
          <cell r="AZ58" t="str">
            <v>P</v>
          </cell>
          <cell r="BB58" t="str">
            <v>Applicable</v>
          </cell>
        </row>
        <row r="59">
          <cell r="C59" t="str">
            <v>309389</v>
          </cell>
          <cell r="F59" t="str">
            <v>Applicable</v>
          </cell>
          <cell r="G59">
            <v>1060389</v>
          </cell>
          <cell r="I59" t="str">
            <v>Applicable</v>
          </cell>
          <cell r="J59">
            <v>80</v>
          </cell>
          <cell r="K59">
            <v>125</v>
          </cell>
          <cell r="L59" t="str">
            <v>A</v>
          </cell>
          <cell r="M59" t="str">
            <v>OK</v>
          </cell>
          <cell r="N59" t="str">
            <v>NOK</v>
          </cell>
          <cell r="O59" t="str">
            <v>A</v>
          </cell>
          <cell r="P59" t="str">
            <v>OK</v>
          </cell>
          <cell r="Q59" t="str">
            <v>NOK</v>
          </cell>
          <cell r="R59" t="str">
            <v>A</v>
          </cell>
          <cell r="S59" t="str">
            <v>OK</v>
          </cell>
          <cell r="T59" t="str">
            <v>NOK</v>
          </cell>
          <cell r="U59" t="str">
            <v>A</v>
          </cell>
          <cell r="V59" t="str">
            <v>OK</v>
          </cell>
          <cell r="W59" t="str">
            <v>NOK</v>
          </cell>
          <cell r="X59" t="str">
            <v>A</v>
          </cell>
          <cell r="Y59">
            <v>55</v>
          </cell>
          <cell r="AA59" t="str">
            <v>A</v>
          </cell>
          <cell r="AB59" t="str">
            <v>Sert au calcul de la décarburation</v>
          </cell>
          <cell r="AC59" t="str">
            <v>Pas de tolérance</v>
          </cell>
          <cell r="AD59" t="str">
            <v>A</v>
          </cell>
          <cell r="AE59">
            <v>-4</v>
          </cell>
          <cell r="AF59">
            <v>4</v>
          </cell>
          <cell r="AG59" t="str">
            <v>Applicable</v>
          </cell>
          <cell r="AH59">
            <v>9.4499999999999993</v>
          </cell>
          <cell r="AI59">
            <v>10.050000000000001</v>
          </cell>
          <cell r="AJ59" t="str">
            <v>Applicable</v>
          </cell>
          <cell r="AK59">
            <v>0</v>
          </cell>
          <cell r="AL59">
            <v>0.4</v>
          </cell>
          <cell r="AM59" t="str">
            <v>Applicable</v>
          </cell>
          <cell r="AN59">
            <v>0</v>
          </cell>
          <cell r="AO59">
            <v>1.6</v>
          </cell>
          <cell r="AP59" t="str">
            <v>Applicable</v>
          </cell>
          <cell r="AQ59">
            <v>406</v>
          </cell>
          <cell r="AR59">
            <v>409.4</v>
          </cell>
          <cell r="AS59" t="str">
            <v>Applicable</v>
          </cell>
          <cell r="AT59">
            <v>2.6</v>
          </cell>
          <cell r="AU59">
            <v>3.4</v>
          </cell>
          <cell r="AV59" t="str">
            <v>A</v>
          </cell>
          <cell r="AW59">
            <v>5.46</v>
          </cell>
          <cell r="AX59">
            <v>5.54</v>
          </cell>
          <cell r="AY59" t="str">
            <v>Applicable</v>
          </cell>
          <cell r="AZ59" t="str">
            <v>AD</v>
          </cell>
          <cell r="BB59" t="str">
            <v>Applicable</v>
          </cell>
        </row>
        <row r="60">
          <cell r="C60" t="str">
            <v>191930</v>
          </cell>
          <cell r="F60" t="str">
            <v>Applicable</v>
          </cell>
          <cell r="G60">
            <v>1050392</v>
          </cell>
          <cell r="H60">
            <v>1000355</v>
          </cell>
          <cell r="I60" t="str">
            <v>Applicable</v>
          </cell>
          <cell r="J60">
            <v>80</v>
          </cell>
          <cell r="K60">
            <v>125</v>
          </cell>
          <cell r="L60" t="str">
            <v>A</v>
          </cell>
          <cell r="M60" t="str">
            <v>OK</v>
          </cell>
          <cell r="N60" t="str">
            <v>NOK</v>
          </cell>
          <cell r="O60" t="str">
            <v>A</v>
          </cell>
          <cell r="P60" t="str">
            <v>OK</v>
          </cell>
          <cell r="Q60" t="str">
            <v>NOK</v>
          </cell>
          <cell r="R60" t="str">
            <v>A</v>
          </cell>
          <cell r="S60" t="str">
            <v>OK</v>
          </cell>
          <cell r="T60" t="str">
            <v>NOK</v>
          </cell>
          <cell r="U60" t="str">
            <v>A</v>
          </cell>
          <cell r="V60" t="str">
            <v>OK</v>
          </cell>
          <cell r="W60" t="str">
            <v>NOK</v>
          </cell>
          <cell r="X60" t="str">
            <v>A</v>
          </cell>
          <cell r="Y60">
            <v>55</v>
          </cell>
          <cell r="AA60" t="str">
            <v>A</v>
          </cell>
          <cell r="AB60" t="str">
            <v>Sert au calcul de la décarburation</v>
          </cell>
          <cell r="AC60" t="str">
            <v>Pas de tolérance</v>
          </cell>
          <cell r="AD60" t="str">
            <v>A</v>
          </cell>
          <cell r="AE60">
            <v>-4</v>
          </cell>
          <cell r="AF60">
            <v>4</v>
          </cell>
          <cell r="AG60" t="str">
            <v>Applicable</v>
          </cell>
          <cell r="AH60">
            <v>12.35</v>
          </cell>
          <cell r="AI60">
            <v>13.15</v>
          </cell>
          <cell r="AJ60" t="str">
            <v>Applicable</v>
          </cell>
          <cell r="AK60">
            <v>0</v>
          </cell>
          <cell r="AL60">
            <v>0.4</v>
          </cell>
          <cell r="AM60" t="str">
            <v>Applicable</v>
          </cell>
          <cell r="AN60">
            <v>0</v>
          </cell>
          <cell r="AO60">
            <v>1.6</v>
          </cell>
          <cell r="AP60" t="str">
            <v>Applicable</v>
          </cell>
          <cell r="AQ60">
            <v>406</v>
          </cell>
          <cell r="AR60">
            <v>408</v>
          </cell>
          <cell r="AS60" t="str">
            <v>Applicable</v>
          </cell>
          <cell r="AV60" t="str">
            <v>NA</v>
          </cell>
          <cell r="AW60">
            <v>5.58</v>
          </cell>
          <cell r="AX60">
            <v>5.62</v>
          </cell>
          <cell r="AY60" t="str">
            <v>Applicable</v>
          </cell>
          <cell r="AZ60" t="str">
            <v>S</v>
          </cell>
          <cell r="BB60" t="str">
            <v>Applicable</v>
          </cell>
        </row>
        <row r="61">
          <cell r="C61" t="str">
            <v>179555</v>
          </cell>
          <cell r="F61" t="str">
            <v>Applicable</v>
          </cell>
          <cell r="G61">
            <v>1880355</v>
          </cell>
          <cell r="I61" t="str">
            <v>Applicable</v>
          </cell>
          <cell r="J61">
            <v>80</v>
          </cell>
          <cell r="K61">
            <v>125</v>
          </cell>
          <cell r="L61" t="str">
            <v>A</v>
          </cell>
          <cell r="M61" t="str">
            <v>OK</v>
          </cell>
          <cell r="N61" t="str">
            <v>NOK</v>
          </cell>
          <cell r="O61" t="str">
            <v>A</v>
          </cell>
          <cell r="P61" t="str">
            <v>OK</v>
          </cell>
          <cell r="Q61" t="str">
            <v>NOK</v>
          </cell>
          <cell r="R61" t="str">
            <v>A</v>
          </cell>
          <cell r="S61" t="str">
            <v>OK</v>
          </cell>
          <cell r="T61" t="str">
            <v>NOK</v>
          </cell>
          <cell r="U61" t="str">
            <v>A</v>
          </cell>
          <cell r="V61" t="str">
            <v>OK</v>
          </cell>
          <cell r="W61" t="str">
            <v>NOK</v>
          </cell>
          <cell r="X61" t="str">
            <v>A</v>
          </cell>
          <cell r="Y61">
            <v>55</v>
          </cell>
          <cell r="AA61" t="str">
            <v>A</v>
          </cell>
          <cell r="AB61" t="str">
            <v>Sert au calcul de la décarburation</v>
          </cell>
          <cell r="AC61" t="str">
            <v>Pas de tolérance</v>
          </cell>
          <cell r="AD61" t="str">
            <v>A</v>
          </cell>
          <cell r="AE61">
            <v>-4</v>
          </cell>
          <cell r="AF61">
            <v>4</v>
          </cell>
          <cell r="AG61" t="str">
            <v>Applicable</v>
          </cell>
          <cell r="AH61">
            <v>12.35</v>
          </cell>
          <cell r="AI61">
            <v>13.15</v>
          </cell>
          <cell r="AJ61" t="str">
            <v>Applicable</v>
          </cell>
          <cell r="AK61">
            <v>0</v>
          </cell>
          <cell r="AL61">
            <v>0.4</v>
          </cell>
          <cell r="AM61" t="str">
            <v>Applicable</v>
          </cell>
          <cell r="AN61">
            <v>0</v>
          </cell>
          <cell r="AO61">
            <v>1.6</v>
          </cell>
          <cell r="AP61" t="str">
            <v>Applicable</v>
          </cell>
          <cell r="AQ61">
            <v>406</v>
          </cell>
          <cell r="AR61">
            <v>408</v>
          </cell>
          <cell r="AS61" t="str">
            <v>Applicable</v>
          </cell>
          <cell r="AV61" t="str">
            <v>NA</v>
          </cell>
          <cell r="AW61">
            <v>5.58</v>
          </cell>
          <cell r="AX61">
            <v>5.62</v>
          </cell>
          <cell r="AY61" t="str">
            <v>Applicable</v>
          </cell>
          <cell r="AZ61" t="str">
            <v>Z</v>
          </cell>
          <cell r="BB61" t="str">
            <v>Applicable</v>
          </cell>
        </row>
        <row r="62">
          <cell r="C62" t="str">
            <v>306942</v>
          </cell>
          <cell r="F62" t="str">
            <v>Applicable</v>
          </cell>
          <cell r="G62">
            <v>1950361</v>
          </cell>
          <cell r="I62" t="str">
            <v>Applicable</v>
          </cell>
          <cell r="J62">
            <v>80</v>
          </cell>
          <cell r="K62">
            <v>125</v>
          </cell>
          <cell r="L62" t="str">
            <v>A</v>
          </cell>
          <cell r="M62" t="str">
            <v>OK</v>
          </cell>
          <cell r="N62" t="str">
            <v>NOK</v>
          </cell>
          <cell r="O62" t="str">
            <v>A</v>
          </cell>
          <cell r="P62" t="str">
            <v>OK</v>
          </cell>
          <cell r="Q62" t="str">
            <v>NOK</v>
          </cell>
          <cell r="R62" t="str">
            <v>A</v>
          </cell>
          <cell r="S62" t="str">
            <v>OK</v>
          </cell>
          <cell r="T62" t="str">
            <v>NOK</v>
          </cell>
          <cell r="U62" t="str">
            <v>A</v>
          </cell>
          <cell r="V62" t="str">
            <v>OK</v>
          </cell>
          <cell r="W62" t="str">
            <v>NOK</v>
          </cell>
          <cell r="X62" t="str">
            <v>A</v>
          </cell>
          <cell r="Y62">
            <v>55</v>
          </cell>
          <cell r="AA62" t="str">
            <v>A</v>
          </cell>
          <cell r="AB62" t="str">
            <v>Sert au calcul de la décarburation</v>
          </cell>
          <cell r="AC62" t="str">
            <v>Pas de tolérance</v>
          </cell>
          <cell r="AD62" t="str">
            <v>A</v>
          </cell>
          <cell r="AE62">
            <v>-4</v>
          </cell>
          <cell r="AF62">
            <v>4</v>
          </cell>
          <cell r="AG62" t="str">
            <v>Applicable</v>
          </cell>
          <cell r="AH62">
            <v>13</v>
          </cell>
          <cell r="AI62">
            <v>13.4</v>
          </cell>
          <cell r="AJ62" t="str">
            <v>Applicable</v>
          </cell>
          <cell r="AK62">
            <v>0</v>
          </cell>
          <cell r="AL62">
            <v>0.4</v>
          </cell>
          <cell r="AM62" t="str">
            <v>Applicable</v>
          </cell>
          <cell r="AN62">
            <v>0</v>
          </cell>
          <cell r="AO62">
            <v>1.6</v>
          </cell>
          <cell r="AP62" t="str">
            <v>Applicable</v>
          </cell>
          <cell r="AQ62">
            <v>406</v>
          </cell>
          <cell r="AR62">
            <v>408</v>
          </cell>
          <cell r="AS62" t="str">
            <v>Applicable</v>
          </cell>
          <cell r="AV62" t="str">
            <v>NA</v>
          </cell>
          <cell r="AW62">
            <v>5.58</v>
          </cell>
          <cell r="AX62">
            <v>5.62</v>
          </cell>
          <cell r="AY62" t="str">
            <v>Applicable</v>
          </cell>
          <cell r="AZ62" t="str">
            <v>B2</v>
          </cell>
          <cell r="BB62" t="str">
            <v>Applicable</v>
          </cell>
        </row>
        <row r="63">
          <cell r="C63" t="str">
            <v>180137</v>
          </cell>
          <cell r="F63" t="str">
            <v>Applicable</v>
          </cell>
          <cell r="G63">
            <v>1950361</v>
          </cell>
          <cell r="I63" t="str">
            <v>Applicable</v>
          </cell>
          <cell r="J63">
            <v>80</v>
          </cell>
          <cell r="K63">
            <v>125</v>
          </cell>
          <cell r="L63" t="str">
            <v>A</v>
          </cell>
          <cell r="M63" t="str">
            <v>OK</v>
          </cell>
          <cell r="N63" t="str">
            <v>NOK</v>
          </cell>
          <cell r="O63" t="str">
            <v>A</v>
          </cell>
          <cell r="P63" t="str">
            <v>OK</v>
          </cell>
          <cell r="Q63" t="str">
            <v>NOK</v>
          </cell>
          <cell r="R63" t="str">
            <v>A</v>
          </cell>
          <cell r="S63" t="str">
            <v>OK</v>
          </cell>
          <cell r="T63" t="str">
            <v>NOK</v>
          </cell>
          <cell r="U63" t="str">
            <v>A</v>
          </cell>
          <cell r="V63" t="str">
            <v>OK</v>
          </cell>
          <cell r="W63" t="str">
            <v>NOK</v>
          </cell>
          <cell r="X63" t="str">
            <v>A</v>
          </cell>
          <cell r="Y63">
            <v>55</v>
          </cell>
          <cell r="AA63" t="str">
            <v>A</v>
          </cell>
          <cell r="AB63" t="str">
            <v>Sert au calcul de la décarburation</v>
          </cell>
          <cell r="AC63" t="str">
            <v>Pas de tolérance</v>
          </cell>
          <cell r="AD63" t="str">
            <v>A</v>
          </cell>
          <cell r="AE63">
            <v>-4</v>
          </cell>
          <cell r="AF63">
            <v>4</v>
          </cell>
          <cell r="AG63" t="str">
            <v>Applicable</v>
          </cell>
          <cell r="AH63">
            <v>13</v>
          </cell>
          <cell r="AI63">
            <v>13.4</v>
          </cell>
          <cell r="AJ63" t="str">
            <v>Applicable</v>
          </cell>
          <cell r="AK63">
            <v>0</v>
          </cell>
          <cell r="AL63">
            <v>0.4</v>
          </cell>
          <cell r="AM63" t="str">
            <v>Applicable</v>
          </cell>
          <cell r="AN63">
            <v>0</v>
          </cell>
          <cell r="AO63">
            <v>1.6</v>
          </cell>
          <cell r="AP63" t="str">
            <v>Applicable</v>
          </cell>
          <cell r="AQ63">
            <v>406</v>
          </cell>
          <cell r="AR63">
            <v>408</v>
          </cell>
          <cell r="AS63" t="str">
            <v>Applicable</v>
          </cell>
          <cell r="AV63" t="str">
            <v>NA</v>
          </cell>
          <cell r="AW63">
            <v>5.68</v>
          </cell>
          <cell r="AX63">
            <v>5.72</v>
          </cell>
          <cell r="AY63" t="str">
            <v>Applicable</v>
          </cell>
          <cell r="AZ63" t="str">
            <v>X</v>
          </cell>
          <cell r="BB63" t="str">
            <v>Applicable</v>
          </cell>
        </row>
        <row r="64">
          <cell r="C64" t="str">
            <v>180403</v>
          </cell>
          <cell r="F64" t="str">
            <v>Applicable</v>
          </cell>
          <cell r="G64">
            <v>1960352</v>
          </cell>
          <cell r="I64" t="str">
            <v>Applicable</v>
          </cell>
          <cell r="J64">
            <v>80</v>
          </cell>
          <cell r="K64">
            <v>125</v>
          </cell>
          <cell r="L64" t="str">
            <v>A</v>
          </cell>
          <cell r="M64" t="str">
            <v>OK</v>
          </cell>
          <cell r="N64" t="str">
            <v>NOK</v>
          </cell>
          <cell r="O64" t="str">
            <v>A</v>
          </cell>
          <cell r="P64" t="str">
            <v>OK</v>
          </cell>
          <cell r="Q64" t="str">
            <v>NOK</v>
          </cell>
          <cell r="R64" t="str">
            <v>A</v>
          </cell>
          <cell r="S64" t="str">
            <v>OK</v>
          </cell>
          <cell r="T64" t="str">
            <v>NOK</v>
          </cell>
          <cell r="U64" t="str">
            <v>A</v>
          </cell>
          <cell r="V64" t="str">
            <v>OK</v>
          </cell>
          <cell r="W64" t="str">
            <v>NOK</v>
          </cell>
          <cell r="X64" t="str">
            <v>A</v>
          </cell>
          <cell r="Y64">
            <v>55</v>
          </cell>
          <cell r="AA64" t="str">
            <v>A</v>
          </cell>
          <cell r="AB64" t="str">
            <v>Sert au calcul de la décarburation</v>
          </cell>
          <cell r="AC64" t="str">
            <v>Pas de tolérance</v>
          </cell>
          <cell r="AD64" t="str">
            <v>A</v>
          </cell>
          <cell r="AE64">
            <v>-4</v>
          </cell>
          <cell r="AF64">
            <v>4</v>
          </cell>
          <cell r="AG64" t="str">
            <v>Applicable</v>
          </cell>
          <cell r="AH64">
            <v>13</v>
          </cell>
          <cell r="AI64">
            <v>13.4</v>
          </cell>
          <cell r="AJ64" t="str">
            <v>Applicable</v>
          </cell>
          <cell r="AK64">
            <v>0</v>
          </cell>
          <cell r="AL64">
            <v>0.4</v>
          </cell>
          <cell r="AM64" t="str">
            <v>Applicable</v>
          </cell>
          <cell r="AN64">
            <v>0</v>
          </cell>
          <cell r="AO64">
            <v>1.6</v>
          </cell>
          <cell r="AP64" t="str">
            <v>Applicable</v>
          </cell>
          <cell r="AQ64">
            <v>406</v>
          </cell>
          <cell r="AR64">
            <v>408</v>
          </cell>
          <cell r="AS64" t="str">
            <v>Applicable</v>
          </cell>
          <cell r="AV64" t="str">
            <v>NA</v>
          </cell>
          <cell r="AW64">
            <v>5.68</v>
          </cell>
          <cell r="AX64">
            <v>5.72</v>
          </cell>
          <cell r="AY64" t="str">
            <v>Applicable</v>
          </cell>
          <cell r="AZ64" t="str">
            <v>B</v>
          </cell>
          <cell r="BB64" t="str">
            <v>Applicable</v>
          </cell>
        </row>
        <row r="65">
          <cell r="C65" t="str">
            <v>180403G</v>
          </cell>
          <cell r="F65" t="str">
            <v>Applicable</v>
          </cell>
          <cell r="G65">
            <v>1960352</v>
          </cell>
          <cell r="I65" t="str">
            <v>Applicable</v>
          </cell>
          <cell r="J65">
            <v>80</v>
          </cell>
          <cell r="K65">
            <v>125</v>
          </cell>
          <cell r="L65" t="str">
            <v>A</v>
          </cell>
          <cell r="M65" t="str">
            <v>OK</v>
          </cell>
          <cell r="N65" t="str">
            <v>NOK</v>
          </cell>
          <cell r="O65" t="str">
            <v>A</v>
          </cell>
          <cell r="P65" t="str">
            <v>OK</v>
          </cell>
          <cell r="Q65" t="str">
            <v>NOK</v>
          </cell>
          <cell r="R65" t="str">
            <v>A</v>
          </cell>
          <cell r="S65" t="str">
            <v>OK</v>
          </cell>
          <cell r="T65" t="str">
            <v>NOK</v>
          </cell>
          <cell r="U65" t="str">
            <v>A</v>
          </cell>
          <cell r="V65" t="str">
            <v>OK</v>
          </cell>
          <cell r="W65" t="str">
            <v>NOK</v>
          </cell>
          <cell r="X65" t="str">
            <v>A</v>
          </cell>
          <cell r="Y65">
            <v>55</v>
          </cell>
          <cell r="AA65" t="str">
            <v>A</v>
          </cell>
          <cell r="AB65" t="str">
            <v>Sert au calcul de la décarburation</v>
          </cell>
          <cell r="AC65" t="str">
            <v>Pas de tolérance</v>
          </cell>
          <cell r="AD65" t="str">
            <v>A</v>
          </cell>
          <cell r="AE65">
            <v>-4</v>
          </cell>
          <cell r="AF65">
            <v>4</v>
          </cell>
          <cell r="AG65" t="str">
            <v>Applicable</v>
          </cell>
          <cell r="AH65">
            <v>13</v>
          </cell>
          <cell r="AI65">
            <v>13.4</v>
          </cell>
          <cell r="AJ65" t="str">
            <v>Applicable</v>
          </cell>
          <cell r="AK65">
            <v>0</v>
          </cell>
          <cell r="AL65">
            <v>0.4</v>
          </cell>
          <cell r="AM65" t="str">
            <v>Applicable</v>
          </cell>
          <cell r="AN65">
            <v>0</v>
          </cell>
          <cell r="AO65">
            <v>1.6</v>
          </cell>
          <cell r="AP65" t="str">
            <v>Applicable</v>
          </cell>
          <cell r="AQ65">
            <v>406</v>
          </cell>
          <cell r="AR65">
            <v>408</v>
          </cell>
          <cell r="AS65" t="str">
            <v>Applicable</v>
          </cell>
          <cell r="AV65" t="str">
            <v>NA</v>
          </cell>
          <cell r="AW65">
            <v>5.6800000000000006</v>
          </cell>
          <cell r="AX65">
            <v>5.7200000000000006</v>
          </cell>
          <cell r="AY65" t="str">
            <v>Applicable</v>
          </cell>
          <cell r="AZ65" t="str">
            <v>B</v>
          </cell>
          <cell r="BB65" t="str">
            <v>Applicable</v>
          </cell>
        </row>
        <row r="66">
          <cell r="C66" t="str">
            <v>180507</v>
          </cell>
          <cell r="F66" t="str">
            <v>Applicable</v>
          </cell>
          <cell r="G66">
            <v>1960352</v>
          </cell>
          <cell r="I66" t="str">
            <v>Applicable</v>
          </cell>
          <cell r="J66">
            <v>80</v>
          </cell>
          <cell r="K66">
            <v>125</v>
          </cell>
          <cell r="L66" t="str">
            <v>A</v>
          </cell>
          <cell r="M66" t="str">
            <v>OK</v>
          </cell>
          <cell r="N66" t="str">
            <v>NOK</v>
          </cell>
          <cell r="O66" t="str">
            <v>A</v>
          </cell>
          <cell r="P66" t="str">
            <v>OK</v>
          </cell>
          <cell r="Q66" t="str">
            <v>NOK</v>
          </cell>
          <cell r="R66" t="str">
            <v>A</v>
          </cell>
          <cell r="S66" t="str">
            <v>OK</v>
          </cell>
          <cell r="T66" t="str">
            <v>NOK</v>
          </cell>
          <cell r="U66" t="str">
            <v>A</v>
          </cell>
          <cell r="V66" t="str">
            <v>OK</v>
          </cell>
          <cell r="W66" t="str">
            <v>NOK</v>
          </cell>
          <cell r="X66" t="str">
            <v>A</v>
          </cell>
          <cell r="Y66">
            <v>55</v>
          </cell>
          <cell r="AA66" t="str">
            <v>A</v>
          </cell>
          <cell r="AB66" t="str">
            <v>Sert au calcul de la décarburation</v>
          </cell>
          <cell r="AC66" t="str">
            <v>Pas de tolérance</v>
          </cell>
          <cell r="AD66" t="str">
            <v>A</v>
          </cell>
          <cell r="AE66">
            <v>-4</v>
          </cell>
          <cell r="AF66">
            <v>4</v>
          </cell>
          <cell r="AG66" t="str">
            <v>Applicable</v>
          </cell>
          <cell r="AH66">
            <v>13</v>
          </cell>
          <cell r="AI66">
            <v>13.4</v>
          </cell>
          <cell r="AJ66" t="str">
            <v>Applicable</v>
          </cell>
          <cell r="AK66">
            <v>0</v>
          </cell>
          <cell r="AL66">
            <v>0.4</v>
          </cell>
          <cell r="AM66" t="str">
            <v>Applicable</v>
          </cell>
          <cell r="AN66">
            <v>0</v>
          </cell>
          <cell r="AO66">
            <v>1.6</v>
          </cell>
          <cell r="AP66" t="str">
            <v>Applicable</v>
          </cell>
          <cell r="AQ66">
            <v>406</v>
          </cell>
          <cell r="AR66">
            <v>408</v>
          </cell>
          <cell r="AS66" t="str">
            <v>Applicable</v>
          </cell>
          <cell r="AV66" t="str">
            <v>NA</v>
          </cell>
          <cell r="AW66">
            <v>5.6800000000000006</v>
          </cell>
          <cell r="AX66">
            <v>5.7200000000000006</v>
          </cell>
          <cell r="AY66" t="str">
            <v>Applicable</v>
          </cell>
          <cell r="AZ66" t="str">
            <v>X</v>
          </cell>
          <cell r="BB66" t="str">
            <v>Applicable</v>
          </cell>
        </row>
        <row r="67">
          <cell r="C67" t="str">
            <v>180507G</v>
          </cell>
          <cell r="F67" t="str">
            <v>Applicable</v>
          </cell>
          <cell r="G67">
            <v>1960352</v>
          </cell>
          <cell r="I67" t="str">
            <v>Applicable</v>
          </cell>
          <cell r="J67">
            <v>80</v>
          </cell>
          <cell r="K67">
            <v>125</v>
          </cell>
          <cell r="L67" t="str">
            <v>A</v>
          </cell>
          <cell r="M67" t="str">
            <v>OK</v>
          </cell>
          <cell r="N67" t="str">
            <v>NOK</v>
          </cell>
          <cell r="O67" t="str">
            <v>A</v>
          </cell>
          <cell r="P67" t="str">
            <v>OK</v>
          </cell>
          <cell r="Q67" t="str">
            <v>NOK</v>
          </cell>
          <cell r="R67" t="str">
            <v>A</v>
          </cell>
          <cell r="S67" t="str">
            <v>OK</v>
          </cell>
          <cell r="T67" t="str">
            <v>NOK</v>
          </cell>
          <cell r="U67" t="str">
            <v>A</v>
          </cell>
          <cell r="V67" t="str">
            <v>OK</v>
          </cell>
          <cell r="W67" t="str">
            <v>NOK</v>
          </cell>
          <cell r="X67" t="str">
            <v>A</v>
          </cell>
          <cell r="Y67">
            <v>55</v>
          </cell>
          <cell r="AA67" t="str">
            <v>A</v>
          </cell>
          <cell r="AB67" t="str">
            <v>Sert au calcul de la décarburation</v>
          </cell>
          <cell r="AC67" t="str">
            <v>Pas de tolérance</v>
          </cell>
          <cell r="AD67" t="str">
            <v>A</v>
          </cell>
          <cell r="AE67">
            <v>-4</v>
          </cell>
          <cell r="AF67">
            <v>4</v>
          </cell>
          <cell r="AG67" t="str">
            <v>Applicable</v>
          </cell>
          <cell r="AH67">
            <v>13</v>
          </cell>
          <cell r="AI67">
            <v>13.4</v>
          </cell>
          <cell r="AJ67" t="str">
            <v>Applicable</v>
          </cell>
          <cell r="AK67">
            <v>0</v>
          </cell>
          <cell r="AL67">
            <v>0.4</v>
          </cell>
          <cell r="AM67" t="str">
            <v>Applicable</v>
          </cell>
          <cell r="AN67">
            <v>0</v>
          </cell>
          <cell r="AO67">
            <v>1.6</v>
          </cell>
          <cell r="AP67" t="str">
            <v>Applicable</v>
          </cell>
          <cell r="AQ67">
            <v>406</v>
          </cell>
          <cell r="AR67">
            <v>408</v>
          </cell>
          <cell r="AS67" t="str">
            <v>Applicable</v>
          </cell>
          <cell r="AV67" t="str">
            <v>NA</v>
          </cell>
          <cell r="AW67">
            <v>5.6800000000000006</v>
          </cell>
          <cell r="AX67">
            <v>5.7200000000000006</v>
          </cell>
          <cell r="AY67" t="str">
            <v>Applicable</v>
          </cell>
          <cell r="AZ67" t="str">
            <v>X</v>
          </cell>
          <cell r="BB67" t="str">
            <v>Applicable</v>
          </cell>
        </row>
        <row r="68">
          <cell r="C68" t="str">
            <v>389206</v>
          </cell>
          <cell r="F68" t="str">
            <v>Applicable</v>
          </cell>
          <cell r="G68">
            <v>1880355</v>
          </cell>
          <cell r="I68" t="str">
            <v>Applicable</v>
          </cell>
          <cell r="J68">
            <v>80</v>
          </cell>
          <cell r="K68">
            <v>125</v>
          </cell>
          <cell r="L68" t="str">
            <v>A</v>
          </cell>
          <cell r="M68" t="str">
            <v>OK</v>
          </cell>
          <cell r="N68" t="str">
            <v>NOK</v>
          </cell>
          <cell r="O68" t="str">
            <v>A</v>
          </cell>
          <cell r="P68" t="str">
            <v>OK</v>
          </cell>
          <cell r="Q68" t="str">
            <v>NOK</v>
          </cell>
          <cell r="R68" t="str">
            <v>A</v>
          </cell>
          <cell r="S68" t="str">
            <v>OK</v>
          </cell>
          <cell r="T68" t="str">
            <v>NOK</v>
          </cell>
          <cell r="U68" t="str">
            <v>A</v>
          </cell>
          <cell r="V68" t="str">
            <v>OK</v>
          </cell>
          <cell r="W68" t="str">
            <v>NOK</v>
          </cell>
          <cell r="X68" t="str">
            <v>A</v>
          </cell>
          <cell r="Y68">
            <v>55</v>
          </cell>
          <cell r="AA68" t="str">
            <v>A</v>
          </cell>
          <cell r="AB68" t="str">
            <v>Sert au calcul de la décarburation</v>
          </cell>
          <cell r="AC68" t="str">
            <v>Pas de tolérance</v>
          </cell>
          <cell r="AD68" t="str">
            <v>A</v>
          </cell>
          <cell r="AE68">
            <v>-4</v>
          </cell>
          <cell r="AF68">
            <v>4</v>
          </cell>
          <cell r="AG68" t="str">
            <v>Applicable</v>
          </cell>
          <cell r="AH68">
            <v>12.35</v>
          </cell>
          <cell r="AI68">
            <v>13.15</v>
          </cell>
          <cell r="AJ68" t="str">
            <v>Applicable</v>
          </cell>
          <cell r="AK68">
            <v>0</v>
          </cell>
          <cell r="AL68">
            <v>0.4</v>
          </cell>
          <cell r="AM68" t="str">
            <v>Applicable</v>
          </cell>
          <cell r="AN68">
            <v>0</v>
          </cell>
          <cell r="AO68">
            <v>1.6</v>
          </cell>
          <cell r="AP68" t="str">
            <v>Applicable</v>
          </cell>
          <cell r="AQ68">
            <v>406</v>
          </cell>
          <cell r="AR68">
            <v>408</v>
          </cell>
          <cell r="AS68" t="str">
            <v>Applicable</v>
          </cell>
          <cell r="AV68" t="str">
            <v>NA</v>
          </cell>
          <cell r="AW68">
            <v>4.58</v>
          </cell>
          <cell r="AX68">
            <v>4.62</v>
          </cell>
          <cell r="AY68" t="str">
            <v>Applicable</v>
          </cell>
          <cell r="AZ68" t="str">
            <v>I</v>
          </cell>
          <cell r="BB68" t="str">
            <v>Applicable</v>
          </cell>
        </row>
        <row r="69">
          <cell r="C69" t="str">
            <v>191424</v>
          </cell>
          <cell r="F69" t="str">
            <v>Applicable</v>
          </cell>
          <cell r="G69">
            <v>1000370</v>
          </cell>
          <cell r="I69" t="str">
            <v>Applicable</v>
          </cell>
          <cell r="J69">
            <v>80</v>
          </cell>
          <cell r="K69">
            <v>125</v>
          </cell>
          <cell r="L69" t="str">
            <v>A</v>
          </cell>
          <cell r="M69" t="str">
            <v>OK</v>
          </cell>
          <cell r="N69" t="str">
            <v>NOK</v>
          </cell>
          <cell r="O69" t="str">
            <v>A</v>
          </cell>
          <cell r="P69" t="str">
            <v>OK</v>
          </cell>
          <cell r="Q69" t="str">
            <v>NOK</v>
          </cell>
          <cell r="R69" t="str">
            <v>A</v>
          </cell>
          <cell r="S69" t="str">
            <v>OK</v>
          </cell>
          <cell r="T69" t="str">
            <v>NOK</v>
          </cell>
          <cell r="U69" t="str">
            <v>A</v>
          </cell>
          <cell r="V69" t="str">
            <v>OK</v>
          </cell>
          <cell r="W69" t="str">
            <v>NOK</v>
          </cell>
          <cell r="X69" t="str">
            <v>A</v>
          </cell>
          <cell r="Y69">
            <v>55</v>
          </cell>
          <cell r="AA69" t="str">
            <v>A</v>
          </cell>
          <cell r="AB69" t="str">
            <v>Sert au calcul de la décarburation</v>
          </cell>
          <cell r="AC69" t="str">
            <v>Pas de tolérance</v>
          </cell>
          <cell r="AD69" t="str">
            <v>A</v>
          </cell>
          <cell r="AE69">
            <v>-4</v>
          </cell>
          <cell r="AF69">
            <v>4</v>
          </cell>
          <cell r="AG69" t="str">
            <v>Applicable</v>
          </cell>
          <cell r="AH69">
            <v>10.5</v>
          </cell>
          <cell r="AI69">
            <v>11.3</v>
          </cell>
          <cell r="AJ69" t="str">
            <v>Applicable</v>
          </cell>
          <cell r="AK69">
            <v>0</v>
          </cell>
          <cell r="AL69">
            <v>0.4</v>
          </cell>
          <cell r="AM69" t="str">
            <v>Applicable</v>
          </cell>
          <cell r="AN69">
            <v>0</v>
          </cell>
          <cell r="AO69">
            <v>1.6</v>
          </cell>
          <cell r="AP69" t="str">
            <v>Applicable</v>
          </cell>
          <cell r="AQ69">
            <v>406</v>
          </cell>
          <cell r="AR69">
            <v>408</v>
          </cell>
          <cell r="AS69" t="str">
            <v>Applicable</v>
          </cell>
          <cell r="AV69" t="str">
            <v>NA</v>
          </cell>
          <cell r="AW69">
            <v>5.18</v>
          </cell>
          <cell r="AX69">
            <v>5.22</v>
          </cell>
          <cell r="AY69" t="str">
            <v>Applicable</v>
          </cell>
          <cell r="AZ69" t="str">
            <v>K</v>
          </cell>
          <cell r="BB69" t="str">
            <v>Applicable</v>
          </cell>
        </row>
        <row r="70">
          <cell r="C70" t="str">
            <v>191713</v>
          </cell>
          <cell r="F70" t="str">
            <v>Applicable</v>
          </cell>
          <cell r="G70">
            <v>1010379</v>
          </cell>
          <cell r="I70" t="str">
            <v>Applicable</v>
          </cell>
          <cell r="J70">
            <v>80</v>
          </cell>
          <cell r="K70">
            <v>125</v>
          </cell>
          <cell r="L70" t="str">
            <v>A</v>
          </cell>
          <cell r="M70" t="str">
            <v>OK</v>
          </cell>
          <cell r="N70" t="str">
            <v>NOK</v>
          </cell>
          <cell r="O70" t="str">
            <v>A</v>
          </cell>
          <cell r="P70" t="str">
            <v>OK</v>
          </cell>
          <cell r="Q70" t="str">
            <v>NOK</v>
          </cell>
          <cell r="R70" t="str">
            <v>A</v>
          </cell>
          <cell r="S70" t="str">
            <v>OK</v>
          </cell>
          <cell r="T70" t="str">
            <v>NOK</v>
          </cell>
          <cell r="U70" t="str">
            <v>A</v>
          </cell>
          <cell r="V70" t="str">
            <v>OK</v>
          </cell>
          <cell r="W70" t="str">
            <v>NOK</v>
          </cell>
          <cell r="X70" t="str">
            <v>A</v>
          </cell>
          <cell r="Y70">
            <v>55</v>
          </cell>
          <cell r="AA70" t="str">
            <v>A</v>
          </cell>
          <cell r="AB70" t="str">
            <v>Sert au calcul de la décarburation</v>
          </cell>
          <cell r="AC70" t="str">
            <v>Pas de tolérance</v>
          </cell>
          <cell r="AD70" t="str">
            <v>A</v>
          </cell>
          <cell r="AE70">
            <v>-4</v>
          </cell>
          <cell r="AF70">
            <v>4</v>
          </cell>
          <cell r="AG70" t="str">
            <v>Applicable</v>
          </cell>
          <cell r="AH70">
            <v>13.35</v>
          </cell>
          <cell r="AI70">
            <v>14.15</v>
          </cell>
          <cell r="AJ70" t="str">
            <v>Applicable</v>
          </cell>
          <cell r="AK70">
            <v>0</v>
          </cell>
          <cell r="AL70">
            <v>0.4</v>
          </cell>
          <cell r="AM70" t="str">
            <v>Applicable</v>
          </cell>
          <cell r="AN70">
            <v>0</v>
          </cell>
          <cell r="AO70">
            <v>1.6</v>
          </cell>
          <cell r="AP70" t="str">
            <v>Applicable</v>
          </cell>
          <cell r="AQ70">
            <v>406</v>
          </cell>
          <cell r="AR70">
            <v>408</v>
          </cell>
          <cell r="AS70" t="str">
            <v>Applicable</v>
          </cell>
          <cell r="AV70" t="str">
            <v>NA</v>
          </cell>
          <cell r="AW70">
            <v>5.18</v>
          </cell>
          <cell r="AX70">
            <v>5.22</v>
          </cell>
          <cell r="AY70" t="str">
            <v>Applicable</v>
          </cell>
          <cell r="AZ70" t="str">
            <v>G</v>
          </cell>
          <cell r="BB70" t="str">
            <v>Applicable</v>
          </cell>
        </row>
        <row r="71">
          <cell r="C71" t="str">
            <v>190373</v>
          </cell>
          <cell r="F71" t="str">
            <v>Applicable</v>
          </cell>
          <cell r="G71">
            <v>1880355</v>
          </cell>
          <cell r="I71" t="str">
            <v>Applicable</v>
          </cell>
          <cell r="J71">
            <v>80</v>
          </cell>
          <cell r="K71">
            <v>125</v>
          </cell>
          <cell r="L71" t="str">
            <v>A</v>
          </cell>
          <cell r="M71" t="str">
            <v>OK</v>
          </cell>
          <cell r="N71" t="str">
            <v>NOK</v>
          </cell>
          <cell r="O71" t="str">
            <v>A</v>
          </cell>
          <cell r="P71" t="str">
            <v>OK</v>
          </cell>
          <cell r="Q71" t="str">
            <v>NOK</v>
          </cell>
          <cell r="R71" t="str">
            <v>A</v>
          </cell>
          <cell r="S71" t="str">
            <v>OK</v>
          </cell>
          <cell r="T71" t="str">
            <v>NOK</v>
          </cell>
          <cell r="U71" t="str">
            <v>A</v>
          </cell>
          <cell r="V71" t="str">
            <v>OK</v>
          </cell>
          <cell r="W71" t="str">
            <v>NOK</v>
          </cell>
          <cell r="X71" t="str">
            <v>A</v>
          </cell>
          <cell r="Y71">
            <v>55</v>
          </cell>
          <cell r="AA71" t="str">
            <v>A</v>
          </cell>
          <cell r="AB71" t="str">
            <v>Sert au calcul de la décarburation</v>
          </cell>
          <cell r="AC71" t="str">
            <v>Pas de tolérance</v>
          </cell>
          <cell r="AD71" t="str">
            <v>A</v>
          </cell>
          <cell r="AE71">
            <v>-4</v>
          </cell>
          <cell r="AF71">
            <v>4</v>
          </cell>
          <cell r="AG71" t="str">
            <v>Applicable</v>
          </cell>
          <cell r="AH71">
            <v>12.35</v>
          </cell>
          <cell r="AI71">
            <v>13.15</v>
          </cell>
          <cell r="AJ71" t="str">
            <v>Applicable</v>
          </cell>
          <cell r="AK71">
            <v>0</v>
          </cell>
          <cell r="AL71">
            <v>0.4</v>
          </cell>
          <cell r="AM71" t="str">
            <v>Applicable</v>
          </cell>
          <cell r="AN71">
            <v>0</v>
          </cell>
          <cell r="AO71">
            <v>1.6</v>
          </cell>
          <cell r="AP71" t="str">
            <v>Applicable</v>
          </cell>
          <cell r="AQ71">
            <v>406</v>
          </cell>
          <cell r="AR71">
            <v>408</v>
          </cell>
          <cell r="AS71" t="str">
            <v>Applicable</v>
          </cell>
          <cell r="AV71" t="str">
            <v>NA</v>
          </cell>
          <cell r="AW71">
            <v>5.18</v>
          </cell>
          <cell r="AX71">
            <v>5.22</v>
          </cell>
          <cell r="AY71" t="str">
            <v>Applicable</v>
          </cell>
          <cell r="AZ71" t="str">
            <v>L</v>
          </cell>
          <cell r="BB71" t="str">
            <v>Applicable</v>
          </cell>
        </row>
        <row r="72">
          <cell r="C72" t="str">
            <v>318407</v>
          </cell>
          <cell r="F72" t="str">
            <v>Applicable</v>
          </cell>
          <cell r="I72" t="str">
            <v>Applicable</v>
          </cell>
          <cell r="J72">
            <v>80</v>
          </cell>
          <cell r="K72">
            <v>125</v>
          </cell>
          <cell r="L72" t="str">
            <v>A</v>
          </cell>
          <cell r="M72" t="str">
            <v>OK</v>
          </cell>
          <cell r="N72" t="str">
            <v>NOK</v>
          </cell>
          <cell r="O72" t="str">
            <v>A</v>
          </cell>
          <cell r="P72" t="str">
            <v>OK</v>
          </cell>
          <cell r="Q72" t="str">
            <v>NOK</v>
          </cell>
          <cell r="R72" t="str">
            <v>A</v>
          </cell>
          <cell r="S72" t="str">
            <v>OK</v>
          </cell>
          <cell r="T72" t="str">
            <v>NOK</v>
          </cell>
          <cell r="U72" t="str">
            <v>A</v>
          </cell>
          <cell r="V72" t="str">
            <v>OK</v>
          </cell>
          <cell r="W72" t="str">
            <v>NOK</v>
          </cell>
          <cell r="X72" t="str">
            <v>A</v>
          </cell>
          <cell r="Y72">
            <v>55</v>
          </cell>
          <cell r="AA72" t="str">
            <v>A</v>
          </cell>
          <cell r="AB72" t="str">
            <v>Sert au calcul de la décarburation</v>
          </cell>
          <cell r="AC72" t="str">
            <v>Pas de tolérance</v>
          </cell>
          <cell r="AD72" t="str">
            <v>A</v>
          </cell>
          <cell r="AE72">
            <v>-4</v>
          </cell>
          <cell r="AF72">
            <v>4</v>
          </cell>
          <cell r="AG72" t="str">
            <v>Applicable</v>
          </cell>
          <cell r="AJ72" t="str">
            <v>Applicable</v>
          </cell>
          <cell r="AK72">
            <v>0</v>
          </cell>
          <cell r="AL72">
            <v>0.4</v>
          </cell>
          <cell r="AM72" t="str">
            <v>Applicable</v>
          </cell>
          <cell r="AN72">
            <v>0</v>
          </cell>
          <cell r="AO72">
            <v>1.6</v>
          </cell>
          <cell r="AP72" t="str">
            <v>Applicable</v>
          </cell>
          <cell r="AQ72">
            <v>406</v>
          </cell>
          <cell r="AR72">
            <v>408</v>
          </cell>
          <cell r="AS72" t="str">
            <v>Applicable</v>
          </cell>
          <cell r="AV72" t="str">
            <v>NA</v>
          </cell>
          <cell r="AY72" t="str">
            <v>NA</v>
          </cell>
          <cell r="AZ72" t="str">
            <v>R</v>
          </cell>
          <cell r="BB72" t="str">
            <v>Applicable</v>
          </cell>
        </row>
        <row r="73">
          <cell r="C73" t="str">
            <v>190345</v>
          </cell>
          <cell r="F73" t="str">
            <v>Applicable</v>
          </cell>
          <cell r="G73">
            <v>1880355</v>
          </cell>
          <cell r="I73" t="str">
            <v>Applicable</v>
          </cell>
          <cell r="J73">
            <v>80</v>
          </cell>
          <cell r="K73">
            <v>125</v>
          </cell>
          <cell r="L73" t="str">
            <v>A</v>
          </cell>
          <cell r="M73" t="str">
            <v>OK</v>
          </cell>
          <cell r="N73" t="str">
            <v>NOK</v>
          </cell>
          <cell r="O73" t="str">
            <v>A</v>
          </cell>
          <cell r="P73" t="str">
            <v>OK</v>
          </cell>
          <cell r="Q73" t="str">
            <v>NOK</v>
          </cell>
          <cell r="R73" t="str">
            <v>A</v>
          </cell>
          <cell r="S73" t="str">
            <v>OK</v>
          </cell>
          <cell r="T73" t="str">
            <v>NOK</v>
          </cell>
          <cell r="U73" t="str">
            <v>A</v>
          </cell>
          <cell r="V73" t="str">
            <v>OK</v>
          </cell>
          <cell r="W73" t="str">
            <v>NOK</v>
          </cell>
          <cell r="X73" t="str">
            <v>A</v>
          </cell>
          <cell r="Y73">
            <v>55</v>
          </cell>
          <cell r="AA73" t="str">
            <v>A</v>
          </cell>
          <cell r="AB73" t="str">
            <v>Sert au calcul de la décarburation</v>
          </cell>
          <cell r="AC73" t="str">
            <v>Pas de tolérance</v>
          </cell>
          <cell r="AD73" t="str">
            <v>A</v>
          </cell>
          <cell r="AE73">
            <v>-4</v>
          </cell>
          <cell r="AF73">
            <v>4</v>
          </cell>
          <cell r="AG73" t="str">
            <v>Applicable</v>
          </cell>
          <cell r="AH73">
            <v>12.35</v>
          </cell>
          <cell r="AI73">
            <v>13.15</v>
          </cell>
          <cell r="AJ73" t="str">
            <v>Applicable</v>
          </cell>
          <cell r="AK73">
            <v>0</v>
          </cell>
          <cell r="AL73">
            <v>0.4</v>
          </cell>
          <cell r="AM73" t="str">
            <v>Applicable</v>
          </cell>
          <cell r="AN73">
            <v>0</v>
          </cell>
          <cell r="AO73">
            <v>1.6</v>
          </cell>
          <cell r="AP73" t="str">
            <v>Applicable</v>
          </cell>
          <cell r="AQ73">
            <v>406</v>
          </cell>
          <cell r="AR73">
            <v>408</v>
          </cell>
          <cell r="AS73" t="str">
            <v>Applicable</v>
          </cell>
          <cell r="AV73" t="str">
            <v>NA</v>
          </cell>
          <cell r="AW73">
            <v>5.6800000000000006</v>
          </cell>
          <cell r="AX73">
            <v>5.7200000000000006</v>
          </cell>
          <cell r="AY73" t="str">
            <v>Applicable</v>
          </cell>
          <cell r="AZ73" t="str">
            <v>J</v>
          </cell>
          <cell r="BB73" t="str">
            <v>Applicable</v>
          </cell>
        </row>
        <row r="74">
          <cell r="C74" t="str">
            <v>190345A</v>
          </cell>
          <cell r="F74" t="str">
            <v>Applicable</v>
          </cell>
          <cell r="G74">
            <v>1880355</v>
          </cell>
          <cell r="I74" t="str">
            <v>Applicable</v>
          </cell>
          <cell r="J74">
            <v>80</v>
          </cell>
          <cell r="K74">
            <v>125</v>
          </cell>
          <cell r="L74" t="str">
            <v>A</v>
          </cell>
          <cell r="M74" t="str">
            <v>OK</v>
          </cell>
          <cell r="N74" t="str">
            <v>NOK</v>
          </cell>
          <cell r="O74" t="str">
            <v>A</v>
          </cell>
          <cell r="P74" t="str">
            <v>OK</v>
          </cell>
          <cell r="Q74" t="str">
            <v>NOK</v>
          </cell>
          <cell r="R74" t="str">
            <v>A</v>
          </cell>
          <cell r="S74" t="str">
            <v>OK</v>
          </cell>
          <cell r="T74" t="str">
            <v>NOK</v>
          </cell>
          <cell r="U74" t="str">
            <v>A</v>
          </cell>
          <cell r="V74" t="str">
            <v>OK</v>
          </cell>
          <cell r="W74" t="str">
            <v>NOK</v>
          </cell>
          <cell r="X74" t="str">
            <v>A</v>
          </cell>
          <cell r="Y74">
            <v>55</v>
          </cell>
          <cell r="AA74" t="str">
            <v>A</v>
          </cell>
          <cell r="AB74" t="str">
            <v>Sert au calcul de la décarburation</v>
          </cell>
          <cell r="AC74" t="str">
            <v>Pas de tolérance</v>
          </cell>
          <cell r="AD74" t="str">
            <v>A</v>
          </cell>
          <cell r="AE74">
            <v>-4</v>
          </cell>
          <cell r="AF74">
            <v>4</v>
          </cell>
          <cell r="AG74" t="str">
            <v>Applicable</v>
          </cell>
          <cell r="AH74">
            <v>12.35</v>
          </cell>
          <cell r="AI74">
            <v>13.15</v>
          </cell>
          <cell r="AJ74" t="str">
            <v>Applicable</v>
          </cell>
          <cell r="AK74">
            <v>0</v>
          </cell>
          <cell r="AL74">
            <v>0.4</v>
          </cell>
          <cell r="AM74" t="str">
            <v>Applicable</v>
          </cell>
          <cell r="AN74">
            <v>0</v>
          </cell>
          <cell r="AO74">
            <v>1.6</v>
          </cell>
          <cell r="AP74" t="str">
            <v>Applicable</v>
          </cell>
          <cell r="AQ74">
            <v>406</v>
          </cell>
          <cell r="AR74">
            <v>408</v>
          </cell>
          <cell r="AS74" t="str">
            <v>Applicable</v>
          </cell>
          <cell r="AV74" t="str">
            <v>NA</v>
          </cell>
          <cell r="AW74">
            <v>5.6800000000000006</v>
          </cell>
          <cell r="AX74">
            <v>5.7200000000000006</v>
          </cell>
          <cell r="AY74" t="str">
            <v>Applicable</v>
          </cell>
          <cell r="AZ74" t="str">
            <v>J</v>
          </cell>
          <cell r="BB74" t="str">
            <v>Applicable</v>
          </cell>
        </row>
        <row r="75">
          <cell r="C75" t="str">
            <v>191117</v>
          </cell>
          <cell r="F75" t="str">
            <v>Applicable</v>
          </cell>
          <cell r="G75">
            <v>1050392</v>
          </cell>
          <cell r="H75">
            <v>1000355</v>
          </cell>
          <cell r="I75" t="str">
            <v>Applicable</v>
          </cell>
          <cell r="J75">
            <v>80</v>
          </cell>
          <cell r="K75">
            <v>125</v>
          </cell>
          <cell r="L75" t="str">
            <v>A</v>
          </cell>
          <cell r="M75" t="str">
            <v>OK</v>
          </cell>
          <cell r="N75" t="str">
            <v>NOK</v>
          </cell>
          <cell r="O75" t="str">
            <v>A</v>
          </cell>
          <cell r="P75" t="str">
            <v>OK</v>
          </cell>
          <cell r="Q75" t="str">
            <v>NOK</v>
          </cell>
          <cell r="R75" t="str">
            <v>A</v>
          </cell>
          <cell r="S75" t="str">
            <v>OK</v>
          </cell>
          <cell r="T75" t="str">
            <v>NOK</v>
          </cell>
          <cell r="U75" t="str">
            <v>A</v>
          </cell>
          <cell r="V75" t="str">
            <v>OK</v>
          </cell>
          <cell r="W75" t="str">
            <v>NOK</v>
          </cell>
          <cell r="X75" t="str">
            <v>A</v>
          </cell>
          <cell r="Y75">
            <v>55</v>
          </cell>
          <cell r="AA75" t="str">
            <v>A</v>
          </cell>
          <cell r="AB75" t="str">
            <v>Sert au calcul de la décarburation</v>
          </cell>
          <cell r="AC75" t="str">
            <v>Pas de tolérance</v>
          </cell>
          <cell r="AD75" t="str">
            <v>A</v>
          </cell>
          <cell r="AE75">
            <v>-4</v>
          </cell>
          <cell r="AF75">
            <v>4</v>
          </cell>
          <cell r="AG75" t="str">
            <v>Applicable</v>
          </cell>
          <cell r="AH75">
            <v>12.35</v>
          </cell>
          <cell r="AI75">
            <v>13.15</v>
          </cell>
          <cell r="AJ75" t="str">
            <v>Applicable</v>
          </cell>
          <cell r="AK75">
            <v>0</v>
          </cell>
          <cell r="AL75">
            <v>0.4</v>
          </cell>
          <cell r="AM75" t="str">
            <v>Applicable</v>
          </cell>
          <cell r="AN75">
            <v>0</v>
          </cell>
          <cell r="AO75">
            <v>1.6</v>
          </cell>
          <cell r="AP75" t="str">
            <v>Applicable</v>
          </cell>
          <cell r="AQ75">
            <v>406</v>
          </cell>
          <cell r="AR75">
            <v>408</v>
          </cell>
          <cell r="AS75" t="str">
            <v>Applicable</v>
          </cell>
          <cell r="AV75" t="str">
            <v>NA</v>
          </cell>
          <cell r="AW75">
            <v>5.6800000000000006</v>
          </cell>
          <cell r="AX75">
            <v>5.7200000000000006</v>
          </cell>
          <cell r="AY75" t="str">
            <v>Applicable</v>
          </cell>
          <cell r="AZ75" t="str">
            <v>C</v>
          </cell>
          <cell r="BB75" t="str">
            <v>Applicable</v>
          </cell>
        </row>
        <row r="76">
          <cell r="C76" t="str">
            <v>191930G</v>
          </cell>
          <cell r="F76" t="str">
            <v>Applicable</v>
          </cell>
          <cell r="G76">
            <v>1050392</v>
          </cell>
          <cell r="H76">
            <v>1000355</v>
          </cell>
          <cell r="I76" t="str">
            <v>Applicable</v>
          </cell>
          <cell r="J76">
            <v>80</v>
          </cell>
          <cell r="K76">
            <v>125</v>
          </cell>
          <cell r="L76" t="str">
            <v>A</v>
          </cell>
          <cell r="M76" t="str">
            <v>OK</v>
          </cell>
          <cell r="N76" t="str">
            <v>NOK</v>
          </cell>
          <cell r="O76" t="str">
            <v>A</v>
          </cell>
          <cell r="P76" t="str">
            <v>OK</v>
          </cell>
          <cell r="Q76" t="str">
            <v>NOK</v>
          </cell>
          <cell r="R76" t="str">
            <v>A</v>
          </cell>
          <cell r="S76" t="str">
            <v>OK</v>
          </cell>
          <cell r="T76" t="str">
            <v>NOK</v>
          </cell>
          <cell r="U76" t="str">
            <v>A</v>
          </cell>
          <cell r="V76" t="str">
            <v>OK</v>
          </cell>
          <cell r="W76" t="str">
            <v>NOK</v>
          </cell>
          <cell r="X76" t="str">
            <v>A</v>
          </cell>
          <cell r="Y76">
            <v>55</v>
          </cell>
          <cell r="AA76" t="str">
            <v>A</v>
          </cell>
          <cell r="AB76" t="str">
            <v>Sert au calcul de la décarburation</v>
          </cell>
          <cell r="AC76" t="str">
            <v>Pas de tolérance</v>
          </cell>
          <cell r="AD76" t="str">
            <v>A</v>
          </cell>
          <cell r="AE76">
            <v>-4</v>
          </cell>
          <cell r="AF76">
            <v>4</v>
          </cell>
          <cell r="AG76" t="str">
            <v>Applicable</v>
          </cell>
          <cell r="AH76">
            <v>12.35</v>
          </cell>
          <cell r="AI76">
            <v>13.15</v>
          </cell>
          <cell r="AJ76" t="str">
            <v>Applicable</v>
          </cell>
          <cell r="AK76">
            <v>0</v>
          </cell>
          <cell r="AL76">
            <v>0.4</v>
          </cell>
          <cell r="AM76" t="str">
            <v>Applicable</v>
          </cell>
          <cell r="AN76">
            <v>0</v>
          </cell>
          <cell r="AO76">
            <v>1.6</v>
          </cell>
          <cell r="AP76" t="str">
            <v>Applicable</v>
          </cell>
          <cell r="AQ76">
            <v>406</v>
          </cell>
          <cell r="AR76">
            <v>408</v>
          </cell>
          <cell r="AS76" t="str">
            <v>Applicable</v>
          </cell>
          <cell r="AV76" t="str">
            <v>NA</v>
          </cell>
          <cell r="AW76">
            <v>5.58</v>
          </cell>
          <cell r="AX76">
            <v>5.62</v>
          </cell>
          <cell r="AY76" t="str">
            <v>Applicable</v>
          </cell>
          <cell r="AZ76" t="str">
            <v>S</v>
          </cell>
          <cell r="BB76" t="str">
            <v>Applicable</v>
          </cell>
        </row>
        <row r="77">
          <cell r="C77" t="str">
            <v>191930</v>
          </cell>
          <cell r="F77" t="str">
            <v>Applicable</v>
          </cell>
          <cell r="G77">
            <v>1050392</v>
          </cell>
          <cell r="H77">
            <v>1000355</v>
          </cell>
          <cell r="I77" t="str">
            <v>Applicable</v>
          </cell>
          <cell r="J77">
            <v>80</v>
          </cell>
          <cell r="K77">
            <v>125</v>
          </cell>
          <cell r="L77" t="str">
            <v>A</v>
          </cell>
          <cell r="M77" t="str">
            <v>OK</v>
          </cell>
          <cell r="N77" t="str">
            <v>NOK</v>
          </cell>
          <cell r="O77" t="str">
            <v>A</v>
          </cell>
          <cell r="P77" t="str">
            <v>OK</v>
          </cell>
          <cell r="Q77" t="str">
            <v>NOK</v>
          </cell>
          <cell r="R77" t="str">
            <v>A</v>
          </cell>
          <cell r="S77" t="str">
            <v>OK</v>
          </cell>
          <cell r="T77" t="str">
            <v>NOK</v>
          </cell>
          <cell r="U77" t="str">
            <v>A</v>
          </cell>
          <cell r="V77" t="str">
            <v>OK</v>
          </cell>
          <cell r="W77" t="str">
            <v>NOK</v>
          </cell>
          <cell r="X77" t="str">
            <v>A</v>
          </cell>
          <cell r="Y77">
            <v>55</v>
          </cell>
          <cell r="AA77" t="str">
            <v>A</v>
          </cell>
          <cell r="AB77" t="str">
            <v>Sert au calcul de la décarburation</v>
          </cell>
          <cell r="AC77" t="str">
            <v>Pas de tolérance</v>
          </cell>
          <cell r="AD77" t="str">
            <v>A</v>
          </cell>
          <cell r="AE77">
            <v>-4</v>
          </cell>
          <cell r="AF77">
            <v>4</v>
          </cell>
          <cell r="AG77" t="str">
            <v>Applicable</v>
          </cell>
          <cell r="AH77">
            <v>12.35</v>
          </cell>
          <cell r="AI77">
            <v>13.15</v>
          </cell>
          <cell r="AJ77" t="str">
            <v>Applicable</v>
          </cell>
          <cell r="AK77">
            <v>0</v>
          </cell>
          <cell r="AL77">
            <v>0.4</v>
          </cell>
          <cell r="AM77" t="str">
            <v>Applicable</v>
          </cell>
          <cell r="AN77">
            <v>0</v>
          </cell>
          <cell r="AO77">
            <v>1.6</v>
          </cell>
          <cell r="AP77" t="str">
            <v>Applicable</v>
          </cell>
          <cell r="AQ77">
            <v>406</v>
          </cell>
          <cell r="AR77">
            <v>408</v>
          </cell>
          <cell r="AS77" t="str">
            <v>Applicable</v>
          </cell>
          <cell r="AV77" t="str">
            <v>NA</v>
          </cell>
          <cell r="AW77">
            <v>5.6800000000000006</v>
          </cell>
          <cell r="AX77">
            <v>5.7200000000000006</v>
          </cell>
          <cell r="AY77" t="str">
            <v>Applicable</v>
          </cell>
          <cell r="AZ77" t="str">
            <v>S</v>
          </cell>
          <cell r="BB77" t="str">
            <v>Applicable</v>
          </cell>
        </row>
        <row r="78">
          <cell r="C78" t="str">
            <v>306602</v>
          </cell>
          <cell r="F78" t="str">
            <v>Applicable</v>
          </cell>
          <cell r="G78">
            <v>1050364</v>
          </cell>
          <cell r="I78" t="str">
            <v>Applicable</v>
          </cell>
          <cell r="J78">
            <v>80</v>
          </cell>
          <cell r="K78">
            <v>125</v>
          </cell>
          <cell r="L78" t="str">
            <v>A</v>
          </cell>
          <cell r="M78" t="str">
            <v>OK</v>
          </cell>
          <cell r="N78" t="str">
            <v>NOK</v>
          </cell>
          <cell r="O78" t="str">
            <v>A</v>
          </cell>
          <cell r="P78" t="str">
            <v>OK</v>
          </cell>
          <cell r="Q78" t="str">
            <v>NOK</v>
          </cell>
          <cell r="R78" t="str">
            <v>A</v>
          </cell>
          <cell r="S78" t="str">
            <v>OK</v>
          </cell>
          <cell r="T78" t="str">
            <v>NOK</v>
          </cell>
          <cell r="U78" t="str">
            <v>A</v>
          </cell>
          <cell r="V78" t="str">
            <v>OK</v>
          </cell>
          <cell r="W78" t="str">
            <v>NOK</v>
          </cell>
          <cell r="X78" t="str">
            <v>A</v>
          </cell>
          <cell r="Y78">
            <v>55</v>
          </cell>
          <cell r="AA78" t="str">
            <v>A</v>
          </cell>
          <cell r="AB78" t="str">
            <v>Sert au calcul de la décarburation</v>
          </cell>
          <cell r="AC78" t="str">
            <v>Pas de tolérance</v>
          </cell>
          <cell r="AD78" t="str">
            <v>A</v>
          </cell>
          <cell r="AE78">
            <v>-4</v>
          </cell>
          <cell r="AF78">
            <v>4</v>
          </cell>
          <cell r="AG78" t="str">
            <v>Applicable</v>
          </cell>
          <cell r="AH78">
            <v>12.95</v>
          </cell>
          <cell r="AI78">
            <v>13.15</v>
          </cell>
          <cell r="AJ78" t="str">
            <v>Applicable</v>
          </cell>
          <cell r="AK78">
            <v>0</v>
          </cell>
          <cell r="AL78">
            <v>0.4</v>
          </cell>
          <cell r="AM78" t="str">
            <v>Applicable</v>
          </cell>
          <cell r="AN78">
            <v>0</v>
          </cell>
          <cell r="AO78">
            <v>1.6</v>
          </cell>
          <cell r="AP78" t="str">
            <v>Applicable</v>
          </cell>
          <cell r="AQ78">
            <v>406</v>
          </cell>
          <cell r="AR78">
            <v>408</v>
          </cell>
          <cell r="AS78" t="str">
            <v>Applicable</v>
          </cell>
          <cell r="AV78" t="str">
            <v>NA</v>
          </cell>
          <cell r="AW78">
            <v>5.68</v>
          </cell>
          <cell r="AX78">
            <v>5.72</v>
          </cell>
          <cell r="AY78" t="str">
            <v>Applicable</v>
          </cell>
          <cell r="AZ78" t="str">
            <v>N</v>
          </cell>
          <cell r="BB78" t="str">
            <v>Applicable</v>
          </cell>
        </row>
        <row r="79">
          <cell r="C79" t="str">
            <v>306784</v>
          </cell>
          <cell r="F79" t="str">
            <v>Applicable</v>
          </cell>
          <cell r="G79">
            <v>1050364</v>
          </cell>
          <cell r="I79" t="str">
            <v>Applicable</v>
          </cell>
          <cell r="J79">
            <v>80</v>
          </cell>
          <cell r="K79">
            <v>125</v>
          </cell>
          <cell r="L79" t="str">
            <v>A</v>
          </cell>
          <cell r="M79" t="str">
            <v>OK</v>
          </cell>
          <cell r="N79" t="str">
            <v>NOK</v>
          </cell>
          <cell r="O79" t="str">
            <v>A</v>
          </cell>
          <cell r="P79" t="str">
            <v>OK</v>
          </cell>
          <cell r="Q79" t="str">
            <v>NOK</v>
          </cell>
          <cell r="R79" t="str">
            <v>A</v>
          </cell>
          <cell r="S79" t="str">
            <v>OK</v>
          </cell>
          <cell r="T79" t="str">
            <v>NOK</v>
          </cell>
          <cell r="U79" t="str">
            <v>A</v>
          </cell>
          <cell r="V79" t="str">
            <v>OK</v>
          </cell>
          <cell r="W79" t="str">
            <v>NOK</v>
          </cell>
          <cell r="X79" t="str">
            <v>A</v>
          </cell>
          <cell r="Y79">
            <v>55</v>
          </cell>
          <cell r="AA79" t="str">
            <v>A</v>
          </cell>
          <cell r="AB79" t="str">
            <v>Sert au calcul de la décarburation</v>
          </cell>
          <cell r="AC79" t="str">
            <v>Pas de tolérance</v>
          </cell>
          <cell r="AD79" t="str">
            <v>A</v>
          </cell>
          <cell r="AE79">
            <v>-4</v>
          </cell>
          <cell r="AF79">
            <v>4</v>
          </cell>
          <cell r="AG79" t="str">
            <v>Applicable</v>
          </cell>
          <cell r="AH79">
            <v>12.95</v>
          </cell>
          <cell r="AI79">
            <v>13.15</v>
          </cell>
          <cell r="AJ79" t="str">
            <v>Applicable</v>
          </cell>
          <cell r="AK79">
            <v>0</v>
          </cell>
          <cell r="AL79">
            <v>0.4</v>
          </cell>
          <cell r="AM79" t="str">
            <v>Applicable</v>
          </cell>
          <cell r="AN79">
            <v>0</v>
          </cell>
          <cell r="AO79">
            <v>1.6</v>
          </cell>
          <cell r="AP79" t="str">
            <v>Applicable</v>
          </cell>
          <cell r="AQ79">
            <v>406</v>
          </cell>
          <cell r="AR79">
            <v>408</v>
          </cell>
          <cell r="AS79" t="str">
            <v>Applicable</v>
          </cell>
          <cell r="AV79" t="str">
            <v>NA</v>
          </cell>
          <cell r="AW79">
            <v>5.58</v>
          </cell>
          <cell r="AX79">
            <v>5.62</v>
          </cell>
          <cell r="AY79" t="str">
            <v>Applicable</v>
          </cell>
          <cell r="AZ79" t="str">
            <v>R</v>
          </cell>
          <cell r="BB79" t="str">
            <v>Applicable</v>
          </cell>
        </row>
        <row r="80">
          <cell r="C80" t="str">
            <v>306861</v>
          </cell>
          <cell r="F80" t="str">
            <v>Applicable</v>
          </cell>
          <cell r="G80">
            <v>1050362</v>
          </cell>
          <cell r="I80" t="str">
            <v>Applicable</v>
          </cell>
          <cell r="J80">
            <v>80</v>
          </cell>
          <cell r="K80">
            <v>125</v>
          </cell>
          <cell r="L80" t="str">
            <v>A</v>
          </cell>
          <cell r="M80" t="str">
            <v>OK</v>
          </cell>
          <cell r="N80" t="str">
            <v>NOK</v>
          </cell>
          <cell r="O80" t="str">
            <v>A</v>
          </cell>
          <cell r="P80" t="str">
            <v>OK</v>
          </cell>
          <cell r="Q80" t="str">
            <v>NOK</v>
          </cell>
          <cell r="R80" t="str">
            <v>A</v>
          </cell>
          <cell r="S80" t="str">
            <v>OK</v>
          </cell>
          <cell r="T80" t="str">
            <v>NOK</v>
          </cell>
          <cell r="U80" t="str">
            <v>A</v>
          </cell>
          <cell r="V80" t="str">
            <v>OK</v>
          </cell>
          <cell r="W80" t="str">
            <v>NOK</v>
          </cell>
          <cell r="X80" t="str">
            <v>A</v>
          </cell>
          <cell r="Y80">
            <v>55</v>
          </cell>
          <cell r="AA80" t="str">
            <v>A</v>
          </cell>
          <cell r="AB80" t="str">
            <v>Sert au calcul de la décarburation</v>
          </cell>
          <cell r="AC80" t="str">
            <v>Pas de tolérance</v>
          </cell>
          <cell r="AD80" t="str">
            <v>A</v>
          </cell>
          <cell r="AE80">
            <v>-4</v>
          </cell>
          <cell r="AF80">
            <v>4</v>
          </cell>
          <cell r="AG80" t="str">
            <v>Applicable</v>
          </cell>
          <cell r="AH80">
            <v>13.1</v>
          </cell>
          <cell r="AI80">
            <v>13.5</v>
          </cell>
          <cell r="AJ80" t="str">
            <v>Applicable</v>
          </cell>
          <cell r="AK80">
            <v>0</v>
          </cell>
          <cell r="AL80">
            <v>0.4</v>
          </cell>
          <cell r="AM80" t="str">
            <v>Applicable</v>
          </cell>
          <cell r="AN80">
            <v>0</v>
          </cell>
          <cell r="AO80">
            <v>1.6</v>
          </cell>
          <cell r="AP80" t="str">
            <v>Applicable</v>
          </cell>
          <cell r="AQ80">
            <v>406</v>
          </cell>
          <cell r="AR80">
            <v>408</v>
          </cell>
          <cell r="AS80" t="str">
            <v>Applicable</v>
          </cell>
          <cell r="AV80" t="str">
            <v>NA</v>
          </cell>
          <cell r="AW80">
            <v>5.68</v>
          </cell>
          <cell r="AX80">
            <v>5.72</v>
          </cell>
          <cell r="AY80" t="str">
            <v>Applicable</v>
          </cell>
          <cell r="AZ80" t="str">
            <v>D2</v>
          </cell>
          <cell r="BB80" t="str">
            <v>Applicable</v>
          </cell>
        </row>
        <row r="81">
          <cell r="C81" t="str">
            <v>306861A</v>
          </cell>
          <cell r="F81" t="str">
            <v>Applicable</v>
          </cell>
          <cell r="G81">
            <v>1050362</v>
          </cell>
          <cell r="I81" t="str">
            <v>Applicable</v>
          </cell>
          <cell r="J81">
            <v>80</v>
          </cell>
          <cell r="K81">
            <v>125</v>
          </cell>
          <cell r="L81" t="str">
            <v>A</v>
          </cell>
          <cell r="M81" t="str">
            <v>OK</v>
          </cell>
          <cell r="N81" t="str">
            <v>NOK</v>
          </cell>
          <cell r="O81" t="str">
            <v>A</v>
          </cell>
          <cell r="P81" t="str">
            <v>OK</v>
          </cell>
          <cell r="Q81" t="str">
            <v>NOK</v>
          </cell>
          <cell r="R81" t="str">
            <v>A</v>
          </cell>
          <cell r="S81" t="str">
            <v>OK</v>
          </cell>
          <cell r="T81" t="str">
            <v>NOK</v>
          </cell>
          <cell r="U81" t="str">
            <v>A</v>
          </cell>
          <cell r="V81" t="str">
            <v>OK</v>
          </cell>
          <cell r="W81" t="str">
            <v>NOK</v>
          </cell>
          <cell r="X81" t="str">
            <v>A</v>
          </cell>
          <cell r="Y81">
            <v>55</v>
          </cell>
          <cell r="AA81" t="str">
            <v>A</v>
          </cell>
          <cell r="AB81" t="str">
            <v>Sert au calcul de la décarburation</v>
          </cell>
          <cell r="AC81" t="str">
            <v>Pas de tolérance</v>
          </cell>
          <cell r="AD81" t="str">
            <v>A</v>
          </cell>
          <cell r="AE81">
            <v>-4</v>
          </cell>
          <cell r="AF81">
            <v>4</v>
          </cell>
          <cell r="AG81" t="str">
            <v>Applicable</v>
          </cell>
          <cell r="AH81">
            <v>13.1</v>
          </cell>
          <cell r="AI81">
            <v>13.5</v>
          </cell>
          <cell r="AJ81" t="str">
            <v>Applicable</v>
          </cell>
          <cell r="AK81">
            <v>0</v>
          </cell>
          <cell r="AL81">
            <v>0.4</v>
          </cell>
          <cell r="AM81" t="str">
            <v>Applicable</v>
          </cell>
          <cell r="AN81">
            <v>0</v>
          </cell>
          <cell r="AO81">
            <v>1.6</v>
          </cell>
          <cell r="AP81" t="str">
            <v>Applicable</v>
          </cell>
          <cell r="AQ81">
            <v>406</v>
          </cell>
          <cell r="AR81">
            <v>408</v>
          </cell>
          <cell r="AS81" t="str">
            <v>Applicable</v>
          </cell>
          <cell r="AV81" t="str">
            <v>NA</v>
          </cell>
          <cell r="AW81">
            <v>5.68</v>
          </cell>
          <cell r="AX81">
            <v>5.72</v>
          </cell>
          <cell r="AY81" t="str">
            <v>Applicable</v>
          </cell>
          <cell r="AZ81" t="str">
            <v>D2</v>
          </cell>
          <cell r="BB81" t="str">
            <v>Applicable</v>
          </cell>
        </row>
        <row r="82">
          <cell r="C82" t="str">
            <v>306942G</v>
          </cell>
          <cell r="F82" t="str">
            <v>Applicable</v>
          </cell>
          <cell r="G82">
            <v>1950361</v>
          </cell>
          <cell r="I82" t="str">
            <v>Applicable</v>
          </cell>
          <cell r="J82">
            <v>80</v>
          </cell>
          <cell r="K82">
            <v>125</v>
          </cell>
          <cell r="L82" t="str">
            <v>A</v>
          </cell>
          <cell r="M82" t="str">
            <v>OK</v>
          </cell>
          <cell r="N82" t="str">
            <v>NOK</v>
          </cell>
          <cell r="O82" t="str">
            <v>A</v>
          </cell>
          <cell r="P82" t="str">
            <v>OK</v>
          </cell>
          <cell r="Q82" t="str">
            <v>NOK</v>
          </cell>
          <cell r="R82" t="str">
            <v>A</v>
          </cell>
          <cell r="S82" t="str">
            <v>OK</v>
          </cell>
          <cell r="T82" t="str">
            <v>NOK</v>
          </cell>
          <cell r="U82" t="str">
            <v>A</v>
          </cell>
          <cell r="V82" t="str">
            <v>OK</v>
          </cell>
          <cell r="W82" t="str">
            <v>NOK</v>
          </cell>
          <cell r="X82" t="str">
            <v>A</v>
          </cell>
          <cell r="Y82">
            <v>55</v>
          </cell>
          <cell r="AA82" t="str">
            <v>A</v>
          </cell>
          <cell r="AB82" t="str">
            <v>Sert au calcul de la décarburation</v>
          </cell>
          <cell r="AC82" t="str">
            <v>Pas de tolérance</v>
          </cell>
          <cell r="AD82" t="str">
            <v>A</v>
          </cell>
          <cell r="AE82">
            <v>-4</v>
          </cell>
          <cell r="AF82">
            <v>4</v>
          </cell>
          <cell r="AG82" t="str">
            <v>Applicable</v>
          </cell>
          <cell r="AH82">
            <v>13</v>
          </cell>
          <cell r="AI82">
            <v>13.4</v>
          </cell>
          <cell r="AJ82" t="str">
            <v>Applicable</v>
          </cell>
          <cell r="AK82">
            <v>0</v>
          </cell>
          <cell r="AL82">
            <v>0.4</v>
          </cell>
          <cell r="AM82" t="str">
            <v>Applicable</v>
          </cell>
          <cell r="AN82">
            <v>0</v>
          </cell>
          <cell r="AO82">
            <v>1.6</v>
          </cell>
          <cell r="AP82" t="str">
            <v>Applicable</v>
          </cell>
          <cell r="AQ82">
            <v>406</v>
          </cell>
          <cell r="AR82">
            <v>408</v>
          </cell>
          <cell r="AS82" t="str">
            <v>Applicable</v>
          </cell>
          <cell r="AV82" t="str">
            <v>NA</v>
          </cell>
          <cell r="AW82">
            <v>5.58</v>
          </cell>
          <cell r="AX82">
            <v>5.62</v>
          </cell>
          <cell r="AY82" t="str">
            <v>Applicable</v>
          </cell>
          <cell r="AZ82" t="str">
            <v>B2</v>
          </cell>
          <cell r="BB82" t="str">
            <v>Applicable</v>
          </cell>
        </row>
        <row r="83">
          <cell r="C83" t="str">
            <v>306942U</v>
          </cell>
          <cell r="F83" t="str">
            <v>Applicable</v>
          </cell>
          <cell r="G83">
            <v>1950361</v>
          </cell>
          <cell r="I83" t="str">
            <v>Applicable</v>
          </cell>
          <cell r="J83">
            <v>80</v>
          </cell>
          <cell r="K83">
            <v>125</v>
          </cell>
          <cell r="L83" t="str">
            <v>A</v>
          </cell>
          <cell r="M83" t="str">
            <v>OK</v>
          </cell>
          <cell r="N83" t="str">
            <v>NOK</v>
          </cell>
          <cell r="O83" t="str">
            <v>A</v>
          </cell>
          <cell r="P83" t="str">
            <v>OK</v>
          </cell>
          <cell r="Q83" t="str">
            <v>NOK</v>
          </cell>
          <cell r="R83" t="str">
            <v>A</v>
          </cell>
          <cell r="S83" t="str">
            <v>OK</v>
          </cell>
          <cell r="T83" t="str">
            <v>NOK</v>
          </cell>
          <cell r="U83" t="str">
            <v>A</v>
          </cell>
          <cell r="V83" t="str">
            <v>OK</v>
          </cell>
          <cell r="W83" t="str">
            <v>NOK</v>
          </cell>
          <cell r="X83" t="str">
            <v>A</v>
          </cell>
          <cell r="Y83">
            <v>55</v>
          </cell>
          <cell r="AA83" t="str">
            <v>A</v>
          </cell>
          <cell r="AB83" t="str">
            <v>Sert au calcul de la décarburation</v>
          </cell>
          <cell r="AC83" t="str">
            <v>Pas de tolérance</v>
          </cell>
          <cell r="AD83" t="str">
            <v>A</v>
          </cell>
          <cell r="AE83">
            <v>-4</v>
          </cell>
          <cell r="AF83">
            <v>4</v>
          </cell>
          <cell r="AG83" t="str">
            <v>Applicable</v>
          </cell>
          <cell r="AH83">
            <v>13</v>
          </cell>
          <cell r="AI83">
            <v>13.4</v>
          </cell>
          <cell r="AJ83" t="str">
            <v>Applicable</v>
          </cell>
          <cell r="AK83">
            <v>0</v>
          </cell>
          <cell r="AL83">
            <v>0.4</v>
          </cell>
          <cell r="AM83" t="str">
            <v>Applicable</v>
          </cell>
          <cell r="AN83">
            <v>0</v>
          </cell>
          <cell r="AO83">
            <v>1.6</v>
          </cell>
          <cell r="AP83" t="str">
            <v>Applicable</v>
          </cell>
          <cell r="AQ83">
            <v>406</v>
          </cell>
          <cell r="AR83">
            <v>408</v>
          </cell>
          <cell r="AS83" t="str">
            <v>Applicable</v>
          </cell>
          <cell r="AV83" t="str">
            <v>NA</v>
          </cell>
          <cell r="AW83">
            <v>5.58</v>
          </cell>
          <cell r="AX83">
            <v>5.62</v>
          </cell>
          <cell r="AY83" t="str">
            <v>Applicable</v>
          </cell>
          <cell r="AZ83" t="str">
            <v>B2</v>
          </cell>
          <cell r="BB83" t="str">
            <v>Applicable</v>
          </cell>
        </row>
        <row r="84">
          <cell r="C84" t="str">
            <v>306942</v>
          </cell>
          <cell r="F84" t="str">
            <v>Applicable</v>
          </cell>
          <cell r="G84">
            <v>1950361</v>
          </cell>
          <cell r="I84" t="str">
            <v>Applicable</v>
          </cell>
          <cell r="J84">
            <v>80</v>
          </cell>
          <cell r="K84">
            <v>125</v>
          </cell>
          <cell r="L84" t="str">
            <v>A</v>
          </cell>
          <cell r="M84" t="str">
            <v>OK</v>
          </cell>
          <cell r="N84" t="str">
            <v>NOK</v>
          </cell>
          <cell r="O84" t="str">
            <v>A</v>
          </cell>
          <cell r="P84" t="str">
            <v>OK</v>
          </cell>
          <cell r="Q84" t="str">
            <v>NOK</v>
          </cell>
          <cell r="R84" t="str">
            <v>A</v>
          </cell>
          <cell r="S84" t="str">
            <v>OK</v>
          </cell>
          <cell r="T84" t="str">
            <v>NOK</v>
          </cell>
          <cell r="U84" t="str">
            <v>A</v>
          </cell>
          <cell r="V84" t="str">
            <v>OK</v>
          </cell>
          <cell r="W84" t="str">
            <v>NOK</v>
          </cell>
          <cell r="X84" t="str">
            <v>A</v>
          </cell>
          <cell r="Y84">
            <v>55</v>
          </cell>
          <cell r="AA84" t="str">
            <v>A</v>
          </cell>
          <cell r="AB84" t="str">
            <v>Sert au calcul de la décarburation</v>
          </cell>
          <cell r="AC84" t="str">
            <v>Pas de tolérance</v>
          </cell>
          <cell r="AD84" t="str">
            <v>A</v>
          </cell>
          <cell r="AE84">
            <v>-4</v>
          </cell>
          <cell r="AF84">
            <v>4</v>
          </cell>
          <cell r="AG84" t="str">
            <v>Applicable</v>
          </cell>
          <cell r="AH84">
            <v>13</v>
          </cell>
          <cell r="AI84">
            <v>13.4</v>
          </cell>
          <cell r="AJ84" t="str">
            <v>Applicable</v>
          </cell>
          <cell r="AK84">
            <v>0</v>
          </cell>
          <cell r="AL84">
            <v>0.4</v>
          </cell>
          <cell r="AM84" t="str">
            <v>Applicable</v>
          </cell>
          <cell r="AN84">
            <v>0</v>
          </cell>
          <cell r="AO84">
            <v>1.6</v>
          </cell>
          <cell r="AP84" t="str">
            <v>Applicable</v>
          </cell>
          <cell r="AQ84">
            <v>406</v>
          </cell>
          <cell r="AR84">
            <v>408</v>
          </cell>
          <cell r="AS84" t="str">
            <v>Applicable</v>
          </cell>
          <cell r="AV84" t="str">
            <v>NA</v>
          </cell>
          <cell r="AW84">
            <v>5.58</v>
          </cell>
          <cell r="AX84">
            <v>5.62</v>
          </cell>
          <cell r="AY84" t="str">
            <v>Applicable</v>
          </cell>
          <cell r="AZ84" t="str">
            <v>B2</v>
          </cell>
          <cell r="BB84" t="str">
            <v>Applicable</v>
          </cell>
        </row>
        <row r="85">
          <cell r="C85" t="str">
            <v>307098</v>
          </cell>
          <cell r="F85" t="str">
            <v>Applicable</v>
          </cell>
          <cell r="G85">
            <v>1050392</v>
          </cell>
          <cell r="I85" t="str">
            <v>Applicable</v>
          </cell>
          <cell r="J85">
            <v>80</v>
          </cell>
          <cell r="K85">
            <v>125</v>
          </cell>
          <cell r="L85" t="str">
            <v>A</v>
          </cell>
          <cell r="M85" t="str">
            <v>OK</v>
          </cell>
          <cell r="N85" t="str">
            <v>NOK</v>
          </cell>
          <cell r="O85" t="str">
            <v>A</v>
          </cell>
          <cell r="P85" t="str">
            <v>OK</v>
          </cell>
          <cell r="Q85" t="str">
            <v>NOK</v>
          </cell>
          <cell r="R85" t="str">
            <v>A</v>
          </cell>
          <cell r="S85" t="str">
            <v>OK</v>
          </cell>
          <cell r="T85" t="str">
            <v>NOK</v>
          </cell>
          <cell r="U85" t="str">
            <v>A</v>
          </cell>
          <cell r="V85" t="str">
            <v>OK</v>
          </cell>
          <cell r="W85" t="str">
            <v>NOK</v>
          </cell>
          <cell r="X85" t="str">
            <v>A</v>
          </cell>
          <cell r="Y85">
            <v>55</v>
          </cell>
          <cell r="AA85" t="str">
            <v>A</v>
          </cell>
          <cell r="AB85" t="str">
            <v>Sert au calcul de la décarburation</v>
          </cell>
          <cell r="AC85" t="str">
            <v>Pas de tolérance</v>
          </cell>
          <cell r="AD85" t="str">
            <v>A</v>
          </cell>
          <cell r="AE85">
            <v>-4</v>
          </cell>
          <cell r="AF85">
            <v>4</v>
          </cell>
          <cell r="AG85" t="str">
            <v>Applicable</v>
          </cell>
          <cell r="AH85">
            <v>12.55</v>
          </cell>
          <cell r="AI85">
            <v>13.35</v>
          </cell>
          <cell r="AJ85" t="str">
            <v>Applicable</v>
          </cell>
          <cell r="AK85">
            <v>0</v>
          </cell>
          <cell r="AL85">
            <v>0.4</v>
          </cell>
          <cell r="AM85" t="str">
            <v>Applicable</v>
          </cell>
          <cell r="AN85">
            <v>0</v>
          </cell>
          <cell r="AO85">
            <v>1.6</v>
          </cell>
          <cell r="AP85" t="str">
            <v>Applicable</v>
          </cell>
          <cell r="AQ85">
            <v>406</v>
          </cell>
          <cell r="AR85">
            <v>408</v>
          </cell>
          <cell r="AS85" t="str">
            <v>Applicable</v>
          </cell>
          <cell r="AV85" t="str">
            <v>NA</v>
          </cell>
          <cell r="AW85">
            <v>5.58</v>
          </cell>
          <cell r="AX85">
            <v>5.62</v>
          </cell>
          <cell r="AY85" t="str">
            <v>Applicable</v>
          </cell>
          <cell r="AZ85" t="str">
            <v>A2</v>
          </cell>
          <cell r="BB85" t="str">
            <v>Applicable</v>
          </cell>
        </row>
        <row r="86">
          <cell r="C86" t="str">
            <v>307729</v>
          </cell>
          <cell r="F86" t="str">
            <v>Applicable</v>
          </cell>
          <cell r="G86">
            <v>1050392</v>
          </cell>
          <cell r="I86" t="str">
            <v>Applicable</v>
          </cell>
          <cell r="J86">
            <v>80</v>
          </cell>
          <cell r="K86">
            <v>125</v>
          </cell>
          <cell r="L86" t="str">
            <v>A</v>
          </cell>
          <cell r="M86" t="str">
            <v>OK</v>
          </cell>
          <cell r="N86" t="str">
            <v>NOK</v>
          </cell>
          <cell r="O86" t="str">
            <v>A</v>
          </cell>
          <cell r="P86" t="str">
            <v>OK</v>
          </cell>
          <cell r="Q86" t="str">
            <v>NOK</v>
          </cell>
          <cell r="R86" t="str">
            <v>A</v>
          </cell>
          <cell r="S86" t="str">
            <v>OK</v>
          </cell>
          <cell r="T86" t="str">
            <v>NOK</v>
          </cell>
          <cell r="U86" t="str">
            <v>A</v>
          </cell>
          <cell r="V86" t="str">
            <v>OK</v>
          </cell>
          <cell r="W86" t="str">
            <v>NOK</v>
          </cell>
          <cell r="X86" t="str">
            <v>A</v>
          </cell>
          <cell r="Y86">
            <v>55</v>
          </cell>
          <cell r="AA86" t="str">
            <v>A</v>
          </cell>
          <cell r="AB86" t="str">
            <v>Sert au calcul de la décarburation</v>
          </cell>
          <cell r="AC86" t="str">
            <v>Pas de tolérance</v>
          </cell>
          <cell r="AD86" t="str">
            <v>A</v>
          </cell>
          <cell r="AE86">
            <v>-4</v>
          </cell>
          <cell r="AF86">
            <v>4</v>
          </cell>
          <cell r="AG86" t="str">
            <v>Applicable</v>
          </cell>
          <cell r="AH86">
            <v>12.55</v>
          </cell>
          <cell r="AI86">
            <v>13.35</v>
          </cell>
          <cell r="AJ86" t="str">
            <v>Applicable</v>
          </cell>
          <cell r="AK86">
            <v>0</v>
          </cell>
          <cell r="AL86">
            <v>0.4</v>
          </cell>
          <cell r="AM86" t="str">
            <v>Applicable</v>
          </cell>
          <cell r="AN86">
            <v>0</v>
          </cell>
          <cell r="AO86">
            <v>1.6</v>
          </cell>
          <cell r="AP86" t="str">
            <v>Applicable</v>
          </cell>
          <cell r="AQ86">
            <v>406</v>
          </cell>
          <cell r="AR86">
            <v>408</v>
          </cell>
          <cell r="AS86" t="str">
            <v>Applicable</v>
          </cell>
          <cell r="AV86" t="str">
            <v>NA</v>
          </cell>
          <cell r="AW86">
            <v>5.68</v>
          </cell>
          <cell r="AX86">
            <v>5.72</v>
          </cell>
          <cell r="AY86" t="str">
            <v>Applicable</v>
          </cell>
          <cell r="AZ86" t="str">
            <v>L2</v>
          </cell>
          <cell r="BB86" t="str">
            <v>Applicable</v>
          </cell>
        </row>
        <row r="87">
          <cell r="C87" t="str">
            <v>307993</v>
          </cell>
          <cell r="F87" t="str">
            <v>Applicable</v>
          </cell>
          <cell r="G87">
            <v>1880355</v>
          </cell>
          <cell r="I87" t="str">
            <v>Applicable</v>
          </cell>
          <cell r="J87">
            <v>80</v>
          </cell>
          <cell r="K87">
            <v>125</v>
          </cell>
          <cell r="L87" t="str">
            <v>A</v>
          </cell>
          <cell r="M87" t="str">
            <v>OK</v>
          </cell>
          <cell r="N87" t="str">
            <v>NOK</v>
          </cell>
          <cell r="O87" t="str">
            <v>A</v>
          </cell>
          <cell r="P87" t="str">
            <v>OK</v>
          </cell>
          <cell r="Q87" t="str">
            <v>NOK</v>
          </cell>
          <cell r="R87" t="str">
            <v>A</v>
          </cell>
          <cell r="S87" t="str">
            <v>OK</v>
          </cell>
          <cell r="T87" t="str">
            <v>NOK</v>
          </cell>
          <cell r="U87" t="str">
            <v>A</v>
          </cell>
          <cell r="V87" t="str">
            <v>OK</v>
          </cell>
          <cell r="W87" t="str">
            <v>NOK</v>
          </cell>
          <cell r="X87" t="str">
            <v>A</v>
          </cell>
          <cell r="Y87">
            <v>55</v>
          </cell>
          <cell r="AA87" t="str">
            <v>A</v>
          </cell>
          <cell r="AB87" t="str">
            <v>Sert au calcul de la décarburation</v>
          </cell>
          <cell r="AC87" t="str">
            <v>Pas de tolérance</v>
          </cell>
          <cell r="AD87" t="str">
            <v>A</v>
          </cell>
          <cell r="AE87">
            <v>-4</v>
          </cell>
          <cell r="AF87">
            <v>4</v>
          </cell>
          <cell r="AG87" t="str">
            <v>Applicable</v>
          </cell>
          <cell r="AH87">
            <v>12.35</v>
          </cell>
          <cell r="AI87">
            <v>13.15</v>
          </cell>
          <cell r="AJ87" t="str">
            <v>Applicable</v>
          </cell>
          <cell r="AK87">
            <v>0</v>
          </cell>
          <cell r="AL87">
            <v>0.4</v>
          </cell>
          <cell r="AM87" t="str">
            <v>Applicable</v>
          </cell>
          <cell r="AN87">
            <v>0</v>
          </cell>
          <cell r="AO87">
            <v>1.6</v>
          </cell>
          <cell r="AP87" t="str">
            <v>Applicable</v>
          </cell>
          <cell r="AQ87">
            <v>406</v>
          </cell>
          <cell r="AR87">
            <v>408</v>
          </cell>
          <cell r="AS87" t="str">
            <v>Applicable</v>
          </cell>
          <cell r="AV87" t="str">
            <v>NA</v>
          </cell>
          <cell r="AW87">
            <v>5.58</v>
          </cell>
          <cell r="AX87">
            <v>5.62</v>
          </cell>
          <cell r="AY87" t="str">
            <v>Applicable</v>
          </cell>
          <cell r="AZ87" t="str">
            <v>C2</v>
          </cell>
          <cell r="BB87" t="str">
            <v>Applicable</v>
          </cell>
        </row>
        <row r="88">
          <cell r="C88" t="str">
            <v>318406</v>
          </cell>
          <cell r="F88" t="str">
            <v>Applicable</v>
          </cell>
          <cell r="G88">
            <v>1030357</v>
          </cell>
          <cell r="I88" t="str">
            <v>Applicable</v>
          </cell>
          <cell r="J88">
            <v>80</v>
          </cell>
          <cell r="K88">
            <v>125</v>
          </cell>
          <cell r="L88" t="str">
            <v>A</v>
          </cell>
          <cell r="M88" t="str">
            <v>OK</v>
          </cell>
          <cell r="N88" t="str">
            <v>NOK</v>
          </cell>
          <cell r="O88" t="str">
            <v>A</v>
          </cell>
          <cell r="P88" t="str">
            <v>OK</v>
          </cell>
          <cell r="Q88" t="str">
            <v>NOK</v>
          </cell>
          <cell r="R88" t="str">
            <v>A</v>
          </cell>
          <cell r="S88" t="str">
            <v>OK</v>
          </cell>
          <cell r="T88" t="str">
            <v>NOK</v>
          </cell>
          <cell r="U88" t="str">
            <v>A</v>
          </cell>
          <cell r="V88" t="str">
            <v>OK</v>
          </cell>
          <cell r="W88" t="str">
            <v>NOK</v>
          </cell>
          <cell r="X88" t="str">
            <v>A</v>
          </cell>
          <cell r="Y88">
            <v>55</v>
          </cell>
          <cell r="AA88" t="str">
            <v>A</v>
          </cell>
          <cell r="AB88" t="str">
            <v>Sert au calcul de la décarburation</v>
          </cell>
          <cell r="AC88" t="str">
            <v>Pas de tolérance</v>
          </cell>
          <cell r="AD88" t="str">
            <v>A</v>
          </cell>
          <cell r="AE88">
            <v>-4</v>
          </cell>
          <cell r="AF88">
            <v>4</v>
          </cell>
          <cell r="AG88" t="str">
            <v>Applicable</v>
          </cell>
          <cell r="AH88">
            <v>12.35</v>
          </cell>
          <cell r="AI88">
            <v>13.15</v>
          </cell>
          <cell r="AJ88" t="str">
            <v>Applicable</v>
          </cell>
          <cell r="AK88">
            <v>0</v>
          </cell>
          <cell r="AL88">
            <v>0.4</v>
          </cell>
          <cell r="AM88" t="str">
            <v>Applicable</v>
          </cell>
          <cell r="AN88">
            <v>0</v>
          </cell>
          <cell r="AO88">
            <v>1.6</v>
          </cell>
          <cell r="AP88" t="str">
            <v>Applicable</v>
          </cell>
          <cell r="AQ88">
            <v>406</v>
          </cell>
          <cell r="AR88">
            <v>408</v>
          </cell>
          <cell r="AS88" t="str">
            <v>Applicable</v>
          </cell>
          <cell r="AV88" t="str">
            <v>NA</v>
          </cell>
          <cell r="AY88" t="str">
            <v>NA</v>
          </cell>
          <cell r="AZ88" t="str">
            <v>A</v>
          </cell>
          <cell r="BB88" t="str">
            <v>Applicable</v>
          </cell>
        </row>
        <row r="89">
          <cell r="C89" t="str">
            <v>366301</v>
          </cell>
          <cell r="F89" t="str">
            <v>Applicable</v>
          </cell>
          <cell r="G89">
            <v>1736053</v>
          </cell>
          <cell r="I89" t="str">
            <v>Applicable</v>
          </cell>
          <cell r="J89">
            <v>80</v>
          </cell>
          <cell r="K89">
            <v>125</v>
          </cell>
          <cell r="L89" t="str">
            <v>A</v>
          </cell>
          <cell r="M89" t="str">
            <v>OK</v>
          </cell>
          <cell r="N89" t="str">
            <v>NOK</v>
          </cell>
          <cell r="O89" t="str">
            <v>A</v>
          </cell>
          <cell r="P89" t="str">
            <v>OK</v>
          </cell>
          <cell r="Q89" t="str">
            <v>NOK</v>
          </cell>
          <cell r="R89" t="str">
            <v>A</v>
          </cell>
          <cell r="S89" t="str">
            <v>OK</v>
          </cell>
          <cell r="T89" t="str">
            <v>NOK</v>
          </cell>
          <cell r="U89" t="str">
            <v>A</v>
          </cell>
          <cell r="V89" t="str">
            <v>OK</v>
          </cell>
          <cell r="W89" t="str">
            <v>NOK</v>
          </cell>
          <cell r="X89" t="str">
            <v>A</v>
          </cell>
          <cell r="Y89">
            <v>55</v>
          </cell>
          <cell r="AA89" t="str">
            <v>A</v>
          </cell>
          <cell r="AB89" t="str">
            <v>Sert au calcul de la décarburation</v>
          </cell>
          <cell r="AC89" t="str">
            <v>Pas de tolérance</v>
          </cell>
          <cell r="AD89" t="str">
            <v>A</v>
          </cell>
          <cell r="AE89">
            <v>-4</v>
          </cell>
          <cell r="AF89">
            <v>4</v>
          </cell>
          <cell r="AG89" t="str">
            <v>Applicable</v>
          </cell>
          <cell r="AH89">
            <v>12.1</v>
          </cell>
          <cell r="AI89">
            <v>12.5</v>
          </cell>
          <cell r="AJ89" t="str">
            <v>Applicable</v>
          </cell>
          <cell r="AK89">
            <v>0</v>
          </cell>
          <cell r="AL89">
            <v>0.4</v>
          </cell>
          <cell r="AM89" t="str">
            <v>Applicable</v>
          </cell>
          <cell r="AN89">
            <v>0</v>
          </cell>
          <cell r="AO89">
            <v>1.6</v>
          </cell>
          <cell r="AP89" t="str">
            <v>Applicable</v>
          </cell>
          <cell r="AQ89">
            <v>406</v>
          </cell>
          <cell r="AR89">
            <v>408</v>
          </cell>
          <cell r="AS89" t="str">
            <v>Applicable</v>
          </cell>
          <cell r="AV89" t="str">
            <v>NA</v>
          </cell>
          <cell r="AW89">
            <v>5.43</v>
          </cell>
          <cell r="AX89">
            <v>5.47</v>
          </cell>
          <cell r="AY89" t="str">
            <v>Applicable</v>
          </cell>
          <cell r="AZ89" t="str">
            <v>M</v>
          </cell>
          <cell r="BB89" t="str">
            <v>Applicable</v>
          </cell>
        </row>
        <row r="90">
          <cell r="C90" t="str">
            <v>471949</v>
          </cell>
          <cell r="F90" t="str">
            <v>Applicable</v>
          </cell>
          <cell r="G90">
            <v>1736053</v>
          </cell>
          <cell r="I90" t="str">
            <v>Applicable</v>
          </cell>
          <cell r="J90">
            <v>80</v>
          </cell>
          <cell r="K90">
            <v>125</v>
          </cell>
          <cell r="L90" t="str">
            <v>A</v>
          </cell>
          <cell r="M90" t="str">
            <v>OK</v>
          </cell>
          <cell r="N90" t="str">
            <v>NOK</v>
          </cell>
          <cell r="O90" t="str">
            <v>A</v>
          </cell>
          <cell r="P90" t="str">
            <v>OK</v>
          </cell>
          <cell r="Q90" t="str">
            <v>NOK</v>
          </cell>
          <cell r="R90" t="str">
            <v>A</v>
          </cell>
          <cell r="S90" t="str">
            <v>OK</v>
          </cell>
          <cell r="T90" t="str">
            <v>NOK</v>
          </cell>
          <cell r="U90" t="str">
            <v>A</v>
          </cell>
          <cell r="V90" t="str">
            <v>OK</v>
          </cell>
          <cell r="W90" t="str">
            <v>NOK</v>
          </cell>
          <cell r="X90" t="str">
            <v>A</v>
          </cell>
          <cell r="Y90">
            <v>55</v>
          </cell>
          <cell r="AA90" t="str">
            <v>A</v>
          </cell>
          <cell r="AB90" t="str">
            <v>Sert au calcul de la décarburation</v>
          </cell>
          <cell r="AC90" t="str">
            <v>Pas de tolérance</v>
          </cell>
          <cell r="AD90" t="str">
            <v>A</v>
          </cell>
          <cell r="AE90">
            <v>-4</v>
          </cell>
          <cell r="AF90">
            <v>4</v>
          </cell>
          <cell r="AG90" t="str">
            <v>Applicable</v>
          </cell>
          <cell r="AH90">
            <v>12.1</v>
          </cell>
          <cell r="AI90">
            <v>12.5</v>
          </cell>
          <cell r="AJ90" t="str">
            <v>Applicable</v>
          </cell>
          <cell r="AK90">
            <v>0</v>
          </cell>
          <cell r="AL90">
            <v>0.4</v>
          </cell>
          <cell r="AM90" t="str">
            <v>Applicable</v>
          </cell>
          <cell r="AN90">
            <v>0</v>
          </cell>
          <cell r="AO90">
            <v>1.6</v>
          </cell>
          <cell r="AP90" t="str">
            <v>Applicable</v>
          </cell>
          <cell r="AQ90">
            <v>406</v>
          </cell>
          <cell r="AR90">
            <v>408</v>
          </cell>
          <cell r="AS90" t="str">
            <v>Applicable</v>
          </cell>
          <cell r="AV90" t="str">
            <v>NA</v>
          </cell>
          <cell r="AW90">
            <v>5.28</v>
          </cell>
          <cell r="AX90">
            <v>5.32</v>
          </cell>
          <cell r="AY90" t="str">
            <v>Applicable</v>
          </cell>
          <cell r="AZ90" t="str">
            <v>E</v>
          </cell>
          <cell r="BB90" t="str">
            <v>Applicable</v>
          </cell>
        </row>
        <row r="91">
          <cell r="C91" t="str">
            <v>191713G</v>
          </cell>
          <cell r="F91" t="str">
            <v>Applicable</v>
          </cell>
          <cell r="G91">
            <v>1010379</v>
          </cell>
          <cell r="I91" t="str">
            <v>Applicable</v>
          </cell>
          <cell r="J91">
            <v>80</v>
          </cell>
          <cell r="K91">
            <v>125</v>
          </cell>
          <cell r="L91" t="str">
            <v>A</v>
          </cell>
          <cell r="M91" t="str">
            <v>OK</v>
          </cell>
          <cell r="N91" t="str">
            <v>NOK</v>
          </cell>
          <cell r="O91" t="str">
            <v>A</v>
          </cell>
          <cell r="P91" t="str">
            <v>OK</v>
          </cell>
          <cell r="Q91" t="str">
            <v>NOK</v>
          </cell>
          <cell r="R91" t="str">
            <v>A</v>
          </cell>
          <cell r="S91" t="str">
            <v>OK</v>
          </cell>
          <cell r="T91" t="str">
            <v>NOK</v>
          </cell>
          <cell r="U91" t="str">
            <v>A</v>
          </cell>
          <cell r="V91" t="str">
            <v>OK</v>
          </cell>
          <cell r="W91" t="str">
            <v>NOK</v>
          </cell>
          <cell r="X91" t="str">
            <v>A</v>
          </cell>
          <cell r="Y91">
            <v>55</v>
          </cell>
          <cell r="AA91" t="str">
            <v>A</v>
          </cell>
          <cell r="AB91" t="str">
            <v>Sert au calcul de la décarburation</v>
          </cell>
          <cell r="AC91" t="str">
            <v>Pas de tolérance</v>
          </cell>
          <cell r="AD91" t="str">
            <v>A</v>
          </cell>
          <cell r="AE91">
            <v>-4</v>
          </cell>
          <cell r="AF91">
            <v>4</v>
          </cell>
          <cell r="AG91" t="str">
            <v>Applicable</v>
          </cell>
          <cell r="AH91">
            <v>13.35</v>
          </cell>
          <cell r="AI91">
            <v>14.15</v>
          </cell>
          <cell r="AJ91" t="str">
            <v>Applicable</v>
          </cell>
          <cell r="AK91">
            <v>0</v>
          </cell>
          <cell r="AL91">
            <v>0.4</v>
          </cell>
          <cell r="AM91" t="str">
            <v>Applicable</v>
          </cell>
          <cell r="AN91">
            <v>0</v>
          </cell>
          <cell r="AO91">
            <v>1.6</v>
          </cell>
          <cell r="AP91" t="str">
            <v>Applicable</v>
          </cell>
          <cell r="AQ91">
            <v>406</v>
          </cell>
          <cell r="AR91">
            <v>408</v>
          </cell>
          <cell r="AS91" t="str">
            <v>Applicable</v>
          </cell>
          <cell r="AV91" t="str">
            <v>NA</v>
          </cell>
          <cell r="AW91">
            <v>5.18</v>
          </cell>
          <cell r="AX91">
            <v>5.22</v>
          </cell>
          <cell r="AY91" t="str">
            <v>Applicable</v>
          </cell>
          <cell r="AZ91" t="str">
            <v>G</v>
          </cell>
          <cell r="BB91" t="str">
            <v>Applicable</v>
          </cell>
        </row>
        <row r="92">
          <cell r="C92" t="str">
            <v>191059</v>
          </cell>
          <cell r="F92" t="str">
            <v>Applicable</v>
          </cell>
          <cell r="G92">
            <v>1000369</v>
          </cell>
          <cell r="I92" t="str">
            <v>Applicable</v>
          </cell>
          <cell r="J92">
            <v>80</v>
          </cell>
          <cell r="K92">
            <v>125</v>
          </cell>
          <cell r="L92" t="str">
            <v>A</v>
          </cell>
          <cell r="M92" t="str">
            <v>OK</v>
          </cell>
          <cell r="N92" t="str">
            <v>NOK</v>
          </cell>
          <cell r="O92" t="str">
            <v>A</v>
          </cell>
          <cell r="P92" t="str">
            <v>OK</v>
          </cell>
          <cell r="Q92" t="str">
            <v>NOK</v>
          </cell>
          <cell r="R92" t="str">
            <v>A</v>
          </cell>
          <cell r="S92" t="str">
            <v>OK</v>
          </cell>
          <cell r="T92" t="str">
            <v>NOK</v>
          </cell>
          <cell r="U92" t="str">
            <v>A</v>
          </cell>
          <cell r="V92" t="str">
            <v>OK</v>
          </cell>
          <cell r="W92" t="str">
            <v>NOK</v>
          </cell>
          <cell r="X92" t="str">
            <v>A</v>
          </cell>
          <cell r="Y92">
            <v>55</v>
          </cell>
          <cell r="AA92" t="str">
            <v>A</v>
          </cell>
          <cell r="AB92" t="str">
            <v>Sert au calcul de la décarburation</v>
          </cell>
          <cell r="AC92" t="str">
            <v>Pas de tolérance</v>
          </cell>
          <cell r="AD92" t="str">
            <v>A</v>
          </cell>
          <cell r="AE92">
            <v>-4</v>
          </cell>
          <cell r="AF92">
            <v>4</v>
          </cell>
          <cell r="AG92" t="str">
            <v>Applicable</v>
          </cell>
          <cell r="AH92">
            <v>11.05</v>
          </cell>
          <cell r="AI92">
            <v>11.45</v>
          </cell>
          <cell r="AJ92" t="str">
            <v>Applicable</v>
          </cell>
          <cell r="AK92">
            <v>0</v>
          </cell>
          <cell r="AL92">
            <v>0.4</v>
          </cell>
          <cell r="AM92" t="str">
            <v>Applicable</v>
          </cell>
          <cell r="AN92">
            <v>0</v>
          </cell>
          <cell r="AO92">
            <v>1.6</v>
          </cell>
          <cell r="AP92" t="str">
            <v>Applicable</v>
          </cell>
          <cell r="AQ92">
            <v>406</v>
          </cell>
          <cell r="AR92">
            <v>408</v>
          </cell>
          <cell r="AS92" t="str">
            <v>Applicable</v>
          </cell>
          <cell r="AV92" t="str">
            <v>NA</v>
          </cell>
          <cell r="AW92">
            <v>5.58</v>
          </cell>
          <cell r="AX92">
            <v>5.62</v>
          </cell>
          <cell r="AY92" t="str">
            <v>Applicable</v>
          </cell>
          <cell r="AZ92" t="str">
            <v>H</v>
          </cell>
          <cell r="BB92" t="str">
            <v>Applicable</v>
          </cell>
        </row>
        <row r="93">
          <cell r="C93" t="str">
            <v>310367</v>
          </cell>
          <cell r="F93" t="str">
            <v>Applicable</v>
          </cell>
          <cell r="G93">
            <v>1100356</v>
          </cell>
          <cell r="I93" t="str">
            <v>Applicable</v>
          </cell>
          <cell r="J93">
            <v>80</v>
          </cell>
          <cell r="K93">
            <v>125</v>
          </cell>
          <cell r="L93" t="str">
            <v>A</v>
          </cell>
          <cell r="M93" t="str">
            <v>OK</v>
          </cell>
          <cell r="N93" t="str">
            <v>NOK</v>
          </cell>
          <cell r="O93" t="str">
            <v>A</v>
          </cell>
          <cell r="P93" t="str">
            <v>OK</v>
          </cell>
          <cell r="Q93" t="str">
            <v>NOK</v>
          </cell>
          <cell r="R93" t="str">
            <v>A</v>
          </cell>
          <cell r="S93" t="str">
            <v>OK</v>
          </cell>
          <cell r="T93" t="str">
            <v>NOK</v>
          </cell>
          <cell r="U93" t="str">
            <v>A</v>
          </cell>
          <cell r="V93" t="str">
            <v>OK</v>
          </cell>
          <cell r="W93" t="str">
            <v>NOK</v>
          </cell>
          <cell r="X93" t="str">
            <v>A</v>
          </cell>
          <cell r="Y93">
            <v>55</v>
          </cell>
          <cell r="AA93" t="str">
            <v>A</v>
          </cell>
          <cell r="AB93" t="str">
            <v>Sert au calcul de la décarburation</v>
          </cell>
          <cell r="AC93" t="str">
            <v>Pas de tolérance</v>
          </cell>
          <cell r="AD93" t="str">
            <v>A</v>
          </cell>
          <cell r="AE93">
            <v>-4</v>
          </cell>
          <cell r="AF93">
            <v>4</v>
          </cell>
          <cell r="AG93" t="str">
            <v>Applicable</v>
          </cell>
          <cell r="AH93">
            <v>10</v>
          </cell>
          <cell r="AI93">
            <v>10.4</v>
          </cell>
          <cell r="AJ93" t="str">
            <v>Applicable</v>
          </cell>
          <cell r="AK93">
            <v>0</v>
          </cell>
          <cell r="AL93">
            <v>0.4</v>
          </cell>
          <cell r="AM93" t="str">
            <v>Applicable</v>
          </cell>
          <cell r="AN93">
            <v>0</v>
          </cell>
          <cell r="AO93">
            <v>1.6</v>
          </cell>
          <cell r="AP93" t="str">
            <v>Applicable</v>
          </cell>
          <cell r="AQ93">
            <v>406</v>
          </cell>
          <cell r="AR93">
            <v>409.3</v>
          </cell>
          <cell r="AS93" t="str">
            <v>Applicable</v>
          </cell>
          <cell r="AV93" t="str">
            <v>NA</v>
          </cell>
          <cell r="AW93">
            <v>5.73</v>
          </cell>
          <cell r="AX93">
            <v>5.7700000000000005</v>
          </cell>
          <cell r="AY93" t="str">
            <v>Applicable</v>
          </cell>
          <cell r="AZ93" t="str">
            <v>D2</v>
          </cell>
          <cell r="BB93" t="str">
            <v>Applicable</v>
          </cell>
        </row>
        <row r="94">
          <cell r="C94" t="str">
            <v>264286</v>
          </cell>
          <cell r="F94" t="str">
            <v>Applicable</v>
          </cell>
          <cell r="G94">
            <v>1030357</v>
          </cell>
          <cell r="H94">
            <v>1880355</v>
          </cell>
          <cell r="I94" t="str">
            <v>Applicable</v>
          </cell>
          <cell r="J94">
            <v>80</v>
          </cell>
          <cell r="K94">
            <v>125</v>
          </cell>
          <cell r="L94" t="str">
            <v>A</v>
          </cell>
          <cell r="M94" t="str">
            <v>OK</v>
          </cell>
          <cell r="N94" t="str">
            <v>NOK</v>
          </cell>
          <cell r="O94" t="str">
            <v>A</v>
          </cell>
          <cell r="P94" t="str">
            <v>OK</v>
          </cell>
          <cell r="Q94" t="str">
            <v>NOK</v>
          </cell>
          <cell r="R94" t="str">
            <v>A</v>
          </cell>
          <cell r="S94" t="str">
            <v>OK</v>
          </cell>
          <cell r="T94" t="str">
            <v>NOK</v>
          </cell>
          <cell r="U94" t="str">
            <v>A</v>
          </cell>
          <cell r="V94" t="str">
            <v>OK</v>
          </cell>
          <cell r="W94" t="str">
            <v>NOK</v>
          </cell>
          <cell r="X94" t="str">
            <v>A</v>
          </cell>
          <cell r="Y94">
            <v>55</v>
          </cell>
          <cell r="AA94" t="str">
            <v>A</v>
          </cell>
          <cell r="AB94" t="str">
            <v>Sert au calcul de la décarburation</v>
          </cell>
          <cell r="AC94" t="str">
            <v>Pas de tolérance</v>
          </cell>
          <cell r="AD94" t="str">
            <v>A</v>
          </cell>
          <cell r="AE94">
            <v>-4</v>
          </cell>
          <cell r="AF94">
            <v>4</v>
          </cell>
          <cell r="AG94" t="str">
            <v>Applicable</v>
          </cell>
          <cell r="AH94">
            <v>12.45</v>
          </cell>
          <cell r="AI94">
            <v>13.25</v>
          </cell>
          <cell r="AJ94" t="str">
            <v>Applicable</v>
          </cell>
          <cell r="AK94">
            <v>0</v>
          </cell>
          <cell r="AL94">
            <v>0.4</v>
          </cell>
          <cell r="AM94" t="str">
            <v>Applicable</v>
          </cell>
          <cell r="AN94">
            <v>0</v>
          </cell>
          <cell r="AO94">
            <v>1.5</v>
          </cell>
          <cell r="AP94" t="str">
            <v>Applicable</v>
          </cell>
          <cell r="AQ94">
            <v>378</v>
          </cell>
          <cell r="AR94">
            <v>379.9</v>
          </cell>
          <cell r="AS94" t="str">
            <v>Applicable</v>
          </cell>
          <cell r="AV94" t="str">
            <v>NA</v>
          </cell>
          <cell r="AW94">
            <v>4.9800000000000004</v>
          </cell>
          <cell r="AX94">
            <v>5.0200000000000005</v>
          </cell>
          <cell r="AY94" t="str">
            <v>Applicable</v>
          </cell>
          <cell r="AZ94" t="str">
            <v>K</v>
          </cell>
          <cell r="BB94" t="str">
            <v>Applicable</v>
          </cell>
        </row>
        <row r="95">
          <cell r="C95" t="str">
            <v>305048</v>
          </cell>
          <cell r="F95" t="str">
            <v>Applicable</v>
          </cell>
          <cell r="G95">
            <v>1880355</v>
          </cell>
          <cell r="I95" t="str">
            <v>Applicable</v>
          </cell>
          <cell r="J95">
            <v>80</v>
          </cell>
          <cell r="K95">
            <v>125</v>
          </cell>
          <cell r="L95" t="str">
            <v>A</v>
          </cell>
          <cell r="M95" t="str">
            <v>OK</v>
          </cell>
          <cell r="N95" t="str">
            <v>NOK</v>
          </cell>
          <cell r="O95" t="str">
            <v>A</v>
          </cell>
          <cell r="P95" t="str">
            <v>OK</v>
          </cell>
          <cell r="Q95" t="str">
            <v>NOK</v>
          </cell>
          <cell r="R95" t="str">
            <v>A</v>
          </cell>
          <cell r="S95" t="str">
            <v>OK</v>
          </cell>
          <cell r="T95" t="str">
            <v>NOK</v>
          </cell>
          <cell r="U95" t="str">
            <v>A</v>
          </cell>
          <cell r="V95" t="str">
            <v>OK</v>
          </cell>
          <cell r="W95" t="str">
            <v>NOK</v>
          </cell>
          <cell r="X95" t="str">
            <v>A</v>
          </cell>
          <cell r="Y95">
            <v>55</v>
          </cell>
          <cell r="AA95" t="str">
            <v>A</v>
          </cell>
          <cell r="AB95" t="str">
            <v>Sert au calcul de la décarburation</v>
          </cell>
          <cell r="AC95" t="str">
            <v>Pas de tolérance</v>
          </cell>
          <cell r="AD95" t="str">
            <v>A</v>
          </cell>
          <cell r="AE95">
            <v>-4</v>
          </cell>
          <cell r="AF95">
            <v>4</v>
          </cell>
          <cell r="AG95" t="str">
            <v>Applicable</v>
          </cell>
          <cell r="AH95">
            <v>12.5</v>
          </cell>
          <cell r="AI95">
            <v>13.3</v>
          </cell>
          <cell r="AJ95" t="str">
            <v>Applicable</v>
          </cell>
          <cell r="AK95">
            <v>0</v>
          </cell>
          <cell r="AL95">
            <v>0.4</v>
          </cell>
          <cell r="AM95" t="str">
            <v>Applicable</v>
          </cell>
          <cell r="AN95">
            <v>0</v>
          </cell>
          <cell r="AO95">
            <v>1.5</v>
          </cell>
          <cell r="AP95" t="str">
            <v>Applicable</v>
          </cell>
          <cell r="AQ95">
            <v>378</v>
          </cell>
          <cell r="AR95">
            <v>379.9</v>
          </cell>
          <cell r="AS95" t="str">
            <v>Applicable</v>
          </cell>
          <cell r="AV95" t="str">
            <v>NA</v>
          </cell>
          <cell r="AW95">
            <v>4.9800000000000004</v>
          </cell>
          <cell r="AX95">
            <v>5.0200000000000005</v>
          </cell>
          <cell r="AY95" t="str">
            <v>Applicable</v>
          </cell>
          <cell r="AZ95" t="str">
            <v>B</v>
          </cell>
          <cell r="BB95" t="str">
            <v>Applicable</v>
          </cell>
        </row>
        <row r="96">
          <cell r="C96" t="str">
            <v>306505</v>
          </cell>
          <cell r="F96" t="str">
            <v>Applicable</v>
          </cell>
          <cell r="G96">
            <v>1736053</v>
          </cell>
          <cell r="I96" t="str">
            <v>Applicable</v>
          </cell>
          <cell r="J96">
            <v>80</v>
          </cell>
          <cell r="K96">
            <v>125</v>
          </cell>
          <cell r="L96" t="str">
            <v>A</v>
          </cell>
          <cell r="M96" t="str">
            <v>OK</v>
          </cell>
          <cell r="N96" t="str">
            <v>NOK</v>
          </cell>
          <cell r="O96" t="str">
            <v>A</v>
          </cell>
          <cell r="P96" t="str">
            <v>OK</v>
          </cell>
          <cell r="Q96" t="str">
            <v>NOK</v>
          </cell>
          <cell r="R96" t="str">
            <v>A</v>
          </cell>
          <cell r="S96" t="str">
            <v>OK</v>
          </cell>
          <cell r="T96" t="str">
            <v>NOK</v>
          </cell>
          <cell r="U96" t="str">
            <v>A</v>
          </cell>
          <cell r="V96" t="str">
            <v>OK</v>
          </cell>
          <cell r="W96" t="str">
            <v>NOK</v>
          </cell>
          <cell r="X96" t="str">
            <v>A</v>
          </cell>
          <cell r="Y96">
            <v>55</v>
          </cell>
          <cell r="AA96" t="str">
            <v>A</v>
          </cell>
          <cell r="AB96" t="str">
            <v>Sert au calcul de la décarburation</v>
          </cell>
          <cell r="AC96" t="str">
            <v>Pas de tolérance</v>
          </cell>
          <cell r="AD96" t="str">
            <v>A</v>
          </cell>
          <cell r="AE96">
            <v>-4</v>
          </cell>
          <cell r="AF96">
            <v>4</v>
          </cell>
          <cell r="AG96" t="str">
            <v>Applicable</v>
          </cell>
          <cell r="AH96">
            <v>12.1</v>
          </cell>
          <cell r="AI96">
            <v>12.5</v>
          </cell>
          <cell r="AJ96" t="str">
            <v>Applicable</v>
          </cell>
          <cell r="AK96">
            <v>0</v>
          </cell>
          <cell r="AL96">
            <v>0.4</v>
          </cell>
          <cell r="AM96" t="str">
            <v>Applicable</v>
          </cell>
          <cell r="AN96">
            <v>0</v>
          </cell>
          <cell r="AO96">
            <v>1.5</v>
          </cell>
          <cell r="AP96" t="str">
            <v>Applicable</v>
          </cell>
          <cell r="AQ96">
            <v>378</v>
          </cell>
          <cell r="AR96">
            <v>379.9</v>
          </cell>
          <cell r="AS96" t="str">
            <v>Applicable</v>
          </cell>
          <cell r="AV96" t="str">
            <v>NA</v>
          </cell>
          <cell r="AW96">
            <v>4.9800000000000004</v>
          </cell>
          <cell r="AX96">
            <v>5.0200000000000005</v>
          </cell>
          <cell r="AY96" t="str">
            <v>Applicable</v>
          </cell>
          <cell r="AZ96" t="str">
            <v>E</v>
          </cell>
          <cell r="BB96" t="str">
            <v>Applicable</v>
          </cell>
        </row>
        <row r="97">
          <cell r="C97" t="str">
            <v>366684</v>
          </cell>
          <cell r="F97" t="str">
            <v>Applicable</v>
          </cell>
          <cell r="G97">
            <v>1786002</v>
          </cell>
          <cell r="I97" t="str">
            <v>Applicable</v>
          </cell>
          <cell r="J97">
            <v>80</v>
          </cell>
          <cell r="K97">
            <v>125</v>
          </cell>
          <cell r="L97" t="str">
            <v>A</v>
          </cell>
          <cell r="M97" t="str">
            <v>OK</v>
          </cell>
          <cell r="N97" t="str">
            <v>NOK</v>
          </cell>
          <cell r="O97" t="str">
            <v>A</v>
          </cell>
          <cell r="P97" t="str">
            <v>OK</v>
          </cell>
          <cell r="Q97" t="str">
            <v>NOK</v>
          </cell>
          <cell r="R97" t="str">
            <v>A</v>
          </cell>
          <cell r="S97" t="str">
            <v>OK</v>
          </cell>
          <cell r="T97" t="str">
            <v>NOK</v>
          </cell>
          <cell r="U97" t="str">
            <v>A</v>
          </cell>
          <cell r="V97" t="str">
            <v>OK</v>
          </cell>
          <cell r="W97" t="str">
            <v>NOK</v>
          </cell>
          <cell r="X97" t="str">
            <v>A</v>
          </cell>
          <cell r="Y97">
            <v>55</v>
          </cell>
          <cell r="AA97" t="str">
            <v>A</v>
          </cell>
          <cell r="AB97" t="str">
            <v>Sert au calcul de la décarburation</v>
          </cell>
          <cell r="AC97" t="str">
            <v>Pas de tolérance</v>
          </cell>
          <cell r="AD97" t="str">
            <v>A</v>
          </cell>
          <cell r="AE97">
            <v>-4</v>
          </cell>
          <cell r="AF97">
            <v>4</v>
          </cell>
          <cell r="AG97" t="str">
            <v>Applicable</v>
          </cell>
          <cell r="AH97">
            <v>13</v>
          </cell>
          <cell r="AI97">
            <v>13.4</v>
          </cell>
          <cell r="AJ97" t="str">
            <v>Applicable</v>
          </cell>
          <cell r="AK97">
            <v>0</v>
          </cell>
          <cell r="AL97">
            <v>0.4</v>
          </cell>
          <cell r="AM97" t="str">
            <v>Applicable</v>
          </cell>
          <cell r="AN97">
            <v>0</v>
          </cell>
          <cell r="AO97">
            <v>1.5</v>
          </cell>
          <cell r="AP97" t="str">
            <v>Applicable</v>
          </cell>
          <cell r="AQ97">
            <v>378</v>
          </cell>
          <cell r="AR97">
            <v>379.9</v>
          </cell>
          <cell r="AS97" t="str">
            <v>Applicable</v>
          </cell>
          <cell r="AT97">
            <v>2.1</v>
          </cell>
          <cell r="AU97">
            <v>2.9</v>
          </cell>
          <cell r="AV97" t="str">
            <v>A</v>
          </cell>
          <cell r="AW97">
            <v>4.93</v>
          </cell>
          <cell r="AX97">
            <v>4.97</v>
          </cell>
          <cell r="AY97" t="str">
            <v>Applicable</v>
          </cell>
          <cell r="AZ97" t="str">
            <v>M</v>
          </cell>
          <cell r="BB97" t="str">
            <v>Applicable</v>
          </cell>
        </row>
        <row r="98">
          <cell r="C98" t="str">
            <v>173099U</v>
          </cell>
          <cell r="F98" t="str">
            <v>Applicable</v>
          </cell>
          <cell r="G98">
            <v>1866026</v>
          </cell>
          <cell r="I98" t="str">
            <v>Applicable</v>
          </cell>
          <cell r="J98">
            <v>80</v>
          </cell>
          <cell r="K98">
            <v>125</v>
          </cell>
          <cell r="L98" t="str">
            <v>A</v>
          </cell>
          <cell r="M98" t="str">
            <v>OK</v>
          </cell>
          <cell r="N98" t="str">
            <v>NOK</v>
          </cell>
          <cell r="O98" t="str">
            <v>A</v>
          </cell>
          <cell r="P98" t="str">
            <v>OK</v>
          </cell>
          <cell r="Q98" t="str">
            <v>NOK</v>
          </cell>
          <cell r="R98" t="str">
            <v>A</v>
          </cell>
          <cell r="S98" t="str">
            <v>OK</v>
          </cell>
          <cell r="T98" t="str">
            <v>NOK</v>
          </cell>
          <cell r="U98" t="str">
            <v>A</v>
          </cell>
          <cell r="V98" t="str">
            <v>OK</v>
          </cell>
          <cell r="W98" t="str">
            <v>NOK</v>
          </cell>
          <cell r="X98" t="str">
            <v>A</v>
          </cell>
          <cell r="Y98">
            <v>55</v>
          </cell>
          <cell r="AA98" t="str">
            <v>A</v>
          </cell>
          <cell r="AB98" t="str">
            <v>Sert au calcul de la décarburation</v>
          </cell>
          <cell r="AC98" t="str">
            <v>Pas de tolérance</v>
          </cell>
          <cell r="AD98" t="str">
            <v>A</v>
          </cell>
          <cell r="AE98">
            <v>-4</v>
          </cell>
          <cell r="AF98">
            <v>4</v>
          </cell>
          <cell r="AG98" t="str">
            <v>Applicable</v>
          </cell>
          <cell r="AH98">
            <v>12.35</v>
          </cell>
          <cell r="AI98">
            <v>13.15</v>
          </cell>
          <cell r="AJ98" t="str">
            <v>Applicable</v>
          </cell>
          <cell r="AK98">
            <v>0</v>
          </cell>
          <cell r="AL98">
            <v>0.4</v>
          </cell>
          <cell r="AM98" t="str">
            <v>Applicable</v>
          </cell>
          <cell r="AN98">
            <v>0</v>
          </cell>
          <cell r="AO98">
            <v>1.3</v>
          </cell>
          <cell r="AP98" t="str">
            <v>Applicable</v>
          </cell>
          <cell r="AQ98">
            <v>329</v>
          </cell>
          <cell r="AR98">
            <v>330.65</v>
          </cell>
          <cell r="AS98" t="str">
            <v>Applicable</v>
          </cell>
          <cell r="AV98" t="str">
            <v>NA</v>
          </cell>
          <cell r="AW98">
            <v>4.28</v>
          </cell>
          <cell r="AX98">
            <v>4.32</v>
          </cell>
          <cell r="AY98" t="str">
            <v>Applicable</v>
          </cell>
          <cell r="AZ98" t="str">
            <v>O</v>
          </cell>
          <cell r="BB98" t="str">
            <v>Applicable</v>
          </cell>
        </row>
        <row r="99">
          <cell r="C99" t="str">
            <v>179847</v>
          </cell>
          <cell r="F99" t="str">
            <v>Applicable</v>
          </cell>
          <cell r="G99">
            <v>1882011</v>
          </cell>
          <cell r="I99" t="str">
            <v>Applicable</v>
          </cell>
          <cell r="J99">
            <v>80</v>
          </cell>
          <cell r="K99">
            <v>125</v>
          </cell>
          <cell r="L99" t="str">
            <v>A</v>
          </cell>
          <cell r="M99" t="str">
            <v>OK</v>
          </cell>
          <cell r="N99" t="str">
            <v>NOK</v>
          </cell>
          <cell r="O99" t="str">
            <v>A</v>
          </cell>
          <cell r="P99" t="str">
            <v>OK</v>
          </cell>
          <cell r="Q99" t="str">
            <v>NOK</v>
          </cell>
          <cell r="R99" t="str">
            <v>A</v>
          </cell>
          <cell r="S99" t="str">
            <v>OK</v>
          </cell>
          <cell r="T99" t="str">
            <v>NOK</v>
          </cell>
          <cell r="U99" t="str">
            <v>A</v>
          </cell>
          <cell r="V99" t="str">
            <v>OK</v>
          </cell>
          <cell r="W99" t="str">
            <v>NOK</v>
          </cell>
          <cell r="X99" t="str">
            <v>A</v>
          </cell>
          <cell r="Y99">
            <v>55</v>
          </cell>
          <cell r="AA99" t="str">
            <v>A</v>
          </cell>
          <cell r="AB99" t="str">
            <v>Sert au calcul de la décarburation</v>
          </cell>
          <cell r="AC99" t="str">
            <v>Pas de tolérance</v>
          </cell>
          <cell r="AD99" t="str">
            <v>A</v>
          </cell>
          <cell r="AE99">
            <v>-4</v>
          </cell>
          <cell r="AF99">
            <v>4</v>
          </cell>
          <cell r="AG99" t="str">
            <v>Applicable</v>
          </cell>
          <cell r="AH99">
            <v>11.2</v>
          </cell>
          <cell r="AI99">
            <v>12</v>
          </cell>
          <cell r="AJ99" t="str">
            <v>Applicable</v>
          </cell>
          <cell r="AK99">
            <v>0</v>
          </cell>
          <cell r="AL99">
            <v>0.4</v>
          </cell>
          <cell r="AM99" t="str">
            <v>Applicable</v>
          </cell>
          <cell r="AN99">
            <v>0</v>
          </cell>
          <cell r="AO99">
            <v>1.3</v>
          </cell>
          <cell r="AP99" t="str">
            <v>Applicable</v>
          </cell>
          <cell r="AQ99">
            <v>329</v>
          </cell>
          <cell r="AR99">
            <v>330.65</v>
          </cell>
          <cell r="AS99" t="str">
            <v>Applicable</v>
          </cell>
          <cell r="AV99" t="str">
            <v>NA</v>
          </cell>
          <cell r="AW99">
            <v>3.83</v>
          </cell>
          <cell r="AX99">
            <v>3.87</v>
          </cell>
          <cell r="AY99" t="str">
            <v>Applicable</v>
          </cell>
          <cell r="AZ99" t="str">
            <v>R</v>
          </cell>
          <cell r="BB99" t="str">
            <v>Applicable</v>
          </cell>
        </row>
        <row r="100">
          <cell r="C100" t="str">
            <v>190282</v>
          </cell>
          <cell r="F100" t="str">
            <v>Applicable</v>
          </cell>
          <cell r="G100">
            <v>1826077</v>
          </cell>
          <cell r="I100" t="str">
            <v>Applicable</v>
          </cell>
          <cell r="J100">
            <v>80</v>
          </cell>
          <cell r="K100">
            <v>125</v>
          </cell>
          <cell r="L100" t="str">
            <v>A</v>
          </cell>
          <cell r="M100" t="str">
            <v>OK</v>
          </cell>
          <cell r="N100" t="str">
            <v>NOK</v>
          </cell>
          <cell r="O100" t="str">
            <v>A</v>
          </cell>
          <cell r="P100" t="str">
            <v>OK</v>
          </cell>
          <cell r="Q100" t="str">
            <v>NOK</v>
          </cell>
          <cell r="R100" t="str">
            <v>A</v>
          </cell>
          <cell r="S100" t="str">
            <v>OK</v>
          </cell>
          <cell r="T100" t="str">
            <v>NOK</v>
          </cell>
          <cell r="U100" t="str">
            <v>A</v>
          </cell>
          <cell r="V100" t="str">
            <v>OK</v>
          </cell>
          <cell r="W100" t="str">
            <v>NOK</v>
          </cell>
          <cell r="X100" t="str">
            <v>A</v>
          </cell>
          <cell r="Y100">
            <v>55</v>
          </cell>
          <cell r="AA100" t="str">
            <v>A</v>
          </cell>
          <cell r="AB100" t="str">
            <v>Sert au calcul de la décarburation</v>
          </cell>
          <cell r="AC100" t="str">
            <v>Pas de tolérance</v>
          </cell>
          <cell r="AD100" t="str">
            <v>A</v>
          </cell>
          <cell r="AE100">
            <v>-4</v>
          </cell>
          <cell r="AF100">
            <v>4</v>
          </cell>
          <cell r="AG100" t="str">
            <v>Applicable</v>
          </cell>
          <cell r="AH100">
            <v>12.4</v>
          </cell>
          <cell r="AI100">
            <v>13.2</v>
          </cell>
          <cell r="AJ100" t="str">
            <v>Applicable</v>
          </cell>
          <cell r="AK100">
            <v>0</v>
          </cell>
          <cell r="AL100">
            <v>0.4</v>
          </cell>
          <cell r="AM100" t="str">
            <v>Applicable</v>
          </cell>
          <cell r="AN100">
            <v>0</v>
          </cell>
          <cell r="AO100">
            <v>1.3</v>
          </cell>
          <cell r="AP100" t="str">
            <v>Applicable</v>
          </cell>
          <cell r="AQ100">
            <v>329</v>
          </cell>
          <cell r="AR100">
            <v>330.65</v>
          </cell>
          <cell r="AS100" t="str">
            <v>Applicable</v>
          </cell>
          <cell r="AT100">
            <v>3.1</v>
          </cell>
          <cell r="AU100">
            <v>3.9</v>
          </cell>
          <cell r="AV100" t="str">
            <v>A</v>
          </cell>
          <cell r="AW100">
            <v>4.18</v>
          </cell>
          <cell r="AX100">
            <v>4.22</v>
          </cell>
          <cell r="AY100" t="str">
            <v>Applicable</v>
          </cell>
          <cell r="AZ100" t="str">
            <v>K</v>
          </cell>
          <cell r="BB100" t="str">
            <v>Applicable</v>
          </cell>
        </row>
        <row r="101">
          <cell r="C101" t="str">
            <v>190282G</v>
          </cell>
          <cell r="F101" t="str">
            <v>Applicable</v>
          </cell>
          <cell r="G101">
            <v>1826077</v>
          </cell>
          <cell r="I101" t="str">
            <v>Applicable</v>
          </cell>
          <cell r="J101">
            <v>80</v>
          </cell>
          <cell r="K101">
            <v>125</v>
          </cell>
          <cell r="L101" t="str">
            <v>A</v>
          </cell>
          <cell r="M101" t="str">
            <v>OK</v>
          </cell>
          <cell r="N101" t="str">
            <v>NOK</v>
          </cell>
          <cell r="O101" t="str">
            <v>A</v>
          </cell>
          <cell r="P101" t="str">
            <v>OK</v>
          </cell>
          <cell r="Q101" t="str">
            <v>NOK</v>
          </cell>
          <cell r="R101" t="str">
            <v>A</v>
          </cell>
          <cell r="S101" t="str">
            <v>OK</v>
          </cell>
          <cell r="T101" t="str">
            <v>NOK</v>
          </cell>
          <cell r="U101" t="str">
            <v>A</v>
          </cell>
          <cell r="V101" t="str">
            <v>OK</v>
          </cell>
          <cell r="W101" t="str">
            <v>NOK</v>
          </cell>
          <cell r="X101" t="str">
            <v>A</v>
          </cell>
          <cell r="Y101">
            <v>55</v>
          </cell>
          <cell r="AA101" t="str">
            <v>A</v>
          </cell>
          <cell r="AB101" t="str">
            <v>Sert au calcul de la décarburation</v>
          </cell>
          <cell r="AC101" t="str">
            <v>Pas de tolérance</v>
          </cell>
          <cell r="AD101" t="str">
            <v>A</v>
          </cell>
          <cell r="AE101">
            <v>-4</v>
          </cell>
          <cell r="AF101">
            <v>4</v>
          </cell>
          <cell r="AG101" t="str">
            <v>Applicable</v>
          </cell>
          <cell r="AH101">
            <v>12.4</v>
          </cell>
          <cell r="AI101">
            <v>13.2</v>
          </cell>
          <cell r="AJ101" t="str">
            <v>Applicable</v>
          </cell>
          <cell r="AK101">
            <v>0</v>
          </cell>
          <cell r="AL101">
            <v>0.4</v>
          </cell>
          <cell r="AM101" t="str">
            <v>Applicable</v>
          </cell>
          <cell r="AN101">
            <v>0</v>
          </cell>
          <cell r="AO101">
            <v>1.3</v>
          </cell>
          <cell r="AP101" t="str">
            <v>Applicable</v>
          </cell>
          <cell r="AQ101">
            <v>329</v>
          </cell>
          <cell r="AR101">
            <v>330.65</v>
          </cell>
          <cell r="AS101" t="str">
            <v>Applicable</v>
          </cell>
          <cell r="AT101">
            <v>3.1</v>
          </cell>
          <cell r="AU101">
            <v>3.9</v>
          </cell>
          <cell r="AV101" t="str">
            <v>A</v>
          </cell>
          <cell r="AW101">
            <v>4.18</v>
          </cell>
          <cell r="AX101">
            <v>4.22</v>
          </cell>
          <cell r="AY101" t="str">
            <v>Applicable</v>
          </cell>
          <cell r="AZ101" t="str">
            <v>K</v>
          </cell>
          <cell r="BB101" t="str">
            <v>Applicable</v>
          </cell>
        </row>
        <row r="102">
          <cell r="C102" t="str">
            <v>190282U</v>
          </cell>
          <cell r="F102" t="str">
            <v>Applicable</v>
          </cell>
          <cell r="G102">
            <v>1826077</v>
          </cell>
          <cell r="I102" t="str">
            <v>Applicable</v>
          </cell>
          <cell r="J102">
            <v>80</v>
          </cell>
          <cell r="K102">
            <v>125</v>
          </cell>
          <cell r="L102" t="str">
            <v>A</v>
          </cell>
          <cell r="M102" t="str">
            <v>OK</v>
          </cell>
          <cell r="N102" t="str">
            <v>NOK</v>
          </cell>
          <cell r="O102" t="str">
            <v>A</v>
          </cell>
          <cell r="P102" t="str">
            <v>OK</v>
          </cell>
          <cell r="Q102" t="str">
            <v>NOK</v>
          </cell>
          <cell r="R102" t="str">
            <v>A</v>
          </cell>
          <cell r="S102" t="str">
            <v>OK</v>
          </cell>
          <cell r="T102" t="str">
            <v>NOK</v>
          </cell>
          <cell r="U102" t="str">
            <v>A</v>
          </cell>
          <cell r="V102" t="str">
            <v>OK</v>
          </cell>
          <cell r="W102" t="str">
            <v>NOK</v>
          </cell>
          <cell r="X102" t="str">
            <v>A</v>
          </cell>
          <cell r="Y102">
            <v>55</v>
          </cell>
          <cell r="AA102" t="str">
            <v>A</v>
          </cell>
          <cell r="AB102" t="str">
            <v>Sert au calcul de la décarburation</v>
          </cell>
          <cell r="AC102" t="str">
            <v>Pas de tolérance</v>
          </cell>
          <cell r="AD102" t="str">
            <v>A</v>
          </cell>
          <cell r="AE102">
            <v>-4</v>
          </cell>
          <cell r="AF102">
            <v>4</v>
          </cell>
          <cell r="AG102" t="str">
            <v>Applicable</v>
          </cell>
          <cell r="AH102">
            <v>12.4</v>
          </cell>
          <cell r="AI102">
            <v>13.2</v>
          </cell>
          <cell r="AJ102" t="str">
            <v>Applicable</v>
          </cell>
          <cell r="AK102">
            <v>0</v>
          </cell>
          <cell r="AL102">
            <v>0.4</v>
          </cell>
          <cell r="AM102" t="str">
            <v>Applicable</v>
          </cell>
          <cell r="AN102">
            <v>0</v>
          </cell>
          <cell r="AO102">
            <v>1.3</v>
          </cell>
          <cell r="AP102" t="str">
            <v>Applicable</v>
          </cell>
          <cell r="AQ102">
            <v>329</v>
          </cell>
          <cell r="AR102">
            <v>330.65</v>
          </cell>
          <cell r="AS102" t="str">
            <v>Applicable</v>
          </cell>
          <cell r="AT102">
            <v>3.1</v>
          </cell>
          <cell r="AU102">
            <v>3.9</v>
          </cell>
          <cell r="AV102" t="str">
            <v>A</v>
          </cell>
          <cell r="AW102">
            <v>4.18</v>
          </cell>
          <cell r="AX102">
            <v>4.22</v>
          </cell>
          <cell r="AY102" t="str">
            <v>Applicable</v>
          </cell>
          <cell r="AZ102" t="str">
            <v>K</v>
          </cell>
          <cell r="BB102" t="str">
            <v>Applicable</v>
          </cell>
        </row>
        <row r="103">
          <cell r="C103" t="str">
            <v>220253U</v>
          </cell>
          <cell r="F103" t="str">
            <v>Applicable</v>
          </cell>
          <cell r="G103">
            <v>1866026</v>
          </cell>
          <cell r="I103" t="str">
            <v>Applicable</v>
          </cell>
          <cell r="J103">
            <v>80</v>
          </cell>
          <cell r="K103">
            <v>125</v>
          </cell>
          <cell r="L103" t="str">
            <v>A</v>
          </cell>
          <cell r="M103" t="str">
            <v>OK</v>
          </cell>
          <cell r="N103" t="str">
            <v>NOK</v>
          </cell>
          <cell r="O103" t="str">
            <v>A</v>
          </cell>
          <cell r="P103" t="str">
            <v>OK</v>
          </cell>
          <cell r="Q103" t="str">
            <v>NOK</v>
          </cell>
          <cell r="R103" t="str">
            <v>A</v>
          </cell>
          <cell r="S103" t="str">
            <v>OK</v>
          </cell>
          <cell r="T103" t="str">
            <v>NOK</v>
          </cell>
          <cell r="U103" t="str">
            <v>A</v>
          </cell>
          <cell r="V103" t="str">
            <v>OK</v>
          </cell>
          <cell r="W103" t="str">
            <v>NOK</v>
          </cell>
          <cell r="X103" t="str">
            <v>A</v>
          </cell>
          <cell r="Y103">
            <v>55</v>
          </cell>
          <cell r="AA103" t="str">
            <v>A</v>
          </cell>
          <cell r="AB103" t="str">
            <v>Sert au calcul de la décarburation</v>
          </cell>
          <cell r="AC103" t="str">
            <v>Pas de tolérance</v>
          </cell>
          <cell r="AD103" t="str">
            <v>A</v>
          </cell>
          <cell r="AE103">
            <v>-4</v>
          </cell>
          <cell r="AF103">
            <v>4</v>
          </cell>
          <cell r="AG103" t="str">
            <v>Applicable</v>
          </cell>
          <cell r="AH103">
            <v>12.35</v>
          </cell>
          <cell r="AI103">
            <v>13.15</v>
          </cell>
          <cell r="AJ103" t="str">
            <v>Applicable</v>
          </cell>
          <cell r="AK103">
            <v>0</v>
          </cell>
          <cell r="AL103">
            <v>0.4</v>
          </cell>
          <cell r="AM103" t="str">
            <v>Applicable</v>
          </cell>
          <cell r="AN103">
            <v>0</v>
          </cell>
          <cell r="AO103">
            <v>1.3</v>
          </cell>
          <cell r="AP103" t="str">
            <v>Applicable</v>
          </cell>
          <cell r="AQ103">
            <v>329</v>
          </cell>
          <cell r="AR103">
            <v>330.65</v>
          </cell>
          <cell r="AS103" t="str">
            <v>Applicable</v>
          </cell>
          <cell r="AV103" t="str">
            <v>NA</v>
          </cell>
          <cell r="AW103">
            <v>4.03</v>
          </cell>
          <cell r="AX103">
            <v>4.07</v>
          </cell>
          <cell r="AY103" t="str">
            <v>Applicable</v>
          </cell>
          <cell r="AZ103" t="str">
            <v>C</v>
          </cell>
          <cell r="BB103" t="str">
            <v>Applicable</v>
          </cell>
        </row>
        <row r="104">
          <cell r="C104" t="str">
            <v>263646</v>
          </cell>
          <cell r="F104" t="str">
            <v>Applicable</v>
          </cell>
          <cell r="G104">
            <v>1786066</v>
          </cell>
          <cell r="I104" t="str">
            <v>Applicable</v>
          </cell>
          <cell r="J104">
            <v>80</v>
          </cell>
          <cell r="K104">
            <v>125</v>
          </cell>
          <cell r="L104" t="str">
            <v>A</v>
          </cell>
          <cell r="M104" t="str">
            <v>OK</v>
          </cell>
          <cell r="N104" t="str">
            <v>NOK</v>
          </cell>
          <cell r="O104" t="str">
            <v>A</v>
          </cell>
          <cell r="P104" t="str">
            <v>OK</v>
          </cell>
          <cell r="Q104" t="str">
            <v>NOK</v>
          </cell>
          <cell r="R104" t="str">
            <v>A</v>
          </cell>
          <cell r="S104" t="str">
            <v>OK</v>
          </cell>
          <cell r="T104" t="str">
            <v>NOK</v>
          </cell>
          <cell r="U104" t="str">
            <v>A</v>
          </cell>
          <cell r="V104" t="str">
            <v>OK</v>
          </cell>
          <cell r="W104" t="str">
            <v>NOK</v>
          </cell>
          <cell r="X104" t="str">
            <v>A</v>
          </cell>
          <cell r="Y104">
            <v>55</v>
          </cell>
          <cell r="AA104" t="str">
            <v>A</v>
          </cell>
          <cell r="AB104" t="str">
            <v>Sert au calcul de la décarburation</v>
          </cell>
          <cell r="AC104" t="str">
            <v>Pas de tolérance</v>
          </cell>
          <cell r="AD104" t="str">
            <v>A</v>
          </cell>
          <cell r="AE104">
            <v>-4</v>
          </cell>
          <cell r="AF104">
            <v>4</v>
          </cell>
          <cell r="AG104" t="str">
            <v>Applicable</v>
          </cell>
          <cell r="AH104">
            <v>12.25</v>
          </cell>
          <cell r="AI104">
            <v>13.05</v>
          </cell>
          <cell r="AJ104" t="str">
            <v>Applicable</v>
          </cell>
          <cell r="AK104">
            <v>0</v>
          </cell>
          <cell r="AL104">
            <v>0.4</v>
          </cell>
          <cell r="AM104" t="str">
            <v>Applicable</v>
          </cell>
          <cell r="AN104">
            <v>0</v>
          </cell>
          <cell r="AO104">
            <v>1.3</v>
          </cell>
          <cell r="AP104" t="str">
            <v>Applicable</v>
          </cell>
          <cell r="AQ104">
            <v>329</v>
          </cell>
          <cell r="AR104">
            <v>330.65</v>
          </cell>
          <cell r="AS104" t="str">
            <v>Applicable</v>
          </cell>
          <cell r="AV104" t="str">
            <v>NA</v>
          </cell>
          <cell r="AW104">
            <v>4.38</v>
          </cell>
          <cell r="AX104">
            <v>4.42</v>
          </cell>
          <cell r="AY104" t="str">
            <v>Applicable</v>
          </cell>
          <cell r="AZ104" t="str">
            <v>Z</v>
          </cell>
          <cell r="BB104" t="str">
            <v>Applicable</v>
          </cell>
        </row>
        <row r="105">
          <cell r="C105" t="str">
            <v>305637U</v>
          </cell>
          <cell r="F105" t="str">
            <v>Applicable</v>
          </cell>
          <cell r="G105">
            <v>1826077</v>
          </cell>
          <cell r="I105" t="str">
            <v>Applicable</v>
          </cell>
          <cell r="J105">
            <v>80</v>
          </cell>
          <cell r="K105">
            <v>125</v>
          </cell>
          <cell r="L105" t="str">
            <v>A</v>
          </cell>
          <cell r="M105" t="str">
            <v>OK</v>
          </cell>
          <cell r="N105" t="str">
            <v>NOK</v>
          </cell>
          <cell r="O105" t="str">
            <v>A</v>
          </cell>
          <cell r="P105" t="str">
            <v>OK</v>
          </cell>
          <cell r="Q105" t="str">
            <v>NOK</v>
          </cell>
          <cell r="R105" t="str">
            <v>A</v>
          </cell>
          <cell r="S105" t="str">
            <v>OK</v>
          </cell>
          <cell r="T105" t="str">
            <v>NOK</v>
          </cell>
          <cell r="U105" t="str">
            <v>A</v>
          </cell>
          <cell r="V105" t="str">
            <v>OK</v>
          </cell>
          <cell r="W105" t="str">
            <v>NOK</v>
          </cell>
          <cell r="X105" t="str">
            <v>A</v>
          </cell>
          <cell r="Y105">
            <v>55</v>
          </cell>
          <cell r="AA105" t="str">
            <v>A</v>
          </cell>
          <cell r="AB105" t="str">
            <v>Sert au calcul de la décarburation</v>
          </cell>
          <cell r="AC105" t="str">
            <v>Pas de tolérance</v>
          </cell>
          <cell r="AD105" t="str">
            <v>A</v>
          </cell>
          <cell r="AE105">
            <v>-4</v>
          </cell>
          <cell r="AF105">
            <v>4</v>
          </cell>
          <cell r="AG105" t="str">
            <v>Applicable</v>
          </cell>
          <cell r="AH105">
            <v>12.4</v>
          </cell>
          <cell r="AI105">
            <v>13.2</v>
          </cell>
          <cell r="AJ105" t="str">
            <v>Applicable</v>
          </cell>
          <cell r="AK105">
            <v>0</v>
          </cell>
          <cell r="AL105">
            <v>0.4</v>
          </cell>
          <cell r="AM105" t="str">
            <v>Applicable</v>
          </cell>
          <cell r="AN105">
            <v>0</v>
          </cell>
          <cell r="AO105">
            <v>1.3</v>
          </cell>
          <cell r="AP105" t="str">
            <v>Applicable</v>
          </cell>
          <cell r="AQ105">
            <v>329</v>
          </cell>
          <cell r="AR105">
            <v>330.65</v>
          </cell>
          <cell r="AS105" t="str">
            <v>Applicable</v>
          </cell>
          <cell r="AT105">
            <v>3.1</v>
          </cell>
          <cell r="AU105">
            <v>3.9</v>
          </cell>
          <cell r="AV105" t="str">
            <v>A</v>
          </cell>
          <cell r="AW105">
            <v>4.13</v>
          </cell>
          <cell r="AX105">
            <v>4.17</v>
          </cell>
          <cell r="AY105" t="str">
            <v>Applicable</v>
          </cell>
          <cell r="AZ105" t="str">
            <v>G</v>
          </cell>
          <cell r="BB105" t="str">
            <v>Applicable</v>
          </cell>
        </row>
        <row r="106">
          <cell r="C106" t="str">
            <v>306150</v>
          </cell>
          <cell r="F106" t="str">
            <v>Applicable</v>
          </cell>
          <cell r="G106">
            <v>1866026</v>
          </cell>
          <cell r="I106" t="str">
            <v>Applicable</v>
          </cell>
          <cell r="J106">
            <v>80</v>
          </cell>
          <cell r="K106">
            <v>125</v>
          </cell>
          <cell r="L106" t="str">
            <v>A</v>
          </cell>
          <cell r="M106" t="str">
            <v>OK</v>
          </cell>
          <cell r="N106" t="str">
            <v>NOK</v>
          </cell>
          <cell r="O106" t="str">
            <v>A</v>
          </cell>
          <cell r="P106" t="str">
            <v>OK</v>
          </cell>
          <cell r="Q106" t="str">
            <v>NOK</v>
          </cell>
          <cell r="R106" t="str">
            <v>A</v>
          </cell>
          <cell r="S106" t="str">
            <v>OK</v>
          </cell>
          <cell r="T106" t="str">
            <v>NOK</v>
          </cell>
          <cell r="U106" t="str">
            <v>A</v>
          </cell>
          <cell r="V106" t="str">
            <v>OK</v>
          </cell>
          <cell r="W106" t="str">
            <v>NOK</v>
          </cell>
          <cell r="X106" t="str">
            <v>A</v>
          </cell>
          <cell r="Y106">
            <v>55</v>
          </cell>
          <cell r="AA106" t="str">
            <v>A</v>
          </cell>
          <cell r="AB106" t="str">
            <v>Sert au calcul de la décarburation</v>
          </cell>
          <cell r="AC106" t="str">
            <v>Pas de tolérance</v>
          </cell>
          <cell r="AD106" t="str">
            <v>A</v>
          </cell>
          <cell r="AE106">
            <v>-4</v>
          </cell>
          <cell r="AF106">
            <v>4</v>
          </cell>
          <cell r="AG106" t="str">
            <v>Applicable</v>
          </cell>
          <cell r="AH106">
            <v>12.45</v>
          </cell>
          <cell r="AI106">
            <v>13.25</v>
          </cell>
          <cell r="AJ106" t="str">
            <v>Applicable</v>
          </cell>
          <cell r="AK106">
            <v>0</v>
          </cell>
          <cell r="AL106">
            <v>0.4</v>
          </cell>
          <cell r="AM106" t="str">
            <v>Applicable</v>
          </cell>
          <cell r="AN106">
            <v>0</v>
          </cell>
          <cell r="AO106">
            <v>1.3</v>
          </cell>
          <cell r="AP106" t="str">
            <v>Applicable</v>
          </cell>
          <cell r="AQ106">
            <v>329</v>
          </cell>
          <cell r="AR106">
            <v>330.65</v>
          </cell>
          <cell r="AS106" t="str">
            <v>Applicable</v>
          </cell>
          <cell r="AV106" t="str">
            <v>NA</v>
          </cell>
          <cell r="AW106">
            <v>4.38</v>
          </cell>
          <cell r="AX106">
            <v>4.42</v>
          </cell>
          <cell r="AY106" t="str">
            <v>Applicable</v>
          </cell>
          <cell r="AZ106" t="str">
            <v>X</v>
          </cell>
          <cell r="BB106" t="str">
            <v>Applicable</v>
          </cell>
        </row>
        <row r="107">
          <cell r="C107" t="str">
            <v>308322</v>
          </cell>
          <cell r="F107" t="str">
            <v>Applicable</v>
          </cell>
          <cell r="G107">
            <v>1070359</v>
          </cell>
          <cell r="I107" t="str">
            <v>Applicable</v>
          </cell>
          <cell r="J107">
            <v>80</v>
          </cell>
          <cell r="K107">
            <v>125</v>
          </cell>
          <cell r="L107" t="str">
            <v>A</v>
          </cell>
          <cell r="M107" t="str">
            <v>OK</v>
          </cell>
          <cell r="N107" t="str">
            <v>NOK</v>
          </cell>
          <cell r="O107" t="str">
            <v>A</v>
          </cell>
          <cell r="P107" t="str">
            <v>OK</v>
          </cell>
          <cell r="Q107" t="str">
            <v>NOK</v>
          </cell>
          <cell r="R107" t="str">
            <v>A</v>
          </cell>
          <cell r="S107" t="str">
            <v>OK</v>
          </cell>
          <cell r="T107" t="str">
            <v>NOK</v>
          </cell>
          <cell r="U107" t="str">
            <v>A</v>
          </cell>
          <cell r="V107" t="str">
            <v>OK</v>
          </cell>
          <cell r="W107" t="str">
            <v>NOK</v>
          </cell>
          <cell r="X107" t="str">
            <v>A</v>
          </cell>
          <cell r="Y107">
            <v>55</v>
          </cell>
          <cell r="AA107" t="str">
            <v>A</v>
          </cell>
          <cell r="AB107" t="str">
            <v>Sert au calcul de la décarburation</v>
          </cell>
          <cell r="AC107" t="str">
            <v>Pas de tolérance</v>
          </cell>
          <cell r="AD107" t="str">
            <v>A</v>
          </cell>
          <cell r="AE107">
            <v>-4</v>
          </cell>
          <cell r="AF107">
            <v>4</v>
          </cell>
          <cell r="AG107" t="str">
            <v>Applicable</v>
          </cell>
          <cell r="AH107">
            <v>13</v>
          </cell>
          <cell r="AI107">
            <v>13.4</v>
          </cell>
          <cell r="AJ107" t="str">
            <v>Applicable</v>
          </cell>
          <cell r="AK107">
            <v>0</v>
          </cell>
          <cell r="AL107">
            <v>0.4</v>
          </cell>
          <cell r="AM107" t="str">
            <v>Applicable</v>
          </cell>
          <cell r="AN107">
            <v>0</v>
          </cell>
          <cell r="AO107">
            <v>1.3</v>
          </cell>
          <cell r="AP107" t="str">
            <v>Applicable</v>
          </cell>
          <cell r="AQ107">
            <v>329</v>
          </cell>
          <cell r="AR107">
            <v>330.65</v>
          </cell>
          <cell r="AS107" t="str">
            <v>Applicable</v>
          </cell>
          <cell r="AT107">
            <v>3.1</v>
          </cell>
          <cell r="AU107">
            <v>3.9</v>
          </cell>
          <cell r="AV107" t="str">
            <v>A</v>
          </cell>
          <cell r="AW107">
            <v>4.18</v>
          </cell>
          <cell r="AX107">
            <v>4.22</v>
          </cell>
          <cell r="AY107" t="str">
            <v>Applicable</v>
          </cell>
          <cell r="AZ107" t="str">
            <v>W</v>
          </cell>
          <cell r="BB107" t="str">
            <v>Applicable</v>
          </cell>
        </row>
        <row r="108">
          <cell r="C108" t="str">
            <v>366348</v>
          </cell>
          <cell r="F108" t="str">
            <v>Applicable</v>
          </cell>
          <cell r="G108">
            <v>1786066</v>
          </cell>
          <cell r="I108" t="str">
            <v>Applicable</v>
          </cell>
          <cell r="J108">
            <v>80</v>
          </cell>
          <cell r="K108">
            <v>125</v>
          </cell>
          <cell r="L108" t="str">
            <v>A</v>
          </cell>
          <cell r="M108" t="str">
            <v>OK</v>
          </cell>
          <cell r="N108" t="str">
            <v>NOK</v>
          </cell>
          <cell r="O108" t="str">
            <v>A</v>
          </cell>
          <cell r="P108" t="str">
            <v>OK</v>
          </cell>
          <cell r="Q108" t="str">
            <v>NOK</v>
          </cell>
          <cell r="R108" t="str">
            <v>A</v>
          </cell>
          <cell r="S108" t="str">
            <v>OK</v>
          </cell>
          <cell r="T108" t="str">
            <v>NOK</v>
          </cell>
          <cell r="U108" t="str">
            <v>A</v>
          </cell>
          <cell r="V108" t="str">
            <v>OK</v>
          </cell>
          <cell r="W108" t="str">
            <v>NOK</v>
          </cell>
          <cell r="X108" t="str">
            <v>A</v>
          </cell>
          <cell r="Y108">
            <v>55</v>
          </cell>
          <cell r="AA108" t="str">
            <v>A</v>
          </cell>
          <cell r="AB108" t="str">
            <v>Sert au calcul de la décarburation</v>
          </cell>
          <cell r="AC108" t="str">
            <v>Pas de tolérance</v>
          </cell>
          <cell r="AD108" t="str">
            <v>A</v>
          </cell>
          <cell r="AE108">
            <v>-4</v>
          </cell>
          <cell r="AF108">
            <v>4</v>
          </cell>
          <cell r="AG108" t="str">
            <v>Applicable</v>
          </cell>
          <cell r="AH108">
            <v>12.3</v>
          </cell>
          <cell r="AI108">
            <v>13.1</v>
          </cell>
          <cell r="AJ108" t="str">
            <v>Applicable</v>
          </cell>
          <cell r="AK108">
            <v>0</v>
          </cell>
          <cell r="AL108">
            <v>0.4</v>
          </cell>
          <cell r="AM108" t="str">
            <v>Applicable</v>
          </cell>
          <cell r="AN108">
            <v>0</v>
          </cell>
          <cell r="AO108">
            <v>1.3</v>
          </cell>
          <cell r="AP108" t="str">
            <v>Applicable</v>
          </cell>
          <cell r="AQ108">
            <v>329</v>
          </cell>
          <cell r="AR108">
            <v>330.65</v>
          </cell>
          <cell r="AS108" t="str">
            <v>Applicable</v>
          </cell>
          <cell r="AV108" t="str">
            <v>NA</v>
          </cell>
          <cell r="AW108">
            <v>3.48</v>
          </cell>
          <cell r="AX108">
            <v>3.52</v>
          </cell>
          <cell r="AY108" t="str">
            <v>Applicable</v>
          </cell>
          <cell r="AZ108" t="str">
            <v>L</v>
          </cell>
          <cell r="BB108" t="str">
            <v>Applicable</v>
          </cell>
        </row>
        <row r="109">
          <cell r="C109" t="str">
            <v>390262</v>
          </cell>
          <cell r="F109" t="str">
            <v>Applicable</v>
          </cell>
          <cell r="I109" t="str">
            <v>Applicable</v>
          </cell>
          <cell r="J109">
            <v>80</v>
          </cell>
          <cell r="K109">
            <v>125</v>
          </cell>
          <cell r="L109" t="str">
            <v>A</v>
          </cell>
          <cell r="M109" t="str">
            <v>OK</v>
          </cell>
          <cell r="N109" t="str">
            <v>NOK</v>
          </cell>
          <cell r="O109" t="str">
            <v>A</v>
          </cell>
          <cell r="P109" t="str">
            <v>OK</v>
          </cell>
          <cell r="Q109" t="str">
            <v>NOK</v>
          </cell>
          <cell r="R109" t="str">
            <v>A</v>
          </cell>
          <cell r="S109" t="str">
            <v>OK</v>
          </cell>
          <cell r="T109" t="str">
            <v>NOK</v>
          </cell>
          <cell r="U109" t="str">
            <v>A</v>
          </cell>
          <cell r="V109" t="str">
            <v>OK</v>
          </cell>
          <cell r="W109" t="str">
            <v>NOK</v>
          </cell>
          <cell r="X109" t="str">
            <v>A</v>
          </cell>
          <cell r="Y109">
            <v>55</v>
          </cell>
          <cell r="AA109" t="str">
            <v>A</v>
          </cell>
          <cell r="AB109" t="str">
            <v>Sert au calcul de la décarburation</v>
          </cell>
          <cell r="AC109" t="str">
            <v>Pas de tolérance</v>
          </cell>
          <cell r="AD109" t="str">
            <v>A</v>
          </cell>
          <cell r="AE109">
            <v>-4</v>
          </cell>
          <cell r="AF109">
            <v>4</v>
          </cell>
          <cell r="AG109" t="str">
            <v>Applicable</v>
          </cell>
          <cell r="AJ109" t="str">
            <v>Applicable</v>
          </cell>
          <cell r="AK109">
            <v>0</v>
          </cell>
          <cell r="AL109">
            <v>0.4</v>
          </cell>
          <cell r="AM109" t="str">
            <v>Applicable</v>
          </cell>
          <cell r="AN109">
            <v>0</v>
          </cell>
          <cell r="AO109">
            <v>1.3</v>
          </cell>
          <cell r="AP109" t="str">
            <v>Applicable</v>
          </cell>
          <cell r="AQ109">
            <v>329</v>
          </cell>
          <cell r="AR109">
            <v>330.65</v>
          </cell>
          <cell r="AS109" t="str">
            <v>Applicable</v>
          </cell>
          <cell r="AV109" t="str">
            <v>NA</v>
          </cell>
          <cell r="AW109">
            <v>4.18</v>
          </cell>
          <cell r="AX109">
            <v>4.22</v>
          </cell>
          <cell r="AY109" t="str">
            <v>Applicable</v>
          </cell>
          <cell r="AZ109" t="str">
            <v>B2</v>
          </cell>
          <cell r="BB109" t="str">
            <v>Applicable</v>
          </cell>
        </row>
        <row r="110">
          <cell r="C110" t="str">
            <v>397238U</v>
          </cell>
          <cell r="F110" t="str">
            <v>Applicable</v>
          </cell>
          <cell r="G110">
            <v>1806034</v>
          </cell>
          <cell r="I110" t="str">
            <v>Applicable</v>
          </cell>
          <cell r="J110">
            <v>80</v>
          </cell>
          <cell r="K110">
            <v>125</v>
          </cell>
          <cell r="L110" t="str">
            <v>A</v>
          </cell>
          <cell r="M110" t="str">
            <v>OK</v>
          </cell>
          <cell r="N110" t="str">
            <v>NOK</v>
          </cell>
          <cell r="O110" t="str">
            <v>A</v>
          </cell>
          <cell r="P110" t="str">
            <v>OK</v>
          </cell>
          <cell r="Q110" t="str">
            <v>NOK</v>
          </cell>
          <cell r="R110" t="str">
            <v>A</v>
          </cell>
          <cell r="S110" t="str">
            <v>OK</v>
          </cell>
          <cell r="T110" t="str">
            <v>NOK</v>
          </cell>
          <cell r="U110" t="str">
            <v>A</v>
          </cell>
          <cell r="V110" t="str">
            <v>OK</v>
          </cell>
          <cell r="W110" t="str">
            <v>NOK</v>
          </cell>
          <cell r="X110" t="str">
            <v>A</v>
          </cell>
          <cell r="Y110">
            <v>55</v>
          </cell>
          <cell r="AA110" t="str">
            <v>A</v>
          </cell>
          <cell r="AB110" t="str">
            <v>Sert au calcul de la décarburation</v>
          </cell>
          <cell r="AC110" t="str">
            <v>Pas de tolérance</v>
          </cell>
          <cell r="AD110" t="str">
            <v>A</v>
          </cell>
          <cell r="AE110">
            <v>-4</v>
          </cell>
          <cell r="AF110">
            <v>4</v>
          </cell>
          <cell r="AG110" t="str">
            <v>Applicable</v>
          </cell>
          <cell r="AH110">
            <v>11.35</v>
          </cell>
          <cell r="AI110">
            <v>12.15</v>
          </cell>
          <cell r="AJ110" t="str">
            <v>Applicable</v>
          </cell>
          <cell r="AK110">
            <v>0</v>
          </cell>
          <cell r="AL110">
            <v>0.4</v>
          </cell>
          <cell r="AM110" t="str">
            <v>Applicable</v>
          </cell>
          <cell r="AN110">
            <v>0</v>
          </cell>
          <cell r="AO110">
            <v>1.3</v>
          </cell>
          <cell r="AP110" t="str">
            <v>Applicable</v>
          </cell>
          <cell r="AQ110">
            <v>329</v>
          </cell>
          <cell r="AR110">
            <v>330.65</v>
          </cell>
          <cell r="AS110" t="str">
            <v>Applicable</v>
          </cell>
          <cell r="AV110" t="str">
            <v>NA</v>
          </cell>
          <cell r="AW110">
            <v>3.93</v>
          </cell>
          <cell r="AX110">
            <v>3.97</v>
          </cell>
          <cell r="AY110" t="str">
            <v>Applicable</v>
          </cell>
          <cell r="AZ110" t="str">
            <v>D</v>
          </cell>
          <cell r="BB110" t="str">
            <v>Applicable</v>
          </cell>
        </row>
        <row r="111">
          <cell r="C111" t="str">
            <v>397238</v>
          </cell>
          <cell r="F111" t="str">
            <v>Applicable</v>
          </cell>
          <cell r="G111">
            <v>1696714</v>
          </cell>
          <cell r="H111">
            <v>1806034</v>
          </cell>
          <cell r="I111" t="str">
            <v>Applicable</v>
          </cell>
          <cell r="J111">
            <v>80</v>
          </cell>
          <cell r="K111">
            <v>125</v>
          </cell>
          <cell r="L111" t="str">
            <v>A</v>
          </cell>
          <cell r="M111" t="str">
            <v>OK</v>
          </cell>
          <cell r="N111" t="str">
            <v>NOK</v>
          </cell>
          <cell r="O111" t="str">
            <v>A</v>
          </cell>
          <cell r="P111" t="str">
            <v>OK</v>
          </cell>
          <cell r="Q111" t="str">
            <v>NOK</v>
          </cell>
          <cell r="R111" t="str">
            <v>A</v>
          </cell>
          <cell r="S111" t="str">
            <v>OK</v>
          </cell>
          <cell r="T111" t="str">
            <v>NOK</v>
          </cell>
          <cell r="U111" t="str">
            <v>A</v>
          </cell>
          <cell r="V111" t="str">
            <v>OK</v>
          </cell>
          <cell r="W111" t="str">
            <v>NOK</v>
          </cell>
          <cell r="X111" t="str">
            <v>A</v>
          </cell>
          <cell r="Y111">
            <v>55</v>
          </cell>
          <cell r="AA111" t="str">
            <v>A</v>
          </cell>
          <cell r="AB111" t="str">
            <v>Sert au calcul de la décarburation</v>
          </cell>
          <cell r="AC111" t="str">
            <v>Pas de tolérance</v>
          </cell>
          <cell r="AD111" t="str">
            <v>A</v>
          </cell>
          <cell r="AE111">
            <v>-4</v>
          </cell>
          <cell r="AF111">
            <v>4</v>
          </cell>
          <cell r="AG111" t="str">
            <v>Applicable</v>
          </cell>
          <cell r="AH111">
            <v>11.35</v>
          </cell>
          <cell r="AI111">
            <v>12.15</v>
          </cell>
          <cell r="AJ111" t="str">
            <v>Applicable</v>
          </cell>
          <cell r="AK111">
            <v>0</v>
          </cell>
          <cell r="AL111">
            <v>0.4</v>
          </cell>
          <cell r="AM111" t="str">
            <v>Applicable</v>
          </cell>
          <cell r="AN111">
            <v>0</v>
          </cell>
          <cell r="AO111">
            <v>1.3</v>
          </cell>
          <cell r="AP111" t="str">
            <v>Applicable</v>
          </cell>
          <cell r="AQ111">
            <v>329</v>
          </cell>
          <cell r="AR111">
            <v>330.65</v>
          </cell>
          <cell r="AS111" t="str">
            <v>Applicable</v>
          </cell>
          <cell r="AV111" t="str">
            <v>NA</v>
          </cell>
          <cell r="AW111">
            <v>3.93</v>
          </cell>
          <cell r="AX111">
            <v>3.97</v>
          </cell>
          <cell r="AY111" t="str">
            <v>Applicable</v>
          </cell>
          <cell r="AZ111" t="str">
            <v>D</v>
          </cell>
          <cell r="BB111" t="str">
            <v>Applicable</v>
          </cell>
        </row>
        <row r="112">
          <cell r="C112" t="str">
            <v>584464U</v>
          </cell>
          <cell r="F112" t="str">
            <v>Applicable</v>
          </cell>
          <cell r="G112">
            <v>1826077</v>
          </cell>
          <cell r="I112" t="str">
            <v>Applicable</v>
          </cell>
          <cell r="J112">
            <v>80</v>
          </cell>
          <cell r="K112">
            <v>125</v>
          </cell>
          <cell r="L112" t="str">
            <v>A</v>
          </cell>
          <cell r="M112" t="str">
            <v>OK</v>
          </cell>
          <cell r="N112" t="str">
            <v>NOK</v>
          </cell>
          <cell r="O112" t="str">
            <v>A</v>
          </cell>
          <cell r="P112" t="str">
            <v>OK</v>
          </cell>
          <cell r="Q112" t="str">
            <v>NOK</v>
          </cell>
          <cell r="R112" t="str">
            <v>A</v>
          </cell>
          <cell r="S112" t="str">
            <v>OK</v>
          </cell>
          <cell r="T112" t="str">
            <v>NOK</v>
          </cell>
          <cell r="U112" t="str">
            <v>A</v>
          </cell>
          <cell r="V112" t="str">
            <v>OK</v>
          </cell>
          <cell r="W112" t="str">
            <v>NOK</v>
          </cell>
          <cell r="X112" t="str">
            <v>A</v>
          </cell>
          <cell r="Y112">
            <v>55</v>
          </cell>
          <cell r="AA112" t="str">
            <v>A</v>
          </cell>
          <cell r="AB112" t="str">
            <v>Sert au calcul de la décarburation</v>
          </cell>
          <cell r="AC112" t="str">
            <v>Pas de tolérance</v>
          </cell>
          <cell r="AD112" t="str">
            <v>A</v>
          </cell>
          <cell r="AE112">
            <v>-4</v>
          </cell>
          <cell r="AF112">
            <v>4</v>
          </cell>
          <cell r="AG112" t="str">
            <v>Applicable</v>
          </cell>
          <cell r="AH112">
            <v>12.4</v>
          </cell>
          <cell r="AI112">
            <v>13.2</v>
          </cell>
          <cell r="AJ112" t="str">
            <v>Applicable</v>
          </cell>
          <cell r="AK112">
            <v>0</v>
          </cell>
          <cell r="AL112">
            <v>0.4</v>
          </cell>
          <cell r="AM112" t="str">
            <v>Applicable</v>
          </cell>
          <cell r="AN112">
            <v>0</v>
          </cell>
          <cell r="AO112">
            <v>1.3</v>
          </cell>
          <cell r="AP112" t="str">
            <v>Applicable</v>
          </cell>
          <cell r="AQ112">
            <v>329</v>
          </cell>
          <cell r="AR112">
            <v>330.65</v>
          </cell>
          <cell r="AS112" t="str">
            <v>Applicable</v>
          </cell>
          <cell r="AT112">
            <v>3.1</v>
          </cell>
          <cell r="AU112">
            <v>3.9</v>
          </cell>
          <cell r="AV112" t="str">
            <v>A</v>
          </cell>
          <cell r="AW112">
            <v>4.38</v>
          </cell>
          <cell r="AX112">
            <v>4.42</v>
          </cell>
          <cell r="AY112" t="str">
            <v>Applicable</v>
          </cell>
          <cell r="AZ112" t="str">
            <v>M</v>
          </cell>
          <cell r="BB112" t="str">
            <v>Applicable</v>
          </cell>
        </row>
        <row r="113">
          <cell r="C113" t="str">
            <v>584464</v>
          </cell>
          <cell r="F113" t="str">
            <v>Applicable</v>
          </cell>
          <cell r="G113">
            <v>1826077</v>
          </cell>
          <cell r="I113" t="str">
            <v>Applicable</v>
          </cell>
          <cell r="J113">
            <v>80</v>
          </cell>
          <cell r="K113">
            <v>125</v>
          </cell>
          <cell r="L113" t="str">
            <v>A</v>
          </cell>
          <cell r="M113" t="str">
            <v>OK</v>
          </cell>
          <cell r="N113" t="str">
            <v>NOK</v>
          </cell>
          <cell r="O113" t="str">
            <v>A</v>
          </cell>
          <cell r="P113" t="str">
            <v>OK</v>
          </cell>
          <cell r="Q113" t="str">
            <v>NOK</v>
          </cell>
          <cell r="R113" t="str">
            <v>A</v>
          </cell>
          <cell r="S113" t="str">
            <v>OK</v>
          </cell>
          <cell r="T113" t="str">
            <v>NOK</v>
          </cell>
          <cell r="U113" t="str">
            <v>A</v>
          </cell>
          <cell r="V113" t="str">
            <v>OK</v>
          </cell>
          <cell r="W113" t="str">
            <v>NOK</v>
          </cell>
          <cell r="X113" t="str">
            <v>A</v>
          </cell>
          <cell r="Y113">
            <v>55</v>
          </cell>
          <cell r="AA113" t="str">
            <v>A</v>
          </cell>
          <cell r="AB113" t="str">
            <v>Sert au calcul de la décarburation</v>
          </cell>
          <cell r="AC113" t="str">
            <v>Pas de tolérance</v>
          </cell>
          <cell r="AD113" t="str">
            <v>A</v>
          </cell>
          <cell r="AE113">
            <v>-4</v>
          </cell>
          <cell r="AF113">
            <v>4</v>
          </cell>
          <cell r="AG113" t="str">
            <v>Applicable</v>
          </cell>
          <cell r="AH113">
            <v>12.4</v>
          </cell>
          <cell r="AI113">
            <v>13.2</v>
          </cell>
          <cell r="AJ113" t="str">
            <v>Applicable</v>
          </cell>
          <cell r="AK113">
            <v>0</v>
          </cell>
          <cell r="AL113">
            <v>0.4</v>
          </cell>
          <cell r="AM113" t="str">
            <v>Applicable</v>
          </cell>
          <cell r="AN113">
            <v>0</v>
          </cell>
          <cell r="AO113">
            <v>1.3</v>
          </cell>
          <cell r="AP113" t="str">
            <v>Applicable</v>
          </cell>
          <cell r="AQ113">
            <v>329</v>
          </cell>
          <cell r="AR113">
            <v>330.65</v>
          </cell>
          <cell r="AS113" t="str">
            <v>Applicable</v>
          </cell>
          <cell r="AT113">
            <v>3.1</v>
          </cell>
          <cell r="AU113">
            <v>3.9</v>
          </cell>
          <cell r="AV113" t="str">
            <v>A</v>
          </cell>
          <cell r="AW113">
            <v>4.38</v>
          </cell>
          <cell r="AX113">
            <v>4.42</v>
          </cell>
          <cell r="AY113" t="str">
            <v>Applicable</v>
          </cell>
          <cell r="AZ113" t="str">
            <v>M</v>
          </cell>
          <cell r="BB113" t="str">
            <v>Applicable</v>
          </cell>
        </row>
        <row r="114">
          <cell r="C114" t="str">
            <v>309027</v>
          </cell>
          <cell r="F114" t="str">
            <v>Applicable</v>
          </cell>
          <cell r="G114">
            <v>1080356</v>
          </cell>
          <cell r="I114" t="str">
            <v>Applicable</v>
          </cell>
          <cell r="J114">
            <v>80</v>
          </cell>
          <cell r="K114">
            <v>125</v>
          </cell>
          <cell r="L114" t="str">
            <v>A</v>
          </cell>
          <cell r="M114" t="str">
            <v>OK</v>
          </cell>
          <cell r="N114" t="str">
            <v>NOK</v>
          </cell>
          <cell r="O114" t="str">
            <v>A</v>
          </cell>
          <cell r="P114" t="str">
            <v>OK</v>
          </cell>
          <cell r="Q114" t="str">
            <v>NOK</v>
          </cell>
          <cell r="R114" t="str">
            <v>A</v>
          </cell>
          <cell r="S114" t="str">
            <v>OK</v>
          </cell>
          <cell r="T114" t="str">
            <v>NOK</v>
          </cell>
          <cell r="U114" t="str">
            <v>A</v>
          </cell>
          <cell r="V114" t="str">
            <v>OK</v>
          </cell>
          <cell r="W114" t="str">
            <v>NOK</v>
          </cell>
          <cell r="X114" t="str">
            <v>A</v>
          </cell>
          <cell r="Y114">
            <v>55</v>
          </cell>
          <cell r="AA114" t="str">
            <v>A</v>
          </cell>
          <cell r="AB114" t="str">
            <v>Sert au calcul de la décarburation</v>
          </cell>
          <cell r="AC114" t="str">
            <v>Pas de tolérance</v>
          </cell>
          <cell r="AD114" t="str">
            <v>A</v>
          </cell>
          <cell r="AE114">
            <v>-4</v>
          </cell>
          <cell r="AF114">
            <v>4</v>
          </cell>
          <cell r="AG114" t="str">
            <v>Applicable</v>
          </cell>
          <cell r="AH114">
            <v>12.55</v>
          </cell>
          <cell r="AI114">
            <v>13.35</v>
          </cell>
          <cell r="AJ114" t="str">
            <v>Applicable</v>
          </cell>
          <cell r="AK114">
            <v>0</v>
          </cell>
          <cell r="AL114">
            <v>0.4</v>
          </cell>
          <cell r="AM114" t="str">
            <v>Applicable</v>
          </cell>
          <cell r="AN114">
            <v>0</v>
          </cell>
          <cell r="AO114">
            <v>1.3</v>
          </cell>
          <cell r="AP114" t="str">
            <v>Applicable</v>
          </cell>
          <cell r="AQ114">
            <v>324</v>
          </cell>
          <cell r="AR114">
            <v>325.60000000000002</v>
          </cell>
          <cell r="AS114" t="str">
            <v>Applicable</v>
          </cell>
          <cell r="AT114">
            <v>3.1</v>
          </cell>
          <cell r="AU114">
            <v>3.9</v>
          </cell>
          <cell r="AV114" t="str">
            <v>A</v>
          </cell>
          <cell r="AW114">
            <v>4.18</v>
          </cell>
          <cell r="AX114">
            <v>4.22</v>
          </cell>
          <cell r="AY114" t="str">
            <v>Applicable</v>
          </cell>
          <cell r="AZ114" t="str">
            <v>A1</v>
          </cell>
          <cell r="BB114" t="str">
            <v>Applicable</v>
          </cell>
        </row>
        <row r="115">
          <cell r="C115" t="str">
            <v>180089</v>
          </cell>
          <cell r="F115" t="str">
            <v>Applicable</v>
          </cell>
          <cell r="G115">
            <v>1950360</v>
          </cell>
          <cell r="I115" t="str">
            <v>Applicable</v>
          </cell>
          <cell r="J115">
            <v>80</v>
          </cell>
          <cell r="K115">
            <v>125</v>
          </cell>
          <cell r="L115" t="str">
            <v>A</v>
          </cell>
          <cell r="M115" t="str">
            <v>OK</v>
          </cell>
          <cell r="N115" t="str">
            <v>NOK</v>
          </cell>
          <cell r="O115" t="str">
            <v>A</v>
          </cell>
          <cell r="P115" t="str">
            <v>OK</v>
          </cell>
          <cell r="Q115" t="str">
            <v>NOK</v>
          </cell>
          <cell r="R115" t="str">
            <v>A</v>
          </cell>
          <cell r="S115" t="str">
            <v>OK</v>
          </cell>
          <cell r="T115" t="str">
            <v>NOK</v>
          </cell>
          <cell r="U115" t="str">
            <v>A</v>
          </cell>
          <cell r="V115" t="str">
            <v>OK</v>
          </cell>
          <cell r="W115" t="str">
            <v>NOK</v>
          </cell>
          <cell r="X115" t="str">
            <v>A</v>
          </cell>
          <cell r="Y115">
            <v>55</v>
          </cell>
          <cell r="AA115" t="str">
            <v>A</v>
          </cell>
          <cell r="AB115" t="str">
            <v>Sert au calcul de la décarburation</v>
          </cell>
          <cell r="AC115" t="str">
            <v>Pas de tolérance</v>
          </cell>
          <cell r="AD115" t="str">
            <v>A</v>
          </cell>
          <cell r="AE115">
            <v>-4</v>
          </cell>
          <cell r="AF115">
            <v>4</v>
          </cell>
          <cell r="AG115" t="str">
            <v>Applicable</v>
          </cell>
          <cell r="AH115">
            <v>13.35</v>
          </cell>
          <cell r="AI115">
            <v>14.15</v>
          </cell>
          <cell r="AJ115" t="str">
            <v>Applicable</v>
          </cell>
          <cell r="AK115">
            <v>0</v>
          </cell>
          <cell r="AL115">
            <v>0.4</v>
          </cell>
          <cell r="AM115" t="str">
            <v>Applicable</v>
          </cell>
          <cell r="AN115">
            <v>0</v>
          </cell>
          <cell r="AO115">
            <v>1.28</v>
          </cell>
          <cell r="AP115" t="str">
            <v>Applicable</v>
          </cell>
          <cell r="AQ115">
            <v>318</v>
          </cell>
          <cell r="AR115">
            <v>319.60000000000002</v>
          </cell>
          <cell r="AS115" t="str">
            <v>Applicable</v>
          </cell>
          <cell r="AT115">
            <v>3.1</v>
          </cell>
          <cell r="AU115">
            <v>3.9</v>
          </cell>
          <cell r="AV115" t="str">
            <v>A</v>
          </cell>
          <cell r="AW115">
            <v>3.73</v>
          </cell>
          <cell r="AX115">
            <v>3.77</v>
          </cell>
          <cell r="AY115" t="str">
            <v>Applicable</v>
          </cell>
          <cell r="AZ115" t="str">
            <v>A</v>
          </cell>
          <cell r="BB115" t="str">
            <v>Applicable</v>
          </cell>
        </row>
        <row r="116">
          <cell r="C116" t="str">
            <v>180089G</v>
          </cell>
          <cell r="F116" t="str">
            <v>Applicable</v>
          </cell>
          <cell r="G116">
            <v>1950360</v>
          </cell>
          <cell r="I116" t="str">
            <v>Applicable</v>
          </cell>
          <cell r="J116">
            <v>80</v>
          </cell>
          <cell r="K116">
            <v>125</v>
          </cell>
          <cell r="L116" t="str">
            <v>A</v>
          </cell>
          <cell r="M116" t="str">
            <v>OK</v>
          </cell>
          <cell r="N116" t="str">
            <v>NOK</v>
          </cell>
          <cell r="O116" t="str">
            <v>A</v>
          </cell>
          <cell r="P116" t="str">
            <v>OK</v>
          </cell>
          <cell r="Q116" t="str">
            <v>NOK</v>
          </cell>
          <cell r="R116" t="str">
            <v>A</v>
          </cell>
          <cell r="S116" t="str">
            <v>OK</v>
          </cell>
          <cell r="T116" t="str">
            <v>NOK</v>
          </cell>
          <cell r="U116" t="str">
            <v>A</v>
          </cell>
          <cell r="V116" t="str">
            <v>OK</v>
          </cell>
          <cell r="W116" t="str">
            <v>NOK</v>
          </cell>
          <cell r="X116" t="str">
            <v>A</v>
          </cell>
          <cell r="Y116">
            <v>55</v>
          </cell>
          <cell r="AA116" t="str">
            <v>A</v>
          </cell>
          <cell r="AB116" t="str">
            <v>Sert au calcul de la décarburation</v>
          </cell>
          <cell r="AC116" t="str">
            <v>Pas de tolérance</v>
          </cell>
          <cell r="AD116" t="str">
            <v>A</v>
          </cell>
          <cell r="AE116">
            <v>-4</v>
          </cell>
          <cell r="AF116">
            <v>4</v>
          </cell>
          <cell r="AG116" t="str">
            <v>Applicable</v>
          </cell>
          <cell r="AH116">
            <v>13.35</v>
          </cell>
          <cell r="AI116">
            <v>14.15</v>
          </cell>
          <cell r="AJ116" t="str">
            <v>Applicable</v>
          </cell>
          <cell r="AK116">
            <v>0</v>
          </cell>
          <cell r="AL116">
            <v>0.4</v>
          </cell>
          <cell r="AM116" t="str">
            <v>Applicable</v>
          </cell>
          <cell r="AN116">
            <v>0</v>
          </cell>
          <cell r="AO116">
            <v>1.28</v>
          </cell>
          <cell r="AP116" t="str">
            <v>Applicable</v>
          </cell>
          <cell r="AQ116">
            <v>318</v>
          </cell>
          <cell r="AR116">
            <v>319.60000000000002</v>
          </cell>
          <cell r="AS116" t="str">
            <v>Applicable</v>
          </cell>
          <cell r="AT116">
            <v>3.1</v>
          </cell>
          <cell r="AU116">
            <v>3.9</v>
          </cell>
          <cell r="AV116" t="str">
            <v>A</v>
          </cell>
          <cell r="AW116">
            <v>3.73</v>
          </cell>
          <cell r="AX116">
            <v>3.77</v>
          </cell>
          <cell r="AY116" t="str">
            <v>Applicable</v>
          </cell>
          <cell r="AZ116" t="str">
            <v>A</v>
          </cell>
          <cell r="BB116" t="str">
            <v>Applicable</v>
          </cell>
        </row>
        <row r="117">
          <cell r="C117" t="str">
            <v>190283</v>
          </cell>
          <cell r="F117" t="str">
            <v>Applicable</v>
          </cell>
          <cell r="G117">
            <v>1950360</v>
          </cell>
          <cell r="I117" t="str">
            <v>Applicable</v>
          </cell>
          <cell r="J117">
            <v>80</v>
          </cell>
          <cell r="K117">
            <v>125</v>
          </cell>
          <cell r="L117" t="str">
            <v>A</v>
          </cell>
          <cell r="M117" t="str">
            <v>OK</v>
          </cell>
          <cell r="N117" t="str">
            <v>NOK</v>
          </cell>
          <cell r="O117" t="str">
            <v>A</v>
          </cell>
          <cell r="P117" t="str">
            <v>OK</v>
          </cell>
          <cell r="Q117" t="str">
            <v>NOK</v>
          </cell>
          <cell r="R117" t="str">
            <v>A</v>
          </cell>
          <cell r="S117" t="str">
            <v>OK</v>
          </cell>
          <cell r="T117" t="str">
            <v>NOK</v>
          </cell>
          <cell r="U117" t="str">
            <v>A</v>
          </cell>
          <cell r="V117" t="str">
            <v>OK</v>
          </cell>
          <cell r="W117" t="str">
            <v>NOK</v>
          </cell>
          <cell r="X117" t="str">
            <v>A</v>
          </cell>
          <cell r="Y117">
            <v>55</v>
          </cell>
          <cell r="AA117" t="str">
            <v>A</v>
          </cell>
          <cell r="AB117" t="str">
            <v>Sert au calcul de la décarburation</v>
          </cell>
          <cell r="AC117" t="str">
            <v>Pas de tolérance</v>
          </cell>
          <cell r="AD117" t="str">
            <v>A</v>
          </cell>
          <cell r="AE117">
            <v>-4</v>
          </cell>
          <cell r="AF117">
            <v>4</v>
          </cell>
          <cell r="AG117" t="str">
            <v>Applicable</v>
          </cell>
          <cell r="AH117">
            <v>13.35</v>
          </cell>
          <cell r="AI117">
            <v>14.15</v>
          </cell>
          <cell r="AJ117" t="str">
            <v>Applicable</v>
          </cell>
          <cell r="AK117">
            <v>0</v>
          </cell>
          <cell r="AL117">
            <v>0.4</v>
          </cell>
          <cell r="AM117" t="str">
            <v>Applicable</v>
          </cell>
          <cell r="AN117">
            <v>0</v>
          </cell>
          <cell r="AO117">
            <v>1.28</v>
          </cell>
          <cell r="AP117" t="str">
            <v>Applicable</v>
          </cell>
          <cell r="AQ117">
            <v>318</v>
          </cell>
          <cell r="AR117">
            <v>319.60000000000002</v>
          </cell>
          <cell r="AS117" t="str">
            <v>Applicable</v>
          </cell>
          <cell r="AT117">
            <v>3.1</v>
          </cell>
          <cell r="AU117">
            <v>3.9</v>
          </cell>
          <cell r="AV117" t="str">
            <v>A</v>
          </cell>
          <cell r="AW117">
            <v>3.83</v>
          </cell>
          <cell r="AX117">
            <v>3.87</v>
          </cell>
          <cell r="AY117" t="str">
            <v>Applicable</v>
          </cell>
          <cell r="AZ117" t="str">
            <v>T</v>
          </cell>
          <cell r="BB117" t="str">
            <v>Applicable</v>
          </cell>
        </row>
        <row r="118">
          <cell r="C118" t="str">
            <v>190283G</v>
          </cell>
          <cell r="F118" t="str">
            <v>Applicable</v>
          </cell>
          <cell r="G118">
            <v>1950360</v>
          </cell>
          <cell r="I118" t="str">
            <v>Applicable</v>
          </cell>
          <cell r="J118">
            <v>80</v>
          </cell>
          <cell r="K118">
            <v>125</v>
          </cell>
          <cell r="L118" t="str">
            <v>A</v>
          </cell>
          <cell r="M118" t="str">
            <v>OK</v>
          </cell>
          <cell r="N118" t="str">
            <v>NOK</v>
          </cell>
          <cell r="O118" t="str">
            <v>A</v>
          </cell>
          <cell r="P118" t="str">
            <v>OK</v>
          </cell>
          <cell r="Q118" t="str">
            <v>NOK</v>
          </cell>
          <cell r="R118" t="str">
            <v>A</v>
          </cell>
          <cell r="S118" t="str">
            <v>OK</v>
          </cell>
          <cell r="T118" t="str">
            <v>NOK</v>
          </cell>
          <cell r="U118" t="str">
            <v>A</v>
          </cell>
          <cell r="V118" t="str">
            <v>OK</v>
          </cell>
          <cell r="W118" t="str">
            <v>NOK</v>
          </cell>
          <cell r="X118" t="str">
            <v>A</v>
          </cell>
          <cell r="Y118">
            <v>55</v>
          </cell>
          <cell r="AA118" t="str">
            <v>A</v>
          </cell>
          <cell r="AB118" t="str">
            <v>Sert au calcul de la décarburation</v>
          </cell>
          <cell r="AC118" t="str">
            <v>Pas de tolérance</v>
          </cell>
          <cell r="AD118" t="str">
            <v>A</v>
          </cell>
          <cell r="AE118">
            <v>-4</v>
          </cell>
          <cell r="AF118">
            <v>4</v>
          </cell>
          <cell r="AG118" t="str">
            <v>Applicable</v>
          </cell>
          <cell r="AH118">
            <v>13.35</v>
          </cell>
          <cell r="AI118">
            <v>14.15</v>
          </cell>
          <cell r="AJ118" t="str">
            <v>Applicable</v>
          </cell>
          <cell r="AK118">
            <v>0</v>
          </cell>
          <cell r="AL118">
            <v>0.4</v>
          </cell>
          <cell r="AM118" t="str">
            <v>Applicable</v>
          </cell>
          <cell r="AN118">
            <v>0</v>
          </cell>
          <cell r="AO118">
            <v>1.28</v>
          </cell>
          <cell r="AP118" t="str">
            <v>Applicable</v>
          </cell>
          <cell r="AQ118">
            <v>318</v>
          </cell>
          <cell r="AR118">
            <v>319.60000000000002</v>
          </cell>
          <cell r="AS118" t="str">
            <v>Applicable</v>
          </cell>
          <cell r="AT118">
            <v>3.1</v>
          </cell>
          <cell r="AU118">
            <v>3.9</v>
          </cell>
          <cell r="AV118" t="str">
            <v>A</v>
          </cell>
          <cell r="AW118">
            <v>3.83</v>
          </cell>
          <cell r="AX118">
            <v>3.87</v>
          </cell>
          <cell r="AY118" t="str">
            <v>Applicable</v>
          </cell>
          <cell r="AZ118" t="str">
            <v>T</v>
          </cell>
          <cell r="BB118" t="str">
            <v>Applicable</v>
          </cell>
        </row>
        <row r="119">
          <cell r="C119" t="str">
            <v>190283U</v>
          </cell>
          <cell r="F119" t="str">
            <v>Applicable</v>
          </cell>
          <cell r="G119">
            <v>1950360</v>
          </cell>
          <cell r="I119" t="str">
            <v>Applicable</v>
          </cell>
          <cell r="J119">
            <v>80</v>
          </cell>
          <cell r="K119">
            <v>125</v>
          </cell>
          <cell r="L119" t="str">
            <v>A</v>
          </cell>
          <cell r="M119" t="str">
            <v>OK</v>
          </cell>
          <cell r="N119" t="str">
            <v>NOK</v>
          </cell>
          <cell r="O119" t="str">
            <v>A</v>
          </cell>
          <cell r="P119" t="str">
            <v>OK</v>
          </cell>
          <cell r="Q119" t="str">
            <v>NOK</v>
          </cell>
          <cell r="R119" t="str">
            <v>A</v>
          </cell>
          <cell r="S119" t="str">
            <v>OK</v>
          </cell>
          <cell r="T119" t="str">
            <v>NOK</v>
          </cell>
          <cell r="U119" t="str">
            <v>A</v>
          </cell>
          <cell r="V119" t="str">
            <v>OK</v>
          </cell>
          <cell r="W119" t="str">
            <v>NOK</v>
          </cell>
          <cell r="X119" t="str">
            <v>A</v>
          </cell>
          <cell r="Y119">
            <v>55</v>
          </cell>
          <cell r="AA119" t="str">
            <v>A</v>
          </cell>
          <cell r="AB119" t="str">
            <v>Sert au calcul de la décarburation</v>
          </cell>
          <cell r="AC119" t="str">
            <v>Pas de tolérance</v>
          </cell>
          <cell r="AD119" t="str">
            <v>A</v>
          </cell>
          <cell r="AE119">
            <v>-4</v>
          </cell>
          <cell r="AF119">
            <v>4</v>
          </cell>
          <cell r="AG119" t="str">
            <v>Applicable</v>
          </cell>
          <cell r="AH119">
            <v>13.35</v>
          </cell>
          <cell r="AI119">
            <v>14.15</v>
          </cell>
          <cell r="AJ119" t="str">
            <v>Applicable</v>
          </cell>
          <cell r="AK119">
            <v>0</v>
          </cell>
          <cell r="AL119">
            <v>0.4</v>
          </cell>
          <cell r="AM119" t="str">
            <v>Applicable</v>
          </cell>
          <cell r="AN119">
            <v>0</v>
          </cell>
          <cell r="AO119">
            <v>1.28</v>
          </cell>
          <cell r="AP119" t="str">
            <v>Applicable</v>
          </cell>
          <cell r="AQ119">
            <v>318</v>
          </cell>
          <cell r="AR119">
            <v>319.60000000000002</v>
          </cell>
          <cell r="AS119" t="str">
            <v>Applicable</v>
          </cell>
          <cell r="AT119">
            <v>3.1</v>
          </cell>
          <cell r="AU119">
            <v>3.9</v>
          </cell>
          <cell r="AV119" t="str">
            <v>A</v>
          </cell>
          <cell r="AW119">
            <v>3.83</v>
          </cell>
          <cell r="AX119">
            <v>3.87</v>
          </cell>
          <cell r="AY119" t="str">
            <v>Applicable</v>
          </cell>
          <cell r="AZ119" t="str">
            <v>T</v>
          </cell>
          <cell r="BB119" t="str">
            <v>Applicable</v>
          </cell>
        </row>
        <row r="120">
          <cell r="C120" t="str">
            <v>190991</v>
          </cell>
          <cell r="F120" t="str">
            <v>Applicable</v>
          </cell>
          <cell r="G120">
            <v>1950360</v>
          </cell>
          <cell r="I120" t="str">
            <v>Applicable</v>
          </cell>
          <cell r="J120">
            <v>80</v>
          </cell>
          <cell r="K120">
            <v>125</v>
          </cell>
          <cell r="L120" t="str">
            <v>A</v>
          </cell>
          <cell r="M120" t="str">
            <v>OK</v>
          </cell>
          <cell r="N120" t="str">
            <v>NOK</v>
          </cell>
          <cell r="O120" t="str">
            <v>A</v>
          </cell>
          <cell r="P120" t="str">
            <v>OK</v>
          </cell>
          <cell r="Q120" t="str">
            <v>NOK</v>
          </cell>
          <cell r="R120" t="str">
            <v>A</v>
          </cell>
          <cell r="S120" t="str">
            <v>OK</v>
          </cell>
          <cell r="T120" t="str">
            <v>NOK</v>
          </cell>
          <cell r="U120" t="str">
            <v>A</v>
          </cell>
          <cell r="V120" t="str">
            <v>OK</v>
          </cell>
          <cell r="W120" t="str">
            <v>NOK</v>
          </cell>
          <cell r="X120" t="str">
            <v>A</v>
          </cell>
          <cell r="Y120">
            <v>55</v>
          </cell>
          <cell r="AA120" t="str">
            <v>A</v>
          </cell>
          <cell r="AB120" t="str">
            <v>Sert au calcul de la décarburation</v>
          </cell>
          <cell r="AC120" t="str">
            <v>Pas de tolérance</v>
          </cell>
          <cell r="AD120" t="str">
            <v>A</v>
          </cell>
          <cell r="AE120">
            <v>-4</v>
          </cell>
          <cell r="AF120">
            <v>4</v>
          </cell>
          <cell r="AG120" t="str">
            <v>Applicable</v>
          </cell>
          <cell r="AH120">
            <v>13.35</v>
          </cell>
          <cell r="AI120">
            <v>14.15</v>
          </cell>
          <cell r="AJ120" t="str">
            <v>Applicable</v>
          </cell>
          <cell r="AK120">
            <v>0</v>
          </cell>
          <cell r="AL120">
            <v>0.4</v>
          </cell>
          <cell r="AM120" t="str">
            <v>Applicable</v>
          </cell>
          <cell r="AN120">
            <v>0</v>
          </cell>
          <cell r="AO120">
            <v>1.28</v>
          </cell>
          <cell r="AP120" t="str">
            <v>Applicable</v>
          </cell>
          <cell r="AQ120">
            <v>318</v>
          </cell>
          <cell r="AR120">
            <v>319.60000000000002</v>
          </cell>
          <cell r="AS120" t="str">
            <v>Applicable</v>
          </cell>
          <cell r="AV120" t="str">
            <v>NA</v>
          </cell>
          <cell r="AW120">
            <v>4.2300000000000004</v>
          </cell>
          <cell r="AX120">
            <v>4.2700000000000005</v>
          </cell>
          <cell r="AY120" t="str">
            <v>Applicable</v>
          </cell>
          <cell r="AZ120" t="str">
            <v>J</v>
          </cell>
          <cell r="BB120" t="str">
            <v>Applicable</v>
          </cell>
        </row>
        <row r="121">
          <cell r="C121" t="str">
            <v>192144</v>
          </cell>
          <cell r="F121" t="str">
            <v>Applicable</v>
          </cell>
          <cell r="G121">
            <v>1950360</v>
          </cell>
          <cell r="I121" t="str">
            <v>Applicable</v>
          </cell>
          <cell r="J121">
            <v>80</v>
          </cell>
          <cell r="K121">
            <v>125</v>
          </cell>
          <cell r="L121" t="str">
            <v>A</v>
          </cell>
          <cell r="M121" t="str">
            <v>OK</v>
          </cell>
          <cell r="N121" t="str">
            <v>NOK</v>
          </cell>
          <cell r="O121" t="str">
            <v>A</v>
          </cell>
          <cell r="P121" t="str">
            <v>OK</v>
          </cell>
          <cell r="Q121" t="str">
            <v>NOK</v>
          </cell>
          <cell r="R121" t="str">
            <v>A</v>
          </cell>
          <cell r="S121" t="str">
            <v>OK</v>
          </cell>
          <cell r="T121" t="str">
            <v>NOK</v>
          </cell>
          <cell r="U121" t="str">
            <v>A</v>
          </cell>
          <cell r="V121" t="str">
            <v>OK</v>
          </cell>
          <cell r="W121" t="str">
            <v>NOK</v>
          </cell>
          <cell r="X121" t="str">
            <v>A</v>
          </cell>
          <cell r="Y121">
            <v>55</v>
          </cell>
          <cell r="AA121" t="str">
            <v>A</v>
          </cell>
          <cell r="AB121" t="str">
            <v>Sert au calcul de la décarburation</v>
          </cell>
          <cell r="AC121" t="str">
            <v>Pas de tolérance</v>
          </cell>
          <cell r="AD121" t="str">
            <v>A</v>
          </cell>
          <cell r="AE121">
            <v>-4</v>
          </cell>
          <cell r="AF121">
            <v>4</v>
          </cell>
          <cell r="AG121" t="str">
            <v>Applicable</v>
          </cell>
          <cell r="AH121">
            <v>13.35</v>
          </cell>
          <cell r="AI121">
            <v>14.15</v>
          </cell>
          <cell r="AJ121" t="str">
            <v>Applicable</v>
          </cell>
          <cell r="AK121">
            <v>0</v>
          </cell>
          <cell r="AL121">
            <v>0.4</v>
          </cell>
          <cell r="AM121" t="str">
            <v>Applicable</v>
          </cell>
          <cell r="AN121">
            <v>0</v>
          </cell>
          <cell r="AO121">
            <v>1.28</v>
          </cell>
          <cell r="AP121" t="str">
            <v>Applicable</v>
          </cell>
          <cell r="AQ121">
            <v>318</v>
          </cell>
          <cell r="AR121">
            <v>319.60000000000002</v>
          </cell>
          <cell r="AS121" t="str">
            <v>Applicable</v>
          </cell>
          <cell r="AT121">
            <v>3.1</v>
          </cell>
          <cell r="AU121">
            <v>3.9</v>
          </cell>
          <cell r="AV121" t="str">
            <v>A</v>
          </cell>
          <cell r="AW121">
            <v>3.53</v>
          </cell>
          <cell r="AX121">
            <v>3.57</v>
          </cell>
          <cell r="AY121" t="str">
            <v>Applicable</v>
          </cell>
          <cell r="AZ121" t="str">
            <v>O</v>
          </cell>
          <cell r="BB121" t="str">
            <v>Applicable</v>
          </cell>
        </row>
        <row r="122">
          <cell r="C122" t="str">
            <v>192154</v>
          </cell>
          <cell r="F122" t="str">
            <v>Applicable</v>
          </cell>
          <cell r="G122">
            <v>1950386</v>
          </cell>
          <cell r="I122" t="str">
            <v>Applicable</v>
          </cell>
          <cell r="J122">
            <v>80</v>
          </cell>
          <cell r="K122">
            <v>125</v>
          </cell>
          <cell r="L122" t="str">
            <v>A</v>
          </cell>
          <cell r="M122" t="str">
            <v>OK</v>
          </cell>
          <cell r="N122" t="str">
            <v>NOK</v>
          </cell>
          <cell r="O122" t="str">
            <v>A</v>
          </cell>
          <cell r="P122" t="str">
            <v>OK</v>
          </cell>
          <cell r="Q122" t="str">
            <v>NOK</v>
          </cell>
          <cell r="R122" t="str">
            <v>A</v>
          </cell>
          <cell r="S122" t="str">
            <v>OK</v>
          </cell>
          <cell r="T122" t="str">
            <v>NOK</v>
          </cell>
          <cell r="U122" t="str">
            <v>A</v>
          </cell>
          <cell r="V122" t="str">
            <v>OK</v>
          </cell>
          <cell r="W122" t="str">
            <v>NOK</v>
          </cell>
          <cell r="X122" t="str">
            <v>A</v>
          </cell>
          <cell r="Y122">
            <v>55</v>
          </cell>
          <cell r="AA122" t="str">
            <v>A</v>
          </cell>
          <cell r="AB122" t="str">
            <v>Sert au calcul de la décarburation</v>
          </cell>
          <cell r="AC122" t="str">
            <v>Pas de tolérance</v>
          </cell>
          <cell r="AD122" t="str">
            <v>A</v>
          </cell>
          <cell r="AE122">
            <v>-4</v>
          </cell>
          <cell r="AF122">
            <v>4</v>
          </cell>
          <cell r="AG122" t="str">
            <v>Applicable</v>
          </cell>
          <cell r="AH122">
            <v>13.2</v>
          </cell>
          <cell r="AI122">
            <v>14</v>
          </cell>
          <cell r="AJ122" t="str">
            <v>Applicable</v>
          </cell>
          <cell r="AK122">
            <v>0</v>
          </cell>
          <cell r="AL122">
            <v>0.4</v>
          </cell>
          <cell r="AM122" t="str">
            <v>Applicable</v>
          </cell>
          <cell r="AN122">
            <v>0</v>
          </cell>
          <cell r="AO122">
            <v>1.28</v>
          </cell>
          <cell r="AP122" t="str">
            <v>Applicable</v>
          </cell>
          <cell r="AQ122">
            <v>318</v>
          </cell>
          <cell r="AR122">
            <v>319.60000000000002</v>
          </cell>
          <cell r="AS122" t="str">
            <v>Applicable</v>
          </cell>
          <cell r="AV122" t="str">
            <v>NA</v>
          </cell>
          <cell r="AW122">
            <v>4.2300000000000004</v>
          </cell>
          <cell r="AX122">
            <v>4.2700000000000005</v>
          </cell>
          <cell r="AY122" t="str">
            <v>Applicable</v>
          </cell>
          <cell r="AZ122" t="str">
            <v>B</v>
          </cell>
          <cell r="BB122" t="str">
            <v>Applicable</v>
          </cell>
        </row>
        <row r="123">
          <cell r="C123" t="str">
            <v>306205</v>
          </cell>
          <cell r="F123" t="str">
            <v>Applicable</v>
          </cell>
          <cell r="G123">
            <v>1950360</v>
          </cell>
          <cell r="I123" t="str">
            <v>Applicable</v>
          </cell>
          <cell r="J123">
            <v>80</v>
          </cell>
          <cell r="K123">
            <v>125</v>
          </cell>
          <cell r="L123" t="str">
            <v>A</v>
          </cell>
          <cell r="M123" t="str">
            <v>OK</v>
          </cell>
          <cell r="N123" t="str">
            <v>NOK</v>
          </cell>
          <cell r="O123" t="str">
            <v>A</v>
          </cell>
          <cell r="P123" t="str">
            <v>OK</v>
          </cell>
          <cell r="Q123" t="str">
            <v>NOK</v>
          </cell>
          <cell r="R123" t="str">
            <v>A</v>
          </cell>
          <cell r="S123" t="str">
            <v>OK</v>
          </cell>
          <cell r="T123" t="str">
            <v>NOK</v>
          </cell>
          <cell r="U123" t="str">
            <v>A</v>
          </cell>
          <cell r="V123" t="str">
            <v>OK</v>
          </cell>
          <cell r="W123" t="str">
            <v>NOK</v>
          </cell>
          <cell r="X123" t="str">
            <v>A</v>
          </cell>
          <cell r="Y123">
            <v>55</v>
          </cell>
          <cell r="AA123" t="str">
            <v>A</v>
          </cell>
          <cell r="AB123" t="str">
            <v>Sert au calcul de la décarburation</v>
          </cell>
          <cell r="AC123" t="str">
            <v>Pas de tolérance</v>
          </cell>
          <cell r="AD123" t="str">
            <v>A</v>
          </cell>
          <cell r="AE123">
            <v>-4</v>
          </cell>
          <cell r="AF123">
            <v>4</v>
          </cell>
          <cell r="AG123" t="str">
            <v>Applicable</v>
          </cell>
          <cell r="AH123">
            <v>13.35</v>
          </cell>
          <cell r="AI123">
            <v>14.15</v>
          </cell>
          <cell r="AJ123" t="str">
            <v>Applicable</v>
          </cell>
          <cell r="AK123">
            <v>0</v>
          </cell>
          <cell r="AL123">
            <v>0.4</v>
          </cell>
          <cell r="AM123" t="str">
            <v>Applicable</v>
          </cell>
          <cell r="AN123">
            <v>0</v>
          </cell>
          <cell r="AO123">
            <v>1.28</v>
          </cell>
          <cell r="AP123" t="str">
            <v>Applicable</v>
          </cell>
          <cell r="AQ123">
            <v>318</v>
          </cell>
          <cell r="AR123">
            <v>319.60000000000002</v>
          </cell>
          <cell r="AS123" t="str">
            <v>Applicable</v>
          </cell>
          <cell r="AV123" t="str">
            <v>NA</v>
          </cell>
          <cell r="AW123">
            <v>3.88</v>
          </cell>
          <cell r="AX123">
            <v>3.92</v>
          </cell>
          <cell r="AY123" t="str">
            <v>Applicable</v>
          </cell>
          <cell r="AZ123" t="str">
            <v>E</v>
          </cell>
          <cell r="BB123" t="str">
            <v>Applicable</v>
          </cell>
        </row>
        <row r="124">
          <cell r="C124" t="str">
            <v>306836</v>
          </cell>
          <cell r="F124" t="str">
            <v>Applicable</v>
          </cell>
          <cell r="G124">
            <v>1950360</v>
          </cell>
          <cell r="I124" t="str">
            <v>Applicable</v>
          </cell>
          <cell r="J124">
            <v>80</v>
          </cell>
          <cell r="K124">
            <v>125</v>
          </cell>
          <cell r="L124" t="str">
            <v>A</v>
          </cell>
          <cell r="M124" t="str">
            <v>OK</v>
          </cell>
          <cell r="N124" t="str">
            <v>NOK</v>
          </cell>
          <cell r="O124" t="str">
            <v>A</v>
          </cell>
          <cell r="P124" t="str">
            <v>OK</v>
          </cell>
          <cell r="Q124" t="str">
            <v>NOK</v>
          </cell>
          <cell r="R124" t="str">
            <v>A</v>
          </cell>
          <cell r="S124" t="str">
            <v>OK</v>
          </cell>
          <cell r="T124" t="str">
            <v>NOK</v>
          </cell>
          <cell r="U124" t="str">
            <v>A</v>
          </cell>
          <cell r="V124" t="str">
            <v>OK</v>
          </cell>
          <cell r="W124" t="str">
            <v>NOK</v>
          </cell>
          <cell r="X124" t="str">
            <v>A</v>
          </cell>
          <cell r="Y124">
            <v>55</v>
          </cell>
          <cell r="AA124" t="str">
            <v>A</v>
          </cell>
          <cell r="AB124" t="str">
            <v>Sert au calcul de la décarburation</v>
          </cell>
          <cell r="AC124" t="str">
            <v>Pas de tolérance</v>
          </cell>
          <cell r="AD124" t="str">
            <v>A</v>
          </cell>
          <cell r="AE124">
            <v>-4</v>
          </cell>
          <cell r="AF124">
            <v>4</v>
          </cell>
          <cell r="AG124" t="str">
            <v>Applicable</v>
          </cell>
          <cell r="AH124">
            <v>13.35</v>
          </cell>
          <cell r="AI124">
            <v>14.15</v>
          </cell>
          <cell r="AJ124" t="str">
            <v>Applicable</v>
          </cell>
          <cell r="AK124">
            <v>0</v>
          </cell>
          <cell r="AL124">
            <v>0.4</v>
          </cell>
          <cell r="AM124" t="str">
            <v>Applicable</v>
          </cell>
          <cell r="AN124">
            <v>0</v>
          </cell>
          <cell r="AO124">
            <v>1.28</v>
          </cell>
          <cell r="AP124" t="str">
            <v>Applicable</v>
          </cell>
          <cell r="AQ124">
            <v>318</v>
          </cell>
          <cell r="AR124">
            <v>319.60000000000002</v>
          </cell>
          <cell r="AS124" t="str">
            <v>Applicable</v>
          </cell>
          <cell r="AV124" t="str">
            <v>NA</v>
          </cell>
          <cell r="AW124">
            <v>3.43</v>
          </cell>
          <cell r="AX124">
            <v>3.47</v>
          </cell>
          <cell r="AY124" t="str">
            <v>Applicable</v>
          </cell>
          <cell r="AZ124" t="str">
            <v>S</v>
          </cell>
          <cell r="BB124" t="str">
            <v>Applicable</v>
          </cell>
        </row>
        <row r="125">
          <cell r="C125" t="str">
            <v>178811U</v>
          </cell>
          <cell r="F125" t="str">
            <v>Applicable</v>
          </cell>
          <cell r="G125">
            <v>1920366</v>
          </cell>
          <cell r="I125" t="str">
            <v>Applicable</v>
          </cell>
          <cell r="J125">
            <v>80</v>
          </cell>
          <cell r="K125">
            <v>125</v>
          </cell>
          <cell r="L125" t="str">
            <v>A</v>
          </cell>
          <cell r="M125" t="str">
            <v>OK</v>
          </cell>
          <cell r="N125" t="str">
            <v>NOK</v>
          </cell>
          <cell r="O125" t="str">
            <v>A</v>
          </cell>
          <cell r="P125" t="str">
            <v>OK</v>
          </cell>
          <cell r="Q125" t="str">
            <v>NOK</v>
          </cell>
          <cell r="R125" t="str">
            <v>A</v>
          </cell>
          <cell r="S125" t="str">
            <v>OK</v>
          </cell>
          <cell r="T125" t="str">
            <v>NOK</v>
          </cell>
          <cell r="U125" t="str">
            <v>A</v>
          </cell>
          <cell r="V125" t="str">
            <v>OK</v>
          </cell>
          <cell r="W125" t="str">
            <v>NOK</v>
          </cell>
          <cell r="X125" t="str">
            <v>A</v>
          </cell>
          <cell r="Y125">
            <v>55</v>
          </cell>
          <cell r="AA125" t="str">
            <v>A</v>
          </cell>
          <cell r="AB125" t="str">
            <v>Sert au calcul de la décarburation</v>
          </cell>
          <cell r="AC125" t="str">
            <v>Pas de tolérance</v>
          </cell>
          <cell r="AD125" t="str">
            <v>A</v>
          </cell>
          <cell r="AE125">
            <v>-4</v>
          </cell>
          <cell r="AF125">
            <v>4</v>
          </cell>
          <cell r="AG125" t="str">
            <v>Applicable</v>
          </cell>
          <cell r="AH125">
            <v>11.3</v>
          </cell>
          <cell r="AI125">
            <v>12.1</v>
          </cell>
          <cell r="AJ125" t="str">
            <v>Applicable</v>
          </cell>
          <cell r="AK125">
            <v>0</v>
          </cell>
          <cell r="AL125">
            <v>0.4</v>
          </cell>
          <cell r="AM125" t="str">
            <v>Applicable</v>
          </cell>
          <cell r="AN125">
            <v>0</v>
          </cell>
          <cell r="AO125">
            <v>1.2</v>
          </cell>
          <cell r="AP125" t="str">
            <v>Applicable</v>
          </cell>
          <cell r="AQ125">
            <v>309</v>
          </cell>
          <cell r="AR125">
            <v>310.55</v>
          </cell>
          <cell r="AS125" t="str">
            <v>Applicable</v>
          </cell>
          <cell r="AV125" t="str">
            <v>NA</v>
          </cell>
          <cell r="AW125">
            <v>3.33</v>
          </cell>
          <cell r="AX125">
            <v>3.37</v>
          </cell>
          <cell r="AY125" t="str">
            <v>Applicable</v>
          </cell>
          <cell r="AZ125" t="str">
            <v>S</v>
          </cell>
          <cell r="BB125" t="str">
            <v>Applicable</v>
          </cell>
        </row>
        <row r="126">
          <cell r="C126" t="str">
            <v>178811</v>
          </cell>
          <cell r="F126" t="str">
            <v>Applicable</v>
          </cell>
          <cell r="G126">
            <v>1920366</v>
          </cell>
          <cell r="I126" t="str">
            <v>Applicable</v>
          </cell>
          <cell r="J126">
            <v>80</v>
          </cell>
          <cell r="K126">
            <v>125</v>
          </cell>
          <cell r="L126" t="str">
            <v>A</v>
          </cell>
          <cell r="M126" t="str">
            <v>OK</v>
          </cell>
          <cell r="N126" t="str">
            <v>NOK</v>
          </cell>
          <cell r="O126" t="str">
            <v>A</v>
          </cell>
          <cell r="P126" t="str">
            <v>OK</v>
          </cell>
          <cell r="Q126" t="str">
            <v>NOK</v>
          </cell>
          <cell r="R126" t="str">
            <v>A</v>
          </cell>
          <cell r="S126" t="str">
            <v>OK</v>
          </cell>
          <cell r="T126" t="str">
            <v>NOK</v>
          </cell>
          <cell r="U126" t="str">
            <v>A</v>
          </cell>
          <cell r="V126" t="str">
            <v>OK</v>
          </cell>
          <cell r="W126" t="str">
            <v>NOK</v>
          </cell>
          <cell r="X126" t="str">
            <v>A</v>
          </cell>
          <cell r="Y126">
            <v>55</v>
          </cell>
          <cell r="AA126" t="str">
            <v>A</v>
          </cell>
          <cell r="AB126" t="str">
            <v>Sert au calcul de la décarburation</v>
          </cell>
          <cell r="AC126" t="str">
            <v>Pas de tolérance</v>
          </cell>
          <cell r="AD126" t="str">
            <v>A</v>
          </cell>
          <cell r="AE126">
            <v>-4</v>
          </cell>
          <cell r="AF126">
            <v>4</v>
          </cell>
          <cell r="AG126" t="str">
            <v>Applicable</v>
          </cell>
          <cell r="AH126">
            <v>11.3</v>
          </cell>
          <cell r="AI126">
            <v>12.1</v>
          </cell>
          <cell r="AJ126" t="str">
            <v>Applicable</v>
          </cell>
          <cell r="AK126">
            <v>0</v>
          </cell>
          <cell r="AL126">
            <v>0.4</v>
          </cell>
          <cell r="AM126" t="str">
            <v>Applicable</v>
          </cell>
          <cell r="AN126">
            <v>0</v>
          </cell>
          <cell r="AO126">
            <v>1.2</v>
          </cell>
          <cell r="AP126" t="str">
            <v>Applicable</v>
          </cell>
          <cell r="AQ126">
            <v>309</v>
          </cell>
          <cell r="AR126">
            <v>310.55</v>
          </cell>
          <cell r="AS126" t="str">
            <v>Applicable</v>
          </cell>
          <cell r="AV126" t="str">
            <v>NA</v>
          </cell>
          <cell r="AW126">
            <v>3.33</v>
          </cell>
          <cell r="AX126">
            <v>3.37</v>
          </cell>
          <cell r="AY126" t="str">
            <v>Applicable</v>
          </cell>
          <cell r="AZ126" t="str">
            <v>S</v>
          </cell>
          <cell r="BB126" t="str">
            <v>Applicable</v>
          </cell>
        </row>
        <row r="127">
          <cell r="C127" t="str">
            <v>192161</v>
          </cell>
          <cell r="F127" t="str">
            <v>Applicable</v>
          </cell>
          <cell r="G127">
            <v>1786066</v>
          </cell>
          <cell r="I127" t="str">
            <v>Applicable</v>
          </cell>
          <cell r="J127">
            <v>80</v>
          </cell>
          <cell r="K127">
            <v>125</v>
          </cell>
          <cell r="L127" t="str">
            <v>A</v>
          </cell>
          <cell r="M127" t="str">
            <v>OK</v>
          </cell>
          <cell r="N127" t="str">
            <v>NOK</v>
          </cell>
          <cell r="O127" t="str">
            <v>A</v>
          </cell>
          <cell r="P127" t="str">
            <v>OK</v>
          </cell>
          <cell r="Q127" t="str">
            <v>NOK</v>
          </cell>
          <cell r="R127" t="str">
            <v>A</v>
          </cell>
          <cell r="S127" t="str">
            <v>OK</v>
          </cell>
          <cell r="T127" t="str">
            <v>NOK</v>
          </cell>
          <cell r="U127" t="str">
            <v>A</v>
          </cell>
          <cell r="V127" t="str">
            <v>OK</v>
          </cell>
          <cell r="W127" t="str">
            <v>NOK</v>
          </cell>
          <cell r="X127" t="str">
            <v>A</v>
          </cell>
          <cell r="Y127">
            <v>55</v>
          </cell>
          <cell r="AA127" t="str">
            <v>A</v>
          </cell>
          <cell r="AB127" t="str">
            <v>Sert au calcul de la décarburation</v>
          </cell>
          <cell r="AC127" t="str">
            <v>Pas de tolérance</v>
          </cell>
          <cell r="AD127" t="str">
            <v>A</v>
          </cell>
          <cell r="AE127">
            <v>-4</v>
          </cell>
          <cell r="AF127">
            <v>4</v>
          </cell>
          <cell r="AG127" t="str">
            <v>Applicable</v>
          </cell>
          <cell r="AH127">
            <v>12.2</v>
          </cell>
          <cell r="AI127">
            <v>13</v>
          </cell>
          <cell r="AJ127" t="str">
            <v>Applicable</v>
          </cell>
          <cell r="AK127">
            <v>0</v>
          </cell>
          <cell r="AL127">
            <v>0.4</v>
          </cell>
          <cell r="AM127" t="str">
            <v>Applicable</v>
          </cell>
          <cell r="AN127">
            <v>0</v>
          </cell>
          <cell r="AO127">
            <v>1.2</v>
          </cell>
          <cell r="AP127" t="str">
            <v>Applicable</v>
          </cell>
          <cell r="AQ127">
            <v>309</v>
          </cell>
          <cell r="AR127">
            <v>310.55</v>
          </cell>
          <cell r="AS127" t="str">
            <v>Applicable</v>
          </cell>
          <cell r="AV127" t="str">
            <v>NA</v>
          </cell>
          <cell r="AW127">
            <v>3.73</v>
          </cell>
          <cell r="AX127">
            <v>3.77</v>
          </cell>
          <cell r="AY127" t="str">
            <v>Applicable</v>
          </cell>
          <cell r="AZ127" t="str">
            <v>U</v>
          </cell>
          <cell r="BB127" t="str">
            <v>Applicable</v>
          </cell>
        </row>
        <row r="128">
          <cell r="C128" t="str">
            <v>262773</v>
          </cell>
          <cell r="F128" t="str">
            <v>Applicable</v>
          </cell>
          <cell r="G128">
            <v>1706838</v>
          </cell>
          <cell r="I128" t="str">
            <v>Applicable</v>
          </cell>
          <cell r="J128">
            <v>80</v>
          </cell>
          <cell r="K128">
            <v>125</v>
          </cell>
          <cell r="L128" t="str">
            <v>A</v>
          </cell>
          <cell r="M128" t="str">
            <v>OK</v>
          </cell>
          <cell r="N128" t="str">
            <v>NOK</v>
          </cell>
          <cell r="O128" t="str">
            <v>A</v>
          </cell>
          <cell r="P128" t="str">
            <v>OK</v>
          </cell>
          <cell r="Q128" t="str">
            <v>NOK</v>
          </cell>
          <cell r="R128" t="str">
            <v>A</v>
          </cell>
          <cell r="S128" t="str">
            <v>OK</v>
          </cell>
          <cell r="T128" t="str">
            <v>NOK</v>
          </cell>
          <cell r="U128" t="str">
            <v>A</v>
          </cell>
          <cell r="V128" t="str">
            <v>OK</v>
          </cell>
          <cell r="W128" t="str">
            <v>NOK</v>
          </cell>
          <cell r="X128" t="str">
            <v>A</v>
          </cell>
          <cell r="Y128">
            <v>55</v>
          </cell>
          <cell r="AA128" t="str">
            <v>A</v>
          </cell>
          <cell r="AB128" t="str">
            <v>Sert au calcul de la décarburation</v>
          </cell>
          <cell r="AC128" t="str">
            <v>Pas de tolérance</v>
          </cell>
          <cell r="AD128" t="str">
            <v>A</v>
          </cell>
          <cell r="AE128">
            <v>-4</v>
          </cell>
          <cell r="AF128">
            <v>4</v>
          </cell>
          <cell r="AG128" t="str">
            <v>Applicable</v>
          </cell>
          <cell r="AH128">
            <v>12.05</v>
          </cell>
          <cell r="AI128">
            <v>12.45</v>
          </cell>
          <cell r="AJ128" t="str">
            <v>Applicable</v>
          </cell>
          <cell r="AK128">
            <v>0</v>
          </cell>
          <cell r="AL128">
            <v>0.4</v>
          </cell>
          <cell r="AM128" t="str">
            <v>Applicable</v>
          </cell>
          <cell r="AN128">
            <v>0</v>
          </cell>
          <cell r="AO128">
            <v>1.2</v>
          </cell>
          <cell r="AP128" t="str">
            <v>Applicable</v>
          </cell>
          <cell r="AQ128">
            <v>309</v>
          </cell>
          <cell r="AR128">
            <v>310.55</v>
          </cell>
          <cell r="AS128" t="str">
            <v>Applicable</v>
          </cell>
          <cell r="AV128" t="str">
            <v>NA</v>
          </cell>
          <cell r="AW128">
            <v>3.73</v>
          </cell>
          <cell r="AX128">
            <v>3.77</v>
          </cell>
          <cell r="AY128" t="str">
            <v>Applicable</v>
          </cell>
          <cell r="AZ128" t="str">
            <v>B</v>
          </cell>
          <cell r="BB128" t="str">
            <v>Applicable</v>
          </cell>
        </row>
        <row r="129">
          <cell r="C129" t="str">
            <v>262773C</v>
          </cell>
          <cell r="F129" t="str">
            <v>Applicable</v>
          </cell>
          <cell r="G129">
            <v>1706838</v>
          </cell>
          <cell r="I129" t="str">
            <v>Applicable</v>
          </cell>
          <cell r="J129">
            <v>80</v>
          </cell>
          <cell r="K129">
            <v>125</v>
          </cell>
          <cell r="L129" t="str">
            <v>A</v>
          </cell>
          <cell r="M129" t="str">
            <v>OK</v>
          </cell>
          <cell r="N129" t="str">
            <v>NOK</v>
          </cell>
          <cell r="O129" t="str">
            <v>A</v>
          </cell>
          <cell r="P129" t="str">
            <v>OK</v>
          </cell>
          <cell r="Q129" t="str">
            <v>NOK</v>
          </cell>
          <cell r="R129" t="str">
            <v>A</v>
          </cell>
          <cell r="S129" t="str">
            <v>OK</v>
          </cell>
          <cell r="T129" t="str">
            <v>NOK</v>
          </cell>
          <cell r="U129" t="str">
            <v>A</v>
          </cell>
          <cell r="V129" t="str">
            <v>OK</v>
          </cell>
          <cell r="W129" t="str">
            <v>NOK</v>
          </cell>
          <cell r="X129" t="str">
            <v>A</v>
          </cell>
          <cell r="Y129">
            <v>55</v>
          </cell>
          <cell r="AA129" t="str">
            <v>A</v>
          </cell>
          <cell r="AB129" t="str">
            <v>Sert au calcul de la décarburation</v>
          </cell>
          <cell r="AC129" t="str">
            <v>Pas de tolérance</v>
          </cell>
          <cell r="AD129" t="str">
            <v>A</v>
          </cell>
          <cell r="AE129">
            <v>-4</v>
          </cell>
          <cell r="AF129">
            <v>4</v>
          </cell>
          <cell r="AG129" t="str">
            <v>Applicable</v>
          </cell>
          <cell r="AH129">
            <v>12.05</v>
          </cell>
          <cell r="AI129">
            <v>12.45</v>
          </cell>
          <cell r="AJ129" t="str">
            <v>Applicable</v>
          </cell>
          <cell r="AK129">
            <v>0</v>
          </cell>
          <cell r="AL129">
            <v>0.4</v>
          </cell>
          <cell r="AM129" t="str">
            <v>Applicable</v>
          </cell>
          <cell r="AN129">
            <v>0</v>
          </cell>
          <cell r="AO129">
            <v>1.2</v>
          </cell>
          <cell r="AP129" t="str">
            <v>Applicable</v>
          </cell>
          <cell r="AQ129">
            <v>309</v>
          </cell>
          <cell r="AR129">
            <v>310.55</v>
          </cell>
          <cell r="AS129" t="str">
            <v>Applicable</v>
          </cell>
          <cell r="AV129" t="str">
            <v>NA</v>
          </cell>
          <cell r="AW129">
            <v>3.73</v>
          </cell>
          <cell r="AX129">
            <v>3.77</v>
          </cell>
          <cell r="AY129" t="str">
            <v>Applicable</v>
          </cell>
          <cell r="AZ129" t="str">
            <v>B</v>
          </cell>
          <cell r="BB129" t="str">
            <v>Applicable</v>
          </cell>
        </row>
        <row r="130">
          <cell r="C130" t="str">
            <v>305988</v>
          </cell>
          <cell r="F130" t="str">
            <v>Applicable</v>
          </cell>
          <cell r="G130">
            <v>1902802</v>
          </cell>
          <cell r="I130" t="str">
            <v>Applicable</v>
          </cell>
          <cell r="J130">
            <v>80</v>
          </cell>
          <cell r="K130">
            <v>125</v>
          </cell>
          <cell r="L130" t="str">
            <v>A</v>
          </cell>
          <cell r="M130" t="str">
            <v>OK</v>
          </cell>
          <cell r="N130" t="str">
            <v>NOK</v>
          </cell>
          <cell r="O130" t="str">
            <v>A</v>
          </cell>
          <cell r="P130" t="str">
            <v>OK</v>
          </cell>
          <cell r="Q130" t="str">
            <v>NOK</v>
          </cell>
          <cell r="R130" t="str">
            <v>A</v>
          </cell>
          <cell r="S130" t="str">
            <v>OK</v>
          </cell>
          <cell r="T130" t="str">
            <v>NOK</v>
          </cell>
          <cell r="U130" t="str">
            <v>A</v>
          </cell>
          <cell r="V130" t="str">
            <v>OK</v>
          </cell>
          <cell r="W130" t="str">
            <v>NOK</v>
          </cell>
          <cell r="X130" t="str">
            <v>A</v>
          </cell>
          <cell r="Y130">
            <v>55</v>
          </cell>
          <cell r="AA130" t="str">
            <v>A</v>
          </cell>
          <cell r="AB130" t="str">
            <v>Sert au calcul de la décarburation</v>
          </cell>
          <cell r="AC130" t="str">
            <v>Pas de tolérance</v>
          </cell>
          <cell r="AD130" t="str">
            <v>A</v>
          </cell>
          <cell r="AE130">
            <v>-4</v>
          </cell>
          <cell r="AF130">
            <v>4</v>
          </cell>
          <cell r="AG130" t="str">
            <v>Applicable</v>
          </cell>
          <cell r="AH130">
            <v>12.05</v>
          </cell>
          <cell r="AI130">
            <v>12.45</v>
          </cell>
          <cell r="AJ130" t="str">
            <v>Applicable</v>
          </cell>
          <cell r="AK130">
            <v>0</v>
          </cell>
          <cell r="AL130">
            <v>0.4</v>
          </cell>
          <cell r="AM130" t="str">
            <v>Applicable</v>
          </cell>
          <cell r="AN130">
            <v>0</v>
          </cell>
          <cell r="AO130">
            <v>1.2</v>
          </cell>
          <cell r="AP130" t="str">
            <v>Applicable</v>
          </cell>
          <cell r="AQ130">
            <v>309</v>
          </cell>
          <cell r="AR130">
            <v>310.55</v>
          </cell>
          <cell r="AS130" t="str">
            <v>Applicable</v>
          </cell>
          <cell r="AV130" t="str">
            <v>NA</v>
          </cell>
          <cell r="AW130">
            <v>3.73</v>
          </cell>
          <cell r="AX130">
            <v>3.77</v>
          </cell>
          <cell r="AY130" t="str">
            <v>Applicable</v>
          </cell>
          <cell r="AZ130" t="str">
            <v>C</v>
          </cell>
          <cell r="BB130" t="str">
            <v>Applicable</v>
          </cell>
        </row>
        <row r="131">
          <cell r="C131" t="str">
            <v>305988U</v>
          </cell>
          <cell r="F131" t="str">
            <v>Applicable</v>
          </cell>
          <cell r="G131">
            <v>1902802</v>
          </cell>
          <cell r="I131" t="str">
            <v>Applicable</v>
          </cell>
          <cell r="J131">
            <v>80</v>
          </cell>
          <cell r="K131">
            <v>125</v>
          </cell>
          <cell r="L131" t="str">
            <v>A</v>
          </cell>
          <cell r="M131" t="str">
            <v>OK</v>
          </cell>
          <cell r="N131" t="str">
            <v>NOK</v>
          </cell>
          <cell r="O131" t="str">
            <v>A</v>
          </cell>
          <cell r="P131" t="str">
            <v>OK</v>
          </cell>
          <cell r="Q131" t="str">
            <v>NOK</v>
          </cell>
          <cell r="R131" t="str">
            <v>A</v>
          </cell>
          <cell r="S131" t="str">
            <v>OK</v>
          </cell>
          <cell r="T131" t="str">
            <v>NOK</v>
          </cell>
          <cell r="U131" t="str">
            <v>A</v>
          </cell>
          <cell r="V131" t="str">
            <v>OK</v>
          </cell>
          <cell r="W131" t="str">
            <v>NOK</v>
          </cell>
          <cell r="X131" t="str">
            <v>A</v>
          </cell>
          <cell r="Y131">
            <v>55</v>
          </cell>
          <cell r="AA131" t="str">
            <v>A</v>
          </cell>
          <cell r="AB131" t="str">
            <v>Sert au calcul de la décarburation</v>
          </cell>
          <cell r="AC131" t="str">
            <v>Pas de tolérance</v>
          </cell>
          <cell r="AD131" t="str">
            <v>A</v>
          </cell>
          <cell r="AE131">
            <v>-4</v>
          </cell>
          <cell r="AF131">
            <v>4</v>
          </cell>
          <cell r="AG131" t="str">
            <v>Applicable</v>
          </cell>
          <cell r="AH131">
            <v>12.05</v>
          </cell>
          <cell r="AI131">
            <v>12.45</v>
          </cell>
          <cell r="AJ131" t="str">
            <v>Applicable</v>
          </cell>
          <cell r="AK131">
            <v>0</v>
          </cell>
          <cell r="AL131">
            <v>0.4</v>
          </cell>
          <cell r="AM131" t="str">
            <v>Applicable</v>
          </cell>
          <cell r="AN131">
            <v>0</v>
          </cell>
          <cell r="AO131">
            <v>1.2</v>
          </cell>
          <cell r="AP131" t="str">
            <v>Applicable</v>
          </cell>
          <cell r="AQ131">
            <v>309</v>
          </cell>
          <cell r="AR131">
            <v>310.55</v>
          </cell>
          <cell r="AS131" t="str">
            <v>Applicable</v>
          </cell>
          <cell r="AV131" t="str">
            <v>NA</v>
          </cell>
          <cell r="AW131">
            <v>3.73</v>
          </cell>
          <cell r="AX131">
            <v>3.77</v>
          </cell>
          <cell r="AY131" t="str">
            <v>Applicable</v>
          </cell>
          <cell r="AZ131" t="str">
            <v>C</v>
          </cell>
          <cell r="BB131" t="str">
            <v>Applicable</v>
          </cell>
        </row>
        <row r="132">
          <cell r="C132" t="str">
            <v>170599U</v>
          </cell>
          <cell r="F132" t="str">
            <v>Applicable</v>
          </cell>
          <cell r="G132">
            <v>1826088</v>
          </cell>
          <cell r="I132" t="str">
            <v>Applicable</v>
          </cell>
          <cell r="J132">
            <v>80</v>
          </cell>
          <cell r="K132">
            <v>125</v>
          </cell>
          <cell r="L132" t="str">
            <v>A</v>
          </cell>
          <cell r="M132" t="str">
            <v>OK</v>
          </cell>
          <cell r="N132" t="str">
            <v>NOK</v>
          </cell>
          <cell r="O132" t="str">
            <v>A</v>
          </cell>
          <cell r="P132" t="str">
            <v>OK</v>
          </cell>
          <cell r="Q132" t="str">
            <v>NOK</v>
          </cell>
          <cell r="R132" t="str">
            <v>A</v>
          </cell>
          <cell r="S132" t="str">
            <v>OK</v>
          </cell>
          <cell r="T132" t="str">
            <v>NOK</v>
          </cell>
          <cell r="U132" t="str">
            <v>A</v>
          </cell>
          <cell r="V132" t="str">
            <v>OK</v>
          </cell>
          <cell r="W132" t="str">
            <v>NOK</v>
          </cell>
          <cell r="X132" t="str">
            <v>A</v>
          </cell>
          <cell r="Y132">
            <v>55</v>
          </cell>
          <cell r="AA132" t="str">
            <v>A</v>
          </cell>
          <cell r="AB132" t="str">
            <v>Sert au calcul de la décarburation</v>
          </cell>
          <cell r="AC132" t="str">
            <v>Pas de tolérance</v>
          </cell>
          <cell r="AD132" t="str">
            <v>A</v>
          </cell>
          <cell r="AE132">
            <v>-4</v>
          </cell>
          <cell r="AF132">
            <v>4</v>
          </cell>
          <cell r="AG132" t="str">
            <v>Applicable</v>
          </cell>
          <cell r="AH132">
            <v>12.5</v>
          </cell>
          <cell r="AI132">
            <v>13.3</v>
          </cell>
          <cell r="AJ132" t="str">
            <v>Applicable</v>
          </cell>
          <cell r="AK132">
            <v>0</v>
          </cell>
          <cell r="AL132">
            <v>0.4</v>
          </cell>
          <cell r="AM132" t="str">
            <v>Applicable</v>
          </cell>
          <cell r="AN132">
            <v>0</v>
          </cell>
          <cell r="AO132">
            <v>1.2</v>
          </cell>
          <cell r="AP132" t="str">
            <v>Applicable</v>
          </cell>
          <cell r="AQ132">
            <v>302</v>
          </cell>
          <cell r="AR132">
            <v>303.5</v>
          </cell>
          <cell r="AS132" t="str">
            <v>Applicable</v>
          </cell>
          <cell r="AT132">
            <v>2.25</v>
          </cell>
          <cell r="AU132">
            <v>2.75</v>
          </cell>
          <cell r="AV132" t="str">
            <v>A</v>
          </cell>
          <cell r="AW132">
            <v>3.38</v>
          </cell>
          <cell r="AX132">
            <v>3.42</v>
          </cell>
          <cell r="AY132" t="str">
            <v>Applicable</v>
          </cell>
          <cell r="AZ132" t="str">
            <v>L</v>
          </cell>
          <cell r="BB132" t="str">
            <v>Applicable</v>
          </cell>
        </row>
        <row r="133">
          <cell r="C133" t="str">
            <v>366858U</v>
          </cell>
          <cell r="F133" t="str">
            <v>Applicable</v>
          </cell>
          <cell r="G133">
            <v>1826088</v>
          </cell>
          <cell r="I133" t="str">
            <v>Applicable</v>
          </cell>
          <cell r="J133">
            <v>80</v>
          </cell>
          <cell r="K133">
            <v>125</v>
          </cell>
          <cell r="L133" t="str">
            <v>A</v>
          </cell>
          <cell r="M133" t="str">
            <v>OK</v>
          </cell>
          <cell r="N133" t="str">
            <v>NOK</v>
          </cell>
          <cell r="O133" t="str">
            <v>A</v>
          </cell>
          <cell r="P133" t="str">
            <v>OK</v>
          </cell>
          <cell r="Q133" t="str">
            <v>NOK</v>
          </cell>
          <cell r="R133" t="str">
            <v>A</v>
          </cell>
          <cell r="S133" t="str">
            <v>OK</v>
          </cell>
          <cell r="T133" t="str">
            <v>NOK</v>
          </cell>
          <cell r="U133" t="str">
            <v>A</v>
          </cell>
          <cell r="V133" t="str">
            <v>OK</v>
          </cell>
          <cell r="W133" t="str">
            <v>NOK</v>
          </cell>
          <cell r="X133" t="str">
            <v>A</v>
          </cell>
          <cell r="Y133">
            <v>55</v>
          </cell>
          <cell r="AA133" t="str">
            <v>A</v>
          </cell>
          <cell r="AB133" t="str">
            <v>Sert au calcul de la décarburation</v>
          </cell>
          <cell r="AC133" t="str">
            <v>Pas de tolérance</v>
          </cell>
          <cell r="AD133" t="str">
            <v>A</v>
          </cell>
          <cell r="AE133">
            <v>-4</v>
          </cell>
          <cell r="AF133">
            <v>4</v>
          </cell>
          <cell r="AG133" t="str">
            <v>Applicable</v>
          </cell>
          <cell r="AH133">
            <v>12.5</v>
          </cell>
          <cell r="AI133">
            <v>13.3</v>
          </cell>
          <cell r="AJ133" t="str">
            <v>Applicable</v>
          </cell>
          <cell r="AK133">
            <v>0</v>
          </cell>
          <cell r="AL133">
            <v>0.4</v>
          </cell>
          <cell r="AM133" t="str">
            <v>Applicable</v>
          </cell>
          <cell r="AN133">
            <v>0</v>
          </cell>
          <cell r="AO133">
            <v>1.2</v>
          </cell>
          <cell r="AP133" t="str">
            <v>Applicable</v>
          </cell>
          <cell r="AQ133">
            <v>302</v>
          </cell>
          <cell r="AR133">
            <v>303.5</v>
          </cell>
          <cell r="AS133" t="str">
            <v>Applicable</v>
          </cell>
          <cell r="AT133">
            <v>2.25</v>
          </cell>
          <cell r="AU133">
            <v>2.75</v>
          </cell>
          <cell r="AV133" t="str">
            <v>A</v>
          </cell>
          <cell r="AW133">
            <v>3.13</v>
          </cell>
          <cell r="AX133">
            <v>3.17</v>
          </cell>
          <cell r="AY133" t="str">
            <v>Applicable</v>
          </cell>
          <cell r="AZ133" t="str">
            <v>E</v>
          </cell>
          <cell r="BB133" t="str">
            <v>Applicable</v>
          </cell>
        </row>
        <row r="134">
          <cell r="C134" t="str">
            <v>906608G</v>
          </cell>
          <cell r="F134" t="str">
            <v>Applicable</v>
          </cell>
          <cell r="G134">
            <v>1000357</v>
          </cell>
          <cell r="I134" t="str">
            <v>Applicable</v>
          </cell>
          <cell r="J134">
            <v>80</v>
          </cell>
          <cell r="K134">
            <v>125</v>
          </cell>
          <cell r="L134" t="str">
            <v>A</v>
          </cell>
          <cell r="M134" t="str">
            <v>OK</v>
          </cell>
          <cell r="N134" t="str">
            <v>NOK</v>
          </cell>
          <cell r="O134" t="str">
            <v>A</v>
          </cell>
          <cell r="P134" t="str">
            <v>OK</v>
          </cell>
          <cell r="Q134" t="str">
            <v>NOK</v>
          </cell>
          <cell r="R134" t="str">
            <v>A</v>
          </cell>
          <cell r="S134" t="str">
            <v>OK</v>
          </cell>
          <cell r="T134" t="str">
            <v>NOK</v>
          </cell>
          <cell r="U134" t="str">
            <v>A</v>
          </cell>
          <cell r="V134" t="str">
            <v>OK</v>
          </cell>
          <cell r="W134" t="str">
            <v>NOK</v>
          </cell>
          <cell r="X134" t="str">
            <v>A</v>
          </cell>
          <cell r="Y134">
            <v>55</v>
          </cell>
          <cell r="AA134" t="str">
            <v>A</v>
          </cell>
          <cell r="AB134" t="str">
            <v>Sert au calcul de la décarburation</v>
          </cell>
          <cell r="AC134" t="str">
            <v>Pas de tolérance</v>
          </cell>
          <cell r="AD134" t="str">
            <v>A</v>
          </cell>
          <cell r="AE134">
            <v>-4</v>
          </cell>
          <cell r="AF134">
            <v>4</v>
          </cell>
          <cell r="AG134" t="str">
            <v>Applicable</v>
          </cell>
          <cell r="AH134">
            <v>13.2</v>
          </cell>
          <cell r="AI134">
            <v>14</v>
          </cell>
          <cell r="AJ134" t="str">
            <v>Applicable</v>
          </cell>
          <cell r="AK134">
            <v>0</v>
          </cell>
          <cell r="AL134">
            <v>0.4</v>
          </cell>
          <cell r="AM134" t="str">
            <v>Applicable</v>
          </cell>
          <cell r="AN134">
            <v>0</v>
          </cell>
          <cell r="AO134">
            <v>1.2</v>
          </cell>
          <cell r="AP134" t="str">
            <v>Applicable</v>
          </cell>
          <cell r="AQ134">
            <v>302</v>
          </cell>
          <cell r="AR134">
            <v>303.5</v>
          </cell>
          <cell r="AS134" t="str">
            <v>Applicable</v>
          </cell>
          <cell r="AT134">
            <v>3.25</v>
          </cell>
          <cell r="AU134">
            <v>3.75</v>
          </cell>
          <cell r="AV134" t="str">
            <v>A</v>
          </cell>
          <cell r="AW134">
            <v>3.18</v>
          </cell>
          <cell r="AX134">
            <v>3.22</v>
          </cell>
          <cell r="AY134" t="str">
            <v>Applicable</v>
          </cell>
          <cell r="AZ134" t="str">
            <v>R</v>
          </cell>
          <cell r="BB134" t="str">
            <v>Applicable</v>
          </cell>
        </row>
        <row r="135">
          <cell r="C135" t="str">
            <v>225845U</v>
          </cell>
          <cell r="F135" t="str">
            <v>Applicable</v>
          </cell>
          <cell r="G135">
            <v>1100393</v>
          </cell>
          <cell r="I135" t="str">
            <v>Applicable</v>
          </cell>
          <cell r="J135">
            <v>80</v>
          </cell>
          <cell r="K135">
            <v>125</v>
          </cell>
          <cell r="L135" t="str">
            <v>A</v>
          </cell>
          <cell r="M135" t="str">
            <v>OK</v>
          </cell>
          <cell r="N135" t="str">
            <v>NOK</v>
          </cell>
          <cell r="O135" t="str">
            <v>A</v>
          </cell>
          <cell r="P135" t="str">
            <v>OK</v>
          </cell>
          <cell r="Q135" t="str">
            <v>NOK</v>
          </cell>
          <cell r="R135" t="str">
            <v>A</v>
          </cell>
          <cell r="S135" t="str">
            <v>OK</v>
          </cell>
          <cell r="T135" t="str">
            <v>NOK</v>
          </cell>
          <cell r="U135" t="str">
            <v>A</v>
          </cell>
          <cell r="V135" t="str">
            <v>OK</v>
          </cell>
          <cell r="W135" t="str">
            <v>NOK</v>
          </cell>
          <cell r="X135" t="str">
            <v>A</v>
          </cell>
          <cell r="Y135">
            <v>55</v>
          </cell>
          <cell r="AA135" t="str">
            <v>A</v>
          </cell>
          <cell r="AB135" t="str">
            <v>Sert au calcul de la décarburation</v>
          </cell>
          <cell r="AC135" t="str">
            <v>Pas de tolérance</v>
          </cell>
          <cell r="AD135" t="str">
            <v>A</v>
          </cell>
          <cell r="AE135">
            <v>-4</v>
          </cell>
          <cell r="AF135">
            <v>4</v>
          </cell>
          <cell r="AG135" t="str">
            <v>Applicable</v>
          </cell>
          <cell r="AH135">
            <v>13.15</v>
          </cell>
          <cell r="AI135">
            <v>13.55</v>
          </cell>
          <cell r="AJ135" t="str">
            <v>Applicable</v>
          </cell>
          <cell r="AK135">
            <v>0</v>
          </cell>
          <cell r="AL135">
            <v>0.4</v>
          </cell>
          <cell r="AM135" t="str">
            <v>Applicable</v>
          </cell>
          <cell r="AN135">
            <v>0</v>
          </cell>
          <cell r="AO135">
            <v>1.2</v>
          </cell>
          <cell r="AP135" t="str">
            <v>Applicable</v>
          </cell>
          <cell r="AQ135">
            <v>302</v>
          </cell>
          <cell r="AR135">
            <v>303.5</v>
          </cell>
          <cell r="AS135" t="str">
            <v>Applicable</v>
          </cell>
          <cell r="AT135">
            <v>3.95</v>
          </cell>
          <cell r="AU135">
            <v>4.45</v>
          </cell>
          <cell r="AV135" t="str">
            <v>A</v>
          </cell>
          <cell r="AW135">
            <v>3.58</v>
          </cell>
          <cell r="AX135">
            <v>3.62</v>
          </cell>
          <cell r="AY135" t="str">
            <v>Applicable</v>
          </cell>
          <cell r="AZ135" t="str">
            <v>B1</v>
          </cell>
          <cell r="BB135" t="str">
            <v>Applicable</v>
          </cell>
        </row>
        <row r="136">
          <cell r="C136" t="str">
            <v>225684U</v>
          </cell>
          <cell r="F136" t="str">
            <v>Applicable</v>
          </cell>
          <cell r="G136">
            <v>1110381</v>
          </cell>
          <cell r="I136" t="str">
            <v>Applicable</v>
          </cell>
          <cell r="J136">
            <v>80</v>
          </cell>
          <cell r="K136">
            <v>125</v>
          </cell>
          <cell r="L136" t="str">
            <v>A</v>
          </cell>
          <cell r="M136" t="str">
            <v>OK</v>
          </cell>
          <cell r="N136" t="str">
            <v>NOK</v>
          </cell>
          <cell r="O136" t="str">
            <v>A</v>
          </cell>
          <cell r="P136" t="str">
            <v>OK</v>
          </cell>
          <cell r="Q136" t="str">
            <v>NOK</v>
          </cell>
          <cell r="R136" t="str">
            <v>A</v>
          </cell>
          <cell r="S136" t="str">
            <v>OK</v>
          </cell>
          <cell r="T136" t="str">
            <v>NOK</v>
          </cell>
          <cell r="U136" t="str">
            <v>A</v>
          </cell>
          <cell r="V136" t="str">
            <v>OK</v>
          </cell>
          <cell r="W136" t="str">
            <v>NOK</v>
          </cell>
          <cell r="X136" t="str">
            <v>A</v>
          </cell>
          <cell r="Y136">
            <v>55</v>
          </cell>
          <cell r="AA136" t="str">
            <v>A</v>
          </cell>
          <cell r="AB136" t="str">
            <v>Sert au calcul de la décarburation</v>
          </cell>
          <cell r="AC136" t="str">
            <v>Pas de tolérance</v>
          </cell>
          <cell r="AD136" t="str">
            <v>A</v>
          </cell>
          <cell r="AE136">
            <v>-4</v>
          </cell>
          <cell r="AF136">
            <v>4</v>
          </cell>
          <cell r="AG136" t="str">
            <v>Applicable</v>
          </cell>
          <cell r="AH136">
            <v>16.350000000000001</v>
          </cell>
          <cell r="AI136">
            <v>17.149999999999999</v>
          </cell>
          <cell r="AJ136" t="str">
            <v>Applicable</v>
          </cell>
          <cell r="AK136">
            <v>0</v>
          </cell>
          <cell r="AL136">
            <v>0.4</v>
          </cell>
          <cell r="AM136" t="str">
            <v>Applicable</v>
          </cell>
          <cell r="AN136">
            <v>0</v>
          </cell>
          <cell r="AO136">
            <v>1.1599999999999999</v>
          </cell>
          <cell r="AP136" t="str">
            <v>Applicable</v>
          </cell>
          <cell r="AQ136">
            <v>290</v>
          </cell>
          <cell r="AR136">
            <v>291.45</v>
          </cell>
          <cell r="AS136" t="str">
            <v>Applicable</v>
          </cell>
          <cell r="AT136">
            <v>2.6</v>
          </cell>
          <cell r="AU136">
            <v>3.4</v>
          </cell>
          <cell r="AV136" t="str">
            <v>A</v>
          </cell>
          <cell r="AW136">
            <v>3.08</v>
          </cell>
          <cell r="AX136">
            <v>3.12</v>
          </cell>
          <cell r="AY136" t="str">
            <v>Applicable</v>
          </cell>
          <cell r="AZ136" t="str">
            <v>H</v>
          </cell>
          <cell r="BB136" t="str">
            <v>Applicable</v>
          </cell>
        </row>
        <row r="137">
          <cell r="C137" t="str">
            <v>257474U</v>
          </cell>
          <cell r="F137" t="str">
            <v>Applicable</v>
          </cell>
          <cell r="G137">
            <v>1030394</v>
          </cell>
          <cell r="I137" t="str">
            <v>Applicable</v>
          </cell>
          <cell r="J137">
            <v>80</v>
          </cell>
          <cell r="K137">
            <v>125</v>
          </cell>
          <cell r="L137" t="str">
            <v>A</v>
          </cell>
          <cell r="M137" t="str">
            <v>OK</v>
          </cell>
          <cell r="N137" t="str">
            <v>NOK</v>
          </cell>
          <cell r="O137" t="str">
            <v>A</v>
          </cell>
          <cell r="P137" t="str">
            <v>OK</v>
          </cell>
          <cell r="Q137" t="str">
            <v>NOK</v>
          </cell>
          <cell r="R137" t="str">
            <v>A</v>
          </cell>
          <cell r="S137" t="str">
            <v>OK</v>
          </cell>
          <cell r="T137" t="str">
            <v>NOK</v>
          </cell>
          <cell r="U137" t="str">
            <v>A</v>
          </cell>
          <cell r="V137" t="str">
            <v>OK</v>
          </cell>
          <cell r="W137" t="str">
            <v>NOK</v>
          </cell>
          <cell r="X137" t="str">
            <v>A</v>
          </cell>
          <cell r="Y137">
            <v>55</v>
          </cell>
          <cell r="AA137" t="str">
            <v>A</v>
          </cell>
          <cell r="AB137" t="str">
            <v>Sert au calcul de la décarburation</v>
          </cell>
          <cell r="AC137" t="str">
            <v>Pas de tolérance</v>
          </cell>
          <cell r="AD137" t="str">
            <v>A</v>
          </cell>
          <cell r="AE137">
            <v>-4</v>
          </cell>
          <cell r="AF137">
            <v>4</v>
          </cell>
          <cell r="AG137" t="str">
            <v>Applicable</v>
          </cell>
          <cell r="AH137">
            <v>14.35</v>
          </cell>
          <cell r="AI137">
            <v>15.15</v>
          </cell>
          <cell r="AJ137" t="str">
            <v>Applicable</v>
          </cell>
          <cell r="AK137">
            <v>0</v>
          </cell>
          <cell r="AL137">
            <v>0.4</v>
          </cell>
          <cell r="AM137" t="str">
            <v>Applicable</v>
          </cell>
          <cell r="AN137">
            <v>0</v>
          </cell>
          <cell r="AO137">
            <v>1.1599999999999999</v>
          </cell>
          <cell r="AP137" t="str">
            <v>Applicable</v>
          </cell>
          <cell r="AQ137">
            <v>290</v>
          </cell>
          <cell r="AR137">
            <v>291.45</v>
          </cell>
          <cell r="AS137" t="str">
            <v>Applicable</v>
          </cell>
          <cell r="AT137">
            <v>2.25</v>
          </cell>
          <cell r="AU137">
            <v>2.75</v>
          </cell>
          <cell r="AV137" t="str">
            <v>A</v>
          </cell>
          <cell r="AW137">
            <v>3.08</v>
          </cell>
          <cell r="AX137">
            <v>3.12</v>
          </cell>
          <cell r="AY137" t="str">
            <v>Applicable</v>
          </cell>
          <cell r="AZ137" t="str">
            <v>J</v>
          </cell>
          <cell r="BB137" t="str">
            <v>Applicable</v>
          </cell>
        </row>
        <row r="138">
          <cell r="C138" t="str">
            <v>340112U</v>
          </cell>
          <cell r="F138" t="str">
            <v>Applicable</v>
          </cell>
          <cell r="G138">
            <v>1030395</v>
          </cell>
          <cell r="I138" t="str">
            <v>Applicable</v>
          </cell>
          <cell r="J138">
            <v>80</v>
          </cell>
          <cell r="K138">
            <v>125</v>
          </cell>
          <cell r="L138" t="str">
            <v>A</v>
          </cell>
          <cell r="M138" t="str">
            <v>OK</v>
          </cell>
          <cell r="N138" t="str">
            <v>NOK</v>
          </cell>
          <cell r="O138" t="str">
            <v>A</v>
          </cell>
          <cell r="P138" t="str">
            <v>OK</v>
          </cell>
          <cell r="Q138" t="str">
            <v>NOK</v>
          </cell>
          <cell r="R138" t="str">
            <v>A</v>
          </cell>
          <cell r="S138" t="str">
            <v>OK</v>
          </cell>
          <cell r="T138" t="str">
            <v>NOK</v>
          </cell>
          <cell r="U138" t="str">
            <v>A</v>
          </cell>
          <cell r="V138" t="str">
            <v>OK</v>
          </cell>
          <cell r="W138" t="str">
            <v>NOK</v>
          </cell>
          <cell r="X138" t="str">
            <v>A</v>
          </cell>
          <cell r="Y138">
            <v>55</v>
          </cell>
          <cell r="AA138" t="str">
            <v>A</v>
          </cell>
          <cell r="AB138" t="str">
            <v>Sert au calcul de la décarburation</v>
          </cell>
          <cell r="AC138" t="str">
            <v>Pas de tolérance</v>
          </cell>
          <cell r="AD138" t="str">
            <v>A</v>
          </cell>
          <cell r="AE138">
            <v>-4</v>
          </cell>
          <cell r="AF138">
            <v>4</v>
          </cell>
          <cell r="AG138" t="str">
            <v>Applicable</v>
          </cell>
          <cell r="AH138">
            <v>16.100000000000001</v>
          </cell>
          <cell r="AI138">
            <v>16.5</v>
          </cell>
          <cell r="AJ138" t="str">
            <v>Applicable</v>
          </cell>
          <cell r="AK138">
            <v>0</v>
          </cell>
          <cell r="AL138">
            <v>0.4</v>
          </cell>
          <cell r="AM138" t="str">
            <v>Applicable</v>
          </cell>
          <cell r="AN138">
            <v>0</v>
          </cell>
          <cell r="AO138">
            <v>1.1599999999999999</v>
          </cell>
          <cell r="AP138" t="str">
            <v>Applicable</v>
          </cell>
          <cell r="AQ138">
            <v>290</v>
          </cell>
          <cell r="AR138">
            <v>291.45</v>
          </cell>
          <cell r="AS138" t="str">
            <v>Applicable</v>
          </cell>
          <cell r="AV138" t="str">
            <v>NA</v>
          </cell>
          <cell r="AW138">
            <v>3.38</v>
          </cell>
          <cell r="AX138">
            <v>3.42</v>
          </cell>
          <cell r="AY138" t="str">
            <v>Applicable</v>
          </cell>
          <cell r="AZ138" t="str">
            <v>E</v>
          </cell>
          <cell r="BB138" t="str">
            <v>Applicable</v>
          </cell>
        </row>
        <row r="139">
          <cell r="C139" t="str">
            <v>340615U</v>
          </cell>
          <cell r="F139" t="str">
            <v>Applicable</v>
          </cell>
          <cell r="G139">
            <v>1030396</v>
          </cell>
          <cell r="I139" t="str">
            <v>Applicable</v>
          </cell>
          <cell r="J139">
            <v>80</v>
          </cell>
          <cell r="K139">
            <v>125</v>
          </cell>
          <cell r="L139" t="str">
            <v>A</v>
          </cell>
          <cell r="M139" t="str">
            <v>OK</v>
          </cell>
          <cell r="N139" t="str">
            <v>NOK</v>
          </cell>
          <cell r="O139" t="str">
            <v>A</v>
          </cell>
          <cell r="P139" t="str">
            <v>OK</v>
          </cell>
          <cell r="Q139" t="str">
            <v>NOK</v>
          </cell>
          <cell r="R139" t="str">
            <v>A</v>
          </cell>
          <cell r="S139" t="str">
            <v>OK</v>
          </cell>
          <cell r="T139" t="str">
            <v>NOK</v>
          </cell>
          <cell r="U139" t="str">
            <v>A</v>
          </cell>
          <cell r="V139" t="str">
            <v>OK</v>
          </cell>
          <cell r="W139" t="str">
            <v>NOK</v>
          </cell>
          <cell r="X139" t="str">
            <v>A</v>
          </cell>
          <cell r="Y139">
            <v>55</v>
          </cell>
          <cell r="AA139" t="str">
            <v>A</v>
          </cell>
          <cell r="AB139" t="str">
            <v>Sert au calcul de la décarburation</v>
          </cell>
          <cell r="AC139" t="str">
            <v>Pas de tolérance</v>
          </cell>
          <cell r="AD139" t="str">
            <v>A</v>
          </cell>
          <cell r="AE139">
            <v>-4</v>
          </cell>
          <cell r="AF139">
            <v>4</v>
          </cell>
          <cell r="AG139" t="str">
            <v>Applicable</v>
          </cell>
          <cell r="AH139">
            <v>17.05</v>
          </cell>
          <cell r="AI139">
            <v>17.45</v>
          </cell>
          <cell r="AJ139" t="str">
            <v>Applicable</v>
          </cell>
          <cell r="AK139">
            <v>0</v>
          </cell>
          <cell r="AL139">
            <v>0.4</v>
          </cell>
          <cell r="AM139" t="str">
            <v>Applicable</v>
          </cell>
          <cell r="AN139">
            <v>0</v>
          </cell>
          <cell r="AO139">
            <v>1.1599999999999999</v>
          </cell>
          <cell r="AP139" t="str">
            <v>Applicable</v>
          </cell>
          <cell r="AQ139">
            <v>290</v>
          </cell>
          <cell r="AR139">
            <v>291.45</v>
          </cell>
          <cell r="AS139" t="str">
            <v>Applicable</v>
          </cell>
          <cell r="AT139">
            <v>2.6</v>
          </cell>
          <cell r="AU139">
            <v>3.4</v>
          </cell>
          <cell r="AV139" t="str">
            <v>A</v>
          </cell>
          <cell r="AW139">
            <v>3.08</v>
          </cell>
          <cell r="AX139">
            <v>3.12</v>
          </cell>
          <cell r="AY139" t="str">
            <v>Applicable</v>
          </cell>
          <cell r="AZ139" t="str">
            <v>A</v>
          </cell>
          <cell r="BB139" t="str">
            <v>Applicable</v>
          </cell>
        </row>
        <row r="140">
          <cell r="C140" t="str">
            <v>382224U</v>
          </cell>
          <cell r="F140" t="str">
            <v>Applicable</v>
          </cell>
          <cell r="G140">
            <v>1882013</v>
          </cell>
          <cell r="I140" t="str">
            <v>Applicable</v>
          </cell>
          <cell r="J140">
            <v>80</v>
          </cell>
          <cell r="K140">
            <v>125</v>
          </cell>
          <cell r="L140" t="str">
            <v>A</v>
          </cell>
          <cell r="M140" t="str">
            <v>OK</v>
          </cell>
          <cell r="N140" t="str">
            <v>NOK</v>
          </cell>
          <cell r="O140" t="str">
            <v>A</v>
          </cell>
          <cell r="P140" t="str">
            <v>OK</v>
          </cell>
          <cell r="Q140" t="str">
            <v>NOK</v>
          </cell>
          <cell r="R140" t="str">
            <v>A</v>
          </cell>
          <cell r="S140" t="str">
            <v>OK</v>
          </cell>
          <cell r="T140" t="str">
            <v>NOK</v>
          </cell>
          <cell r="U140" t="str">
            <v>A</v>
          </cell>
          <cell r="V140" t="str">
            <v>OK</v>
          </cell>
          <cell r="W140" t="str">
            <v>NOK</v>
          </cell>
          <cell r="X140" t="str">
            <v>A</v>
          </cell>
          <cell r="Y140">
            <v>55</v>
          </cell>
          <cell r="AA140" t="str">
            <v>A</v>
          </cell>
          <cell r="AB140" t="str">
            <v>Sert au calcul de la décarburation</v>
          </cell>
          <cell r="AC140" t="str">
            <v>Pas de tolérance</v>
          </cell>
          <cell r="AD140" t="str">
            <v>A</v>
          </cell>
          <cell r="AE140">
            <v>-4</v>
          </cell>
          <cell r="AF140">
            <v>4</v>
          </cell>
          <cell r="AG140" t="str">
            <v>Applicable</v>
          </cell>
          <cell r="AH140">
            <v>16.05</v>
          </cell>
          <cell r="AI140">
            <v>16.45</v>
          </cell>
          <cell r="AJ140" t="str">
            <v>Applicable</v>
          </cell>
          <cell r="AK140">
            <v>0</v>
          </cell>
          <cell r="AL140">
            <v>0.4</v>
          </cell>
          <cell r="AM140" t="str">
            <v>Applicable</v>
          </cell>
          <cell r="AN140">
            <v>0</v>
          </cell>
          <cell r="AO140">
            <v>1.1599999999999999</v>
          </cell>
          <cell r="AP140" t="str">
            <v>Applicable</v>
          </cell>
          <cell r="AQ140">
            <v>290</v>
          </cell>
          <cell r="AR140">
            <v>291.45</v>
          </cell>
          <cell r="AS140" t="str">
            <v>Applicable</v>
          </cell>
          <cell r="AV140" t="str">
            <v>NA</v>
          </cell>
          <cell r="AW140">
            <v>3.38</v>
          </cell>
          <cell r="AX140">
            <v>3.42</v>
          </cell>
          <cell r="AY140" t="str">
            <v>Applicable</v>
          </cell>
          <cell r="AZ140" t="str">
            <v>B</v>
          </cell>
          <cell r="BB140" t="str">
            <v>Applicable</v>
          </cell>
        </row>
        <row r="141">
          <cell r="C141" t="str">
            <v>387207</v>
          </cell>
          <cell r="F141" t="str">
            <v>Applicable</v>
          </cell>
          <cell r="I141" t="str">
            <v>Applicable</v>
          </cell>
          <cell r="J141">
            <v>80</v>
          </cell>
          <cell r="K141">
            <v>125</v>
          </cell>
          <cell r="L141" t="str">
            <v>A</v>
          </cell>
          <cell r="M141" t="str">
            <v>OK</v>
          </cell>
          <cell r="N141" t="str">
            <v>NOK</v>
          </cell>
          <cell r="O141" t="str">
            <v>A</v>
          </cell>
          <cell r="P141" t="str">
            <v>OK</v>
          </cell>
          <cell r="Q141" t="str">
            <v>NOK</v>
          </cell>
          <cell r="R141" t="str">
            <v>A</v>
          </cell>
          <cell r="S141" t="str">
            <v>OK</v>
          </cell>
          <cell r="T141" t="str">
            <v>NOK</v>
          </cell>
          <cell r="U141" t="str">
            <v>A</v>
          </cell>
          <cell r="V141" t="str">
            <v>OK</v>
          </cell>
          <cell r="W141" t="str">
            <v>NOK</v>
          </cell>
          <cell r="X141" t="str">
            <v>A</v>
          </cell>
          <cell r="Y141">
            <v>55</v>
          </cell>
          <cell r="AA141" t="str">
            <v>A</v>
          </cell>
          <cell r="AB141" t="str">
            <v>Sert au calcul de la décarburation</v>
          </cell>
          <cell r="AC141" t="str">
            <v>Pas de tolérance</v>
          </cell>
          <cell r="AD141" t="str">
            <v>A</v>
          </cell>
          <cell r="AE141">
            <v>-4</v>
          </cell>
          <cell r="AF141">
            <v>4</v>
          </cell>
          <cell r="AG141" t="str">
            <v>Applicable</v>
          </cell>
          <cell r="AH141">
            <v>11.5</v>
          </cell>
          <cell r="AI141">
            <v>12.3</v>
          </cell>
          <cell r="AJ141" t="str">
            <v>Applicable</v>
          </cell>
          <cell r="AK141">
            <v>0</v>
          </cell>
          <cell r="AL141">
            <v>0.4</v>
          </cell>
          <cell r="AM141" t="str">
            <v>Applicable</v>
          </cell>
          <cell r="AN141">
            <v>0</v>
          </cell>
          <cell r="AO141">
            <v>1.1000000000000001</v>
          </cell>
          <cell r="AP141" t="str">
            <v>Applicable</v>
          </cell>
          <cell r="AQ141">
            <v>278</v>
          </cell>
          <cell r="AR141">
            <v>279.39999999999998</v>
          </cell>
          <cell r="AS141" t="str">
            <v>Applicable</v>
          </cell>
          <cell r="AV141" t="str">
            <v>NA</v>
          </cell>
          <cell r="AW141">
            <v>3.23</v>
          </cell>
          <cell r="AX141">
            <v>3.27</v>
          </cell>
          <cell r="AY141" t="str">
            <v>Applicable</v>
          </cell>
          <cell r="BB141" t="str">
            <v>Applicable</v>
          </cell>
        </row>
        <row r="142">
          <cell r="C142" t="str">
            <v>174052</v>
          </cell>
          <cell r="F142" t="str">
            <v>Applicable</v>
          </cell>
          <cell r="G142">
            <v>1900378</v>
          </cell>
          <cell r="I142" t="str">
            <v>Applicable</v>
          </cell>
          <cell r="J142">
            <v>80</v>
          </cell>
          <cell r="K142">
            <v>125</v>
          </cell>
          <cell r="L142" t="str">
            <v>A</v>
          </cell>
          <cell r="M142" t="str">
            <v>OK</v>
          </cell>
          <cell r="N142" t="str">
            <v>NOK</v>
          </cell>
          <cell r="O142" t="str">
            <v>A</v>
          </cell>
          <cell r="P142" t="str">
            <v>OK</v>
          </cell>
          <cell r="Q142" t="str">
            <v>NOK</v>
          </cell>
          <cell r="R142" t="str">
            <v>A</v>
          </cell>
          <cell r="S142" t="str">
            <v>OK</v>
          </cell>
          <cell r="T142" t="str">
            <v>NOK</v>
          </cell>
          <cell r="U142" t="str">
            <v>A</v>
          </cell>
          <cell r="V142" t="str">
            <v>OK</v>
          </cell>
          <cell r="W142" t="str">
            <v>NOK</v>
          </cell>
          <cell r="X142" t="str">
            <v>A</v>
          </cell>
          <cell r="Y142">
            <v>55</v>
          </cell>
          <cell r="AA142" t="str">
            <v>A</v>
          </cell>
          <cell r="AB142" t="str">
            <v>Sert au calcul de la décarburation</v>
          </cell>
          <cell r="AC142" t="str">
            <v>Pas de tolérance</v>
          </cell>
          <cell r="AD142" t="str">
            <v>A</v>
          </cell>
          <cell r="AE142">
            <v>-4</v>
          </cell>
          <cell r="AF142">
            <v>4</v>
          </cell>
          <cell r="AG142" t="str">
            <v>Applicable</v>
          </cell>
          <cell r="AH142">
            <v>11.5</v>
          </cell>
          <cell r="AI142">
            <v>12.3</v>
          </cell>
          <cell r="AJ142" t="str">
            <v>Applicable</v>
          </cell>
          <cell r="AK142">
            <v>0</v>
          </cell>
          <cell r="AL142">
            <v>0.4</v>
          </cell>
          <cell r="AM142" t="str">
            <v>Applicable</v>
          </cell>
          <cell r="AN142">
            <v>0</v>
          </cell>
          <cell r="AO142">
            <v>1.1000000000000001</v>
          </cell>
          <cell r="AP142" t="str">
            <v>Applicable</v>
          </cell>
          <cell r="AQ142">
            <v>278</v>
          </cell>
          <cell r="AR142">
            <v>279.39999999999998</v>
          </cell>
          <cell r="AS142" t="str">
            <v>Applicable</v>
          </cell>
          <cell r="AV142" t="str">
            <v>NA</v>
          </cell>
          <cell r="AW142">
            <v>3.23</v>
          </cell>
          <cell r="AX142">
            <v>3.27</v>
          </cell>
          <cell r="AY142" t="str">
            <v>Applicable</v>
          </cell>
          <cell r="AZ142" t="str">
            <v>B</v>
          </cell>
          <cell r="BB142" t="str">
            <v>Applicable</v>
          </cell>
        </row>
        <row r="143">
          <cell r="C143" t="str">
            <v>176991</v>
          </cell>
          <cell r="F143" t="str">
            <v>Applicable</v>
          </cell>
          <cell r="G143">
            <v>1902809</v>
          </cell>
          <cell r="I143" t="str">
            <v>Applicable</v>
          </cell>
          <cell r="J143">
            <v>80</v>
          </cell>
          <cell r="K143">
            <v>125</v>
          </cell>
          <cell r="L143" t="str">
            <v>A</v>
          </cell>
          <cell r="M143" t="str">
            <v>OK</v>
          </cell>
          <cell r="N143" t="str">
            <v>NOK</v>
          </cell>
          <cell r="O143" t="str">
            <v>A</v>
          </cell>
          <cell r="P143" t="str">
            <v>OK</v>
          </cell>
          <cell r="Q143" t="str">
            <v>NOK</v>
          </cell>
          <cell r="R143" t="str">
            <v>A</v>
          </cell>
          <cell r="S143" t="str">
            <v>OK</v>
          </cell>
          <cell r="T143" t="str">
            <v>NOK</v>
          </cell>
          <cell r="U143" t="str">
            <v>A</v>
          </cell>
          <cell r="V143" t="str">
            <v>OK</v>
          </cell>
          <cell r="W143" t="str">
            <v>NOK</v>
          </cell>
          <cell r="X143" t="str">
            <v>A</v>
          </cell>
          <cell r="Y143">
            <v>55</v>
          </cell>
          <cell r="AA143" t="str">
            <v>A</v>
          </cell>
          <cell r="AB143" t="str">
            <v>Sert au calcul de la décarburation</v>
          </cell>
          <cell r="AC143" t="str">
            <v>Pas de tolérance</v>
          </cell>
          <cell r="AD143" t="str">
            <v>A</v>
          </cell>
          <cell r="AE143">
            <v>-4</v>
          </cell>
          <cell r="AF143">
            <v>4</v>
          </cell>
          <cell r="AG143" t="str">
            <v>Applicable</v>
          </cell>
          <cell r="AH143">
            <v>11.2</v>
          </cell>
          <cell r="AI143">
            <v>12</v>
          </cell>
          <cell r="AJ143" t="str">
            <v>Applicable</v>
          </cell>
          <cell r="AK143">
            <v>0</v>
          </cell>
          <cell r="AL143">
            <v>0.4</v>
          </cell>
          <cell r="AM143" t="str">
            <v>Applicable</v>
          </cell>
          <cell r="AN143">
            <v>0</v>
          </cell>
          <cell r="AO143">
            <v>1.1000000000000001</v>
          </cell>
          <cell r="AP143" t="str">
            <v>Applicable</v>
          </cell>
          <cell r="AQ143">
            <v>278</v>
          </cell>
          <cell r="AR143">
            <v>279.39999999999998</v>
          </cell>
          <cell r="AS143" t="str">
            <v>Applicable</v>
          </cell>
          <cell r="AV143" t="str">
            <v>NA</v>
          </cell>
          <cell r="AW143">
            <v>3.23</v>
          </cell>
          <cell r="AX143">
            <v>3.27</v>
          </cell>
          <cell r="AY143" t="str">
            <v>Applicable</v>
          </cell>
          <cell r="AZ143" t="str">
            <v>A</v>
          </cell>
          <cell r="BB143" t="str">
            <v>Applicable</v>
          </cell>
        </row>
        <row r="144">
          <cell r="C144" t="str">
            <v>223098</v>
          </cell>
          <cell r="F144" t="str">
            <v>Applicable</v>
          </cell>
          <cell r="G144">
            <v>1872802</v>
          </cell>
          <cell r="I144" t="str">
            <v>Applicable</v>
          </cell>
          <cell r="J144">
            <v>80</v>
          </cell>
          <cell r="K144">
            <v>125</v>
          </cell>
          <cell r="L144" t="str">
            <v>A</v>
          </cell>
          <cell r="M144" t="str">
            <v>OK</v>
          </cell>
          <cell r="N144" t="str">
            <v>NOK</v>
          </cell>
          <cell r="O144" t="str">
            <v>A</v>
          </cell>
          <cell r="P144" t="str">
            <v>OK</v>
          </cell>
          <cell r="Q144" t="str">
            <v>NOK</v>
          </cell>
          <cell r="R144" t="str">
            <v>A</v>
          </cell>
          <cell r="S144" t="str">
            <v>OK</v>
          </cell>
          <cell r="T144" t="str">
            <v>NOK</v>
          </cell>
          <cell r="U144" t="str">
            <v>A</v>
          </cell>
          <cell r="V144" t="str">
            <v>OK</v>
          </cell>
          <cell r="W144" t="str">
            <v>NOK</v>
          </cell>
          <cell r="X144" t="str">
            <v>A</v>
          </cell>
          <cell r="Y144">
            <v>55</v>
          </cell>
          <cell r="AA144" t="str">
            <v>A</v>
          </cell>
          <cell r="AB144" t="str">
            <v>Sert au calcul de la décarburation</v>
          </cell>
          <cell r="AC144" t="str">
            <v>Pas de tolérance</v>
          </cell>
          <cell r="AD144" t="str">
            <v>A</v>
          </cell>
          <cell r="AE144">
            <v>-4</v>
          </cell>
          <cell r="AF144">
            <v>4</v>
          </cell>
          <cell r="AG144" t="str">
            <v>Applicable</v>
          </cell>
          <cell r="AH144">
            <v>11.5</v>
          </cell>
          <cell r="AI144">
            <v>12.3</v>
          </cell>
          <cell r="AJ144" t="str">
            <v>Applicable</v>
          </cell>
          <cell r="AK144">
            <v>0</v>
          </cell>
          <cell r="AL144">
            <v>0.4</v>
          </cell>
          <cell r="AM144" t="str">
            <v>Applicable</v>
          </cell>
          <cell r="AN144">
            <v>0</v>
          </cell>
          <cell r="AO144">
            <v>1.1000000000000001</v>
          </cell>
          <cell r="AP144" t="str">
            <v>Applicable</v>
          </cell>
          <cell r="AQ144">
            <v>278</v>
          </cell>
          <cell r="AR144">
            <v>279.39999999999998</v>
          </cell>
          <cell r="AS144" t="str">
            <v>Applicable</v>
          </cell>
          <cell r="AT144">
            <v>3.35</v>
          </cell>
          <cell r="AU144">
            <v>3.65</v>
          </cell>
          <cell r="AV144" t="str">
            <v>A</v>
          </cell>
          <cell r="AW144">
            <v>2.96</v>
          </cell>
          <cell r="AX144">
            <v>3</v>
          </cell>
          <cell r="AY144" t="str">
            <v>Applicable</v>
          </cell>
          <cell r="AZ144" t="str">
            <v>I</v>
          </cell>
          <cell r="BB144" t="str">
            <v>Applicable</v>
          </cell>
        </row>
        <row r="145">
          <cell r="C145" t="str">
            <v>223098U</v>
          </cell>
          <cell r="F145" t="str">
            <v>Applicable</v>
          </cell>
          <cell r="G145">
            <v>1872802</v>
          </cell>
          <cell r="I145" t="str">
            <v>Applicable</v>
          </cell>
          <cell r="J145">
            <v>80</v>
          </cell>
          <cell r="K145">
            <v>125</v>
          </cell>
          <cell r="L145" t="str">
            <v>A</v>
          </cell>
          <cell r="M145" t="str">
            <v>OK</v>
          </cell>
          <cell r="N145" t="str">
            <v>NOK</v>
          </cell>
          <cell r="O145" t="str">
            <v>A</v>
          </cell>
          <cell r="P145" t="str">
            <v>OK</v>
          </cell>
          <cell r="Q145" t="str">
            <v>NOK</v>
          </cell>
          <cell r="R145" t="str">
            <v>A</v>
          </cell>
          <cell r="S145" t="str">
            <v>OK</v>
          </cell>
          <cell r="T145" t="str">
            <v>NOK</v>
          </cell>
          <cell r="U145" t="str">
            <v>A</v>
          </cell>
          <cell r="V145" t="str">
            <v>OK</v>
          </cell>
          <cell r="W145" t="str">
            <v>NOK</v>
          </cell>
          <cell r="X145" t="str">
            <v>A</v>
          </cell>
          <cell r="Y145">
            <v>55</v>
          </cell>
          <cell r="AA145" t="str">
            <v>A</v>
          </cell>
          <cell r="AB145" t="str">
            <v>Sert au calcul de la décarburation</v>
          </cell>
          <cell r="AC145" t="str">
            <v>Pas de tolérance</v>
          </cell>
          <cell r="AD145" t="str">
            <v>A</v>
          </cell>
          <cell r="AE145">
            <v>-4</v>
          </cell>
          <cell r="AF145">
            <v>4</v>
          </cell>
          <cell r="AG145" t="str">
            <v>Applicable</v>
          </cell>
          <cell r="AH145">
            <v>11.5</v>
          </cell>
          <cell r="AI145">
            <v>12.3</v>
          </cell>
          <cell r="AJ145" t="str">
            <v>Applicable</v>
          </cell>
          <cell r="AK145">
            <v>0</v>
          </cell>
          <cell r="AL145">
            <v>0.4</v>
          </cell>
          <cell r="AM145" t="str">
            <v>Applicable</v>
          </cell>
          <cell r="AN145">
            <v>0</v>
          </cell>
          <cell r="AO145">
            <v>1.1000000000000001</v>
          </cell>
          <cell r="AP145" t="str">
            <v>Applicable</v>
          </cell>
          <cell r="AQ145">
            <v>278</v>
          </cell>
          <cell r="AR145">
            <v>279.39999999999998</v>
          </cell>
          <cell r="AS145" t="str">
            <v>Applicable</v>
          </cell>
          <cell r="AT145">
            <v>3.35</v>
          </cell>
          <cell r="AU145">
            <v>3.65</v>
          </cell>
          <cell r="AV145" t="str">
            <v>NA</v>
          </cell>
          <cell r="AW145">
            <v>2.96</v>
          </cell>
          <cell r="AX145">
            <v>3</v>
          </cell>
          <cell r="AY145" t="str">
            <v>Applicable</v>
          </cell>
          <cell r="AZ145" t="str">
            <v>I</v>
          </cell>
          <cell r="BB145" t="str">
            <v>Applicable</v>
          </cell>
        </row>
        <row r="146">
          <cell r="C146" t="str">
            <v>320655</v>
          </cell>
          <cell r="F146" t="str">
            <v>Applicable</v>
          </cell>
          <cell r="I146" t="str">
            <v>Applicable</v>
          </cell>
          <cell r="J146">
            <v>80</v>
          </cell>
          <cell r="K146">
            <v>125</v>
          </cell>
          <cell r="L146" t="str">
            <v>A</v>
          </cell>
          <cell r="M146" t="str">
            <v>OK</v>
          </cell>
          <cell r="N146" t="str">
            <v>NOK</v>
          </cell>
          <cell r="O146" t="str">
            <v>A</v>
          </cell>
          <cell r="P146" t="str">
            <v>OK</v>
          </cell>
          <cell r="Q146" t="str">
            <v>NOK</v>
          </cell>
          <cell r="R146" t="str">
            <v>A</v>
          </cell>
          <cell r="S146" t="str">
            <v>OK</v>
          </cell>
          <cell r="T146" t="str">
            <v>NOK</v>
          </cell>
          <cell r="U146" t="str">
            <v>A</v>
          </cell>
          <cell r="V146" t="str">
            <v>OK</v>
          </cell>
          <cell r="W146" t="str">
            <v>NOK</v>
          </cell>
          <cell r="X146" t="str">
            <v>A</v>
          </cell>
          <cell r="Y146">
            <v>55</v>
          </cell>
          <cell r="AA146" t="str">
            <v>A</v>
          </cell>
          <cell r="AB146" t="str">
            <v>Sert au calcul de la décarburation</v>
          </cell>
          <cell r="AC146" t="str">
            <v>Pas de tolérance</v>
          </cell>
          <cell r="AD146" t="str">
            <v>A</v>
          </cell>
          <cell r="AE146">
            <v>-4</v>
          </cell>
          <cell r="AF146">
            <v>4</v>
          </cell>
          <cell r="AG146" t="str">
            <v>Applicable</v>
          </cell>
          <cell r="AJ146" t="str">
            <v>Applicable</v>
          </cell>
          <cell r="AK146">
            <v>0</v>
          </cell>
          <cell r="AL146">
            <v>0.4</v>
          </cell>
          <cell r="AM146" t="str">
            <v>Applicable</v>
          </cell>
          <cell r="AN146">
            <v>0</v>
          </cell>
          <cell r="AO146">
            <v>1.1000000000000001</v>
          </cell>
          <cell r="AP146" t="str">
            <v>Applicable</v>
          </cell>
          <cell r="AQ146">
            <v>278</v>
          </cell>
          <cell r="AR146">
            <v>279.39999999999998</v>
          </cell>
          <cell r="AS146" t="str">
            <v>Applicable</v>
          </cell>
          <cell r="AV146" t="str">
            <v>NA</v>
          </cell>
          <cell r="AY146" t="str">
            <v>NA</v>
          </cell>
          <cell r="BB146" t="str">
            <v>Applicable</v>
          </cell>
        </row>
        <row r="147">
          <cell r="C147" t="str">
            <v>340772</v>
          </cell>
          <cell r="F147" t="str">
            <v>Applicable</v>
          </cell>
          <cell r="G147">
            <v>1030397</v>
          </cell>
          <cell r="I147" t="str">
            <v>Applicable</v>
          </cell>
          <cell r="J147">
            <v>80</v>
          </cell>
          <cell r="K147">
            <v>125</v>
          </cell>
          <cell r="L147" t="str">
            <v>A</v>
          </cell>
          <cell r="M147" t="str">
            <v>OK</v>
          </cell>
          <cell r="N147" t="str">
            <v>NOK</v>
          </cell>
          <cell r="O147" t="str">
            <v>A</v>
          </cell>
          <cell r="P147" t="str">
            <v>OK</v>
          </cell>
          <cell r="Q147" t="str">
            <v>NOK</v>
          </cell>
          <cell r="R147" t="str">
            <v>A</v>
          </cell>
          <cell r="S147" t="str">
            <v>OK</v>
          </cell>
          <cell r="T147" t="str">
            <v>NOK</v>
          </cell>
          <cell r="U147" t="str">
            <v>A</v>
          </cell>
          <cell r="V147" t="str">
            <v>OK</v>
          </cell>
          <cell r="W147" t="str">
            <v>NOK</v>
          </cell>
          <cell r="X147" t="str">
            <v>A</v>
          </cell>
          <cell r="Y147">
            <v>55</v>
          </cell>
          <cell r="AA147" t="str">
            <v>A</v>
          </cell>
          <cell r="AB147" t="str">
            <v>Sert au calcul de la décarburation</v>
          </cell>
          <cell r="AC147" t="str">
            <v>Pas de tolérance</v>
          </cell>
          <cell r="AD147" t="str">
            <v>A</v>
          </cell>
          <cell r="AE147">
            <v>-4</v>
          </cell>
          <cell r="AF147">
            <v>4</v>
          </cell>
          <cell r="AG147" t="str">
            <v>Applicable</v>
          </cell>
          <cell r="AH147">
            <v>11.55</v>
          </cell>
          <cell r="AI147">
            <v>12.35</v>
          </cell>
          <cell r="AJ147" t="str">
            <v>Applicable</v>
          </cell>
          <cell r="AK147">
            <v>0</v>
          </cell>
          <cell r="AL147">
            <v>0.4</v>
          </cell>
          <cell r="AM147" t="str">
            <v>Applicable</v>
          </cell>
          <cell r="AN147">
            <v>0</v>
          </cell>
          <cell r="AO147">
            <v>1.1000000000000001</v>
          </cell>
          <cell r="AP147" t="str">
            <v>Applicable</v>
          </cell>
          <cell r="AQ147">
            <v>278</v>
          </cell>
          <cell r="AR147">
            <v>279.39999999999998</v>
          </cell>
          <cell r="AS147" t="str">
            <v>Applicable</v>
          </cell>
          <cell r="AV147" t="str">
            <v>NA</v>
          </cell>
          <cell r="AW147">
            <v>2.93</v>
          </cell>
          <cell r="AX147">
            <v>2.97</v>
          </cell>
          <cell r="AY147" t="str">
            <v>Applicable</v>
          </cell>
          <cell r="AZ147" t="str">
            <v>D</v>
          </cell>
          <cell r="BB147" t="str">
            <v>Applicable</v>
          </cell>
        </row>
        <row r="148">
          <cell r="C148" t="str">
            <v>588545U</v>
          </cell>
          <cell r="F148" t="str">
            <v>Applicable</v>
          </cell>
          <cell r="G148">
            <v>1090032</v>
          </cell>
          <cell r="I148" t="str">
            <v>Applicable</v>
          </cell>
          <cell r="J148">
            <v>80</v>
          </cell>
          <cell r="K148">
            <v>125</v>
          </cell>
          <cell r="L148" t="str">
            <v>A</v>
          </cell>
          <cell r="M148" t="str">
            <v>OK</v>
          </cell>
          <cell r="N148" t="str">
            <v>NOK</v>
          </cell>
          <cell r="O148" t="str">
            <v>A</v>
          </cell>
          <cell r="P148" t="str">
            <v>OK</v>
          </cell>
          <cell r="Q148" t="str">
            <v>NOK</v>
          </cell>
          <cell r="R148" t="str">
            <v>A</v>
          </cell>
          <cell r="S148" t="str">
            <v>OK</v>
          </cell>
          <cell r="T148" t="str">
            <v>NOK</v>
          </cell>
          <cell r="U148" t="str">
            <v>A</v>
          </cell>
          <cell r="V148" t="str">
            <v>OK</v>
          </cell>
          <cell r="W148" t="str">
            <v>NOK</v>
          </cell>
          <cell r="X148" t="str">
            <v>A</v>
          </cell>
          <cell r="Y148">
            <v>55</v>
          </cell>
          <cell r="AA148" t="str">
            <v>A</v>
          </cell>
          <cell r="AB148" t="str">
            <v>Sert au calcul de la décarburation</v>
          </cell>
          <cell r="AC148" t="str">
            <v>Pas de tolérance</v>
          </cell>
          <cell r="AD148" t="str">
            <v>A</v>
          </cell>
          <cell r="AE148">
            <v>-4</v>
          </cell>
          <cell r="AF148">
            <v>4</v>
          </cell>
          <cell r="AG148" t="str">
            <v>Applicable</v>
          </cell>
          <cell r="AH148">
            <v>12.45</v>
          </cell>
          <cell r="AI148">
            <v>13.25</v>
          </cell>
          <cell r="AJ148" t="str">
            <v>Applicable</v>
          </cell>
          <cell r="AK148">
            <v>0</v>
          </cell>
          <cell r="AL148">
            <v>0.4</v>
          </cell>
          <cell r="AM148" t="str">
            <v>Applicable</v>
          </cell>
          <cell r="AN148">
            <v>0</v>
          </cell>
          <cell r="AO148">
            <v>1.1000000000000001</v>
          </cell>
          <cell r="AP148" t="str">
            <v>Applicable</v>
          </cell>
          <cell r="AQ148">
            <v>278</v>
          </cell>
          <cell r="AR148">
            <v>279.39999999999998</v>
          </cell>
          <cell r="AS148" t="str">
            <v>Applicable</v>
          </cell>
          <cell r="AT148">
            <v>1.6</v>
          </cell>
          <cell r="AU148">
            <v>2</v>
          </cell>
          <cell r="AV148" t="str">
            <v>A</v>
          </cell>
          <cell r="AW148">
            <v>2.98</v>
          </cell>
          <cell r="AX148">
            <v>3.02</v>
          </cell>
          <cell r="AY148" t="str">
            <v>Applicable</v>
          </cell>
          <cell r="AZ148" t="str">
            <v>S</v>
          </cell>
          <cell r="BB148" t="str">
            <v>Applicable</v>
          </cell>
        </row>
        <row r="149">
          <cell r="C149" t="str">
            <v>191718</v>
          </cell>
          <cell r="F149" t="str">
            <v>Applicable</v>
          </cell>
          <cell r="G149">
            <v>1010393</v>
          </cell>
          <cell r="I149" t="str">
            <v>Applicable</v>
          </cell>
          <cell r="J149">
            <v>80</v>
          </cell>
          <cell r="K149">
            <v>125</v>
          </cell>
          <cell r="L149" t="str">
            <v>A</v>
          </cell>
          <cell r="M149" t="str">
            <v>OK</v>
          </cell>
          <cell r="N149" t="str">
            <v>NOK</v>
          </cell>
          <cell r="O149" t="str">
            <v>A</v>
          </cell>
          <cell r="P149" t="str">
            <v>OK</v>
          </cell>
          <cell r="Q149" t="str">
            <v>NOK</v>
          </cell>
          <cell r="R149" t="str">
            <v>A</v>
          </cell>
          <cell r="S149" t="str">
            <v>OK</v>
          </cell>
          <cell r="T149" t="str">
            <v>NOK</v>
          </cell>
          <cell r="U149" t="str">
            <v>A</v>
          </cell>
          <cell r="V149" t="str">
            <v>OK</v>
          </cell>
          <cell r="W149" t="str">
            <v>NOK</v>
          </cell>
          <cell r="X149" t="str">
            <v>A</v>
          </cell>
          <cell r="Y149">
            <v>55</v>
          </cell>
          <cell r="AA149" t="str">
            <v>A</v>
          </cell>
          <cell r="AB149" t="str">
            <v>Sert au calcul de la décarburation</v>
          </cell>
          <cell r="AC149" t="str">
            <v>Pas de tolérance</v>
          </cell>
          <cell r="AD149" t="str">
            <v>A</v>
          </cell>
          <cell r="AE149">
            <v>-4</v>
          </cell>
          <cell r="AF149">
            <v>4</v>
          </cell>
          <cell r="AG149" t="str">
            <v>Applicable</v>
          </cell>
          <cell r="AH149">
            <v>11.5</v>
          </cell>
          <cell r="AI149">
            <v>12.3</v>
          </cell>
          <cell r="AJ149" t="str">
            <v>Applicable</v>
          </cell>
          <cell r="AK149">
            <v>0</v>
          </cell>
          <cell r="AL149">
            <v>0.4</v>
          </cell>
          <cell r="AM149" t="str">
            <v>Applicable</v>
          </cell>
          <cell r="AN149">
            <v>0</v>
          </cell>
          <cell r="AO149">
            <v>1</v>
          </cell>
          <cell r="AP149" t="str">
            <v>Applicable</v>
          </cell>
          <cell r="AQ149">
            <v>260</v>
          </cell>
          <cell r="AR149">
            <v>261.3</v>
          </cell>
          <cell r="AS149" t="str">
            <v>Applicable</v>
          </cell>
          <cell r="AV149" t="str">
            <v>NA</v>
          </cell>
          <cell r="AW149">
            <v>3.23</v>
          </cell>
          <cell r="AX149">
            <v>3.27</v>
          </cell>
          <cell r="AY149" t="str">
            <v>Applicable</v>
          </cell>
          <cell r="AZ149" t="str">
            <v>D</v>
          </cell>
          <cell r="BB149" t="str">
            <v>Applicable</v>
          </cell>
        </row>
        <row r="150">
          <cell r="C150" t="str">
            <v>306397</v>
          </cell>
          <cell r="F150" t="str">
            <v>Applicable</v>
          </cell>
          <cell r="G150">
            <v>1040386</v>
          </cell>
          <cell r="I150" t="str">
            <v>Applicable</v>
          </cell>
          <cell r="J150">
            <v>80</v>
          </cell>
          <cell r="K150">
            <v>125</v>
          </cell>
          <cell r="L150" t="str">
            <v>A</v>
          </cell>
          <cell r="M150" t="str">
            <v>OK</v>
          </cell>
          <cell r="N150" t="str">
            <v>NOK</v>
          </cell>
          <cell r="O150" t="str">
            <v>A</v>
          </cell>
          <cell r="P150" t="str">
            <v>OK</v>
          </cell>
          <cell r="Q150" t="str">
            <v>NOK</v>
          </cell>
          <cell r="R150" t="str">
            <v>A</v>
          </cell>
          <cell r="S150" t="str">
            <v>OK</v>
          </cell>
          <cell r="T150" t="str">
            <v>NOK</v>
          </cell>
          <cell r="U150" t="str">
            <v>A</v>
          </cell>
          <cell r="V150" t="str">
            <v>OK</v>
          </cell>
          <cell r="W150" t="str">
            <v>NOK</v>
          </cell>
          <cell r="X150" t="str">
            <v>A</v>
          </cell>
          <cell r="Y150">
            <v>55</v>
          </cell>
          <cell r="AA150" t="str">
            <v>A</v>
          </cell>
          <cell r="AB150" t="str">
            <v>Sert au calcul de la décarburation</v>
          </cell>
          <cell r="AC150" t="str">
            <v>Pas de tolérance</v>
          </cell>
          <cell r="AD150" t="str">
            <v>A</v>
          </cell>
          <cell r="AE150">
            <v>-4</v>
          </cell>
          <cell r="AF150">
            <v>4</v>
          </cell>
          <cell r="AG150" t="str">
            <v>Applicable</v>
          </cell>
          <cell r="AH150">
            <v>12</v>
          </cell>
          <cell r="AI150">
            <v>12.4</v>
          </cell>
          <cell r="AJ150" t="str">
            <v>Applicable</v>
          </cell>
          <cell r="AK150">
            <v>0</v>
          </cell>
          <cell r="AL150">
            <v>0.4</v>
          </cell>
          <cell r="AM150" t="str">
            <v>Applicable</v>
          </cell>
          <cell r="AN150">
            <v>0</v>
          </cell>
          <cell r="AO150">
            <v>1</v>
          </cell>
          <cell r="AP150" t="str">
            <v>Applicable</v>
          </cell>
          <cell r="AQ150">
            <v>260</v>
          </cell>
          <cell r="AR150">
            <v>261.3</v>
          </cell>
          <cell r="AS150" t="str">
            <v>Applicable</v>
          </cell>
          <cell r="AV150" t="str">
            <v>NA</v>
          </cell>
          <cell r="AW150">
            <v>3.06</v>
          </cell>
          <cell r="AX150">
            <v>3.1</v>
          </cell>
          <cell r="AY150" t="str">
            <v>Applicable</v>
          </cell>
          <cell r="AZ150" t="str">
            <v>U</v>
          </cell>
          <cell r="BB150" t="str">
            <v>Applicable</v>
          </cell>
        </row>
        <row r="151">
          <cell r="C151" t="str">
            <v>331464</v>
          </cell>
          <cell r="F151" t="str">
            <v>Applicable</v>
          </cell>
          <cell r="G151">
            <v>1882008</v>
          </cell>
          <cell r="I151" t="str">
            <v>Applicable</v>
          </cell>
          <cell r="J151">
            <v>80</v>
          </cell>
          <cell r="K151">
            <v>125</v>
          </cell>
          <cell r="L151" t="str">
            <v>A</v>
          </cell>
          <cell r="M151" t="str">
            <v>OK</v>
          </cell>
          <cell r="N151" t="str">
            <v>NOK</v>
          </cell>
          <cell r="O151" t="str">
            <v>A</v>
          </cell>
          <cell r="P151" t="str">
            <v>OK</v>
          </cell>
          <cell r="Q151" t="str">
            <v>NOK</v>
          </cell>
          <cell r="R151" t="str">
            <v>A</v>
          </cell>
          <cell r="S151" t="str">
            <v>OK</v>
          </cell>
          <cell r="T151" t="str">
            <v>NOK</v>
          </cell>
          <cell r="U151" t="str">
            <v>A</v>
          </cell>
          <cell r="V151" t="str">
            <v>OK</v>
          </cell>
          <cell r="W151" t="str">
            <v>NOK</v>
          </cell>
          <cell r="X151" t="str">
            <v>A</v>
          </cell>
          <cell r="Y151">
            <v>55</v>
          </cell>
          <cell r="AA151" t="str">
            <v>A</v>
          </cell>
          <cell r="AB151" t="str">
            <v>Sert au calcul de la décarburation</v>
          </cell>
          <cell r="AC151" t="str">
            <v>Pas de tolérance</v>
          </cell>
          <cell r="AD151" t="str">
            <v>A</v>
          </cell>
          <cell r="AE151">
            <v>-4</v>
          </cell>
          <cell r="AF151">
            <v>4</v>
          </cell>
          <cell r="AG151" t="str">
            <v>Applicable</v>
          </cell>
          <cell r="AH151">
            <v>11.3</v>
          </cell>
          <cell r="AI151">
            <v>12.1</v>
          </cell>
          <cell r="AJ151" t="str">
            <v>Applicable</v>
          </cell>
          <cell r="AK151">
            <v>0</v>
          </cell>
          <cell r="AL151">
            <v>0.4</v>
          </cell>
          <cell r="AM151" t="str">
            <v>Applicable</v>
          </cell>
          <cell r="AN151">
            <v>0</v>
          </cell>
          <cell r="AO151">
            <v>1</v>
          </cell>
          <cell r="AP151" t="str">
            <v>Applicable</v>
          </cell>
          <cell r="AQ151">
            <v>248</v>
          </cell>
          <cell r="AR151">
            <v>249.2</v>
          </cell>
          <cell r="AS151" t="str">
            <v>Applicable</v>
          </cell>
          <cell r="AV151" t="str">
            <v>NA</v>
          </cell>
          <cell r="AW151">
            <v>2.68</v>
          </cell>
          <cell r="AX151">
            <v>2.72</v>
          </cell>
          <cell r="AY151" t="str">
            <v>Applicable</v>
          </cell>
          <cell r="AZ151" t="str">
            <v>B</v>
          </cell>
          <cell r="BB151" t="str">
            <v>Applicable</v>
          </cell>
        </row>
        <row r="152">
          <cell r="C152" t="str">
            <v>366536</v>
          </cell>
          <cell r="F152" t="str">
            <v>Applicable</v>
          </cell>
          <cell r="G152">
            <v>1676024</v>
          </cell>
          <cell r="I152" t="str">
            <v>Applicable</v>
          </cell>
          <cell r="J152">
            <v>80</v>
          </cell>
          <cell r="K152">
            <v>125</v>
          </cell>
          <cell r="L152" t="str">
            <v>A</v>
          </cell>
          <cell r="M152" t="str">
            <v>OK</v>
          </cell>
          <cell r="N152" t="str">
            <v>NOK</v>
          </cell>
          <cell r="O152" t="str">
            <v>A</v>
          </cell>
          <cell r="P152" t="str">
            <v>OK</v>
          </cell>
          <cell r="Q152" t="str">
            <v>NOK</v>
          </cell>
          <cell r="R152" t="str">
            <v>A</v>
          </cell>
          <cell r="S152" t="str">
            <v>OK</v>
          </cell>
          <cell r="T152" t="str">
            <v>NOK</v>
          </cell>
          <cell r="U152" t="str">
            <v>A</v>
          </cell>
          <cell r="V152" t="str">
            <v>OK</v>
          </cell>
          <cell r="W152" t="str">
            <v>NOK</v>
          </cell>
          <cell r="X152" t="str">
            <v>A</v>
          </cell>
          <cell r="Y152">
            <v>55</v>
          </cell>
          <cell r="AA152" t="str">
            <v>A</v>
          </cell>
          <cell r="AB152" t="str">
            <v>Sert au calcul de la décarburation</v>
          </cell>
          <cell r="AC152" t="str">
            <v>Pas de tolérance</v>
          </cell>
          <cell r="AD152" t="str">
            <v>A</v>
          </cell>
          <cell r="AE152">
            <v>-4</v>
          </cell>
          <cell r="AF152">
            <v>4</v>
          </cell>
          <cell r="AG152" t="str">
            <v>Applicable</v>
          </cell>
          <cell r="AH152">
            <v>11.9</v>
          </cell>
          <cell r="AI152">
            <v>12.3</v>
          </cell>
          <cell r="AJ152" t="str">
            <v>Applicable</v>
          </cell>
          <cell r="AK152">
            <v>0</v>
          </cell>
          <cell r="AL152">
            <v>0.4</v>
          </cell>
          <cell r="AM152" t="str">
            <v>Applicable</v>
          </cell>
          <cell r="AN152">
            <v>0</v>
          </cell>
          <cell r="AO152">
            <v>1</v>
          </cell>
          <cell r="AP152" t="str">
            <v>Applicable</v>
          </cell>
          <cell r="AQ152">
            <v>248</v>
          </cell>
          <cell r="AR152">
            <v>249.2</v>
          </cell>
          <cell r="AS152" t="str">
            <v>Applicable</v>
          </cell>
          <cell r="AV152" t="str">
            <v>NA</v>
          </cell>
          <cell r="AW152">
            <v>2.68</v>
          </cell>
          <cell r="AX152">
            <v>2.72</v>
          </cell>
          <cell r="AY152" t="str">
            <v>Applicable</v>
          </cell>
          <cell r="AZ152" t="str">
            <v>S</v>
          </cell>
          <cell r="BB152" t="str">
            <v>Applicable</v>
          </cell>
        </row>
        <row r="153">
          <cell r="C153" t="str">
            <v>366536U</v>
          </cell>
          <cell r="F153" t="str">
            <v>Applicable</v>
          </cell>
          <cell r="G153">
            <v>1676024</v>
          </cell>
          <cell r="I153" t="str">
            <v>Applicable</v>
          </cell>
          <cell r="J153">
            <v>80</v>
          </cell>
          <cell r="K153">
            <v>125</v>
          </cell>
          <cell r="L153" t="str">
            <v>A</v>
          </cell>
          <cell r="M153" t="str">
            <v>OK</v>
          </cell>
          <cell r="N153" t="str">
            <v>NOK</v>
          </cell>
          <cell r="O153" t="str">
            <v>A</v>
          </cell>
          <cell r="P153" t="str">
            <v>OK</v>
          </cell>
          <cell r="Q153" t="str">
            <v>NOK</v>
          </cell>
          <cell r="R153" t="str">
            <v>A</v>
          </cell>
          <cell r="S153" t="str">
            <v>OK</v>
          </cell>
          <cell r="T153" t="str">
            <v>NOK</v>
          </cell>
          <cell r="U153" t="str">
            <v>A</v>
          </cell>
          <cell r="V153" t="str">
            <v>OK</v>
          </cell>
          <cell r="W153" t="str">
            <v>NOK</v>
          </cell>
          <cell r="X153" t="str">
            <v>A</v>
          </cell>
          <cell r="Y153">
            <v>55</v>
          </cell>
          <cell r="AA153" t="str">
            <v>A</v>
          </cell>
          <cell r="AB153" t="str">
            <v>Sert au calcul de la décarburation</v>
          </cell>
          <cell r="AC153" t="str">
            <v>Pas de tolérance</v>
          </cell>
          <cell r="AD153" t="str">
            <v>A</v>
          </cell>
          <cell r="AE153">
            <v>-4</v>
          </cell>
          <cell r="AF153">
            <v>4</v>
          </cell>
          <cell r="AG153" t="str">
            <v>Applicable</v>
          </cell>
          <cell r="AH153">
            <v>11.9</v>
          </cell>
          <cell r="AI153">
            <v>12.3</v>
          </cell>
          <cell r="AJ153" t="str">
            <v>Applicable</v>
          </cell>
          <cell r="AK153">
            <v>0</v>
          </cell>
          <cell r="AL153">
            <v>0.4</v>
          </cell>
          <cell r="AM153" t="str">
            <v>Applicable</v>
          </cell>
          <cell r="AN153">
            <v>0</v>
          </cell>
          <cell r="AO153">
            <v>1</v>
          </cell>
          <cell r="AP153" t="str">
            <v>Applicable</v>
          </cell>
          <cell r="AQ153">
            <v>248</v>
          </cell>
          <cell r="AR153">
            <v>249.2</v>
          </cell>
          <cell r="AS153" t="str">
            <v>Applicable</v>
          </cell>
          <cell r="AV153" t="str">
            <v>NA</v>
          </cell>
          <cell r="AW153">
            <v>2.68</v>
          </cell>
          <cell r="AX153">
            <v>2.72</v>
          </cell>
          <cell r="AY153" t="str">
            <v>Applicable</v>
          </cell>
          <cell r="AZ153" t="str">
            <v>S</v>
          </cell>
          <cell r="BB153" t="str">
            <v>Applicable</v>
          </cell>
        </row>
        <row r="154">
          <cell r="C154" t="str">
            <v>306884</v>
          </cell>
          <cell r="F154" t="str">
            <v>Applicable</v>
          </cell>
          <cell r="G154">
            <v>1130352</v>
          </cell>
          <cell r="I154" t="str">
            <v>Applicable</v>
          </cell>
          <cell r="J154">
            <v>80</v>
          </cell>
          <cell r="K154">
            <v>90</v>
          </cell>
          <cell r="L154" t="str">
            <v>A</v>
          </cell>
          <cell r="M154" t="str">
            <v>OK</v>
          </cell>
          <cell r="N154" t="str">
            <v>NOK</v>
          </cell>
          <cell r="O154" t="str">
            <v>A</v>
          </cell>
          <cell r="P154" t="str">
            <v>OK</v>
          </cell>
          <cell r="Q154" t="str">
            <v>NOK</v>
          </cell>
          <cell r="R154" t="str">
            <v>A</v>
          </cell>
          <cell r="S154" t="str">
            <v>OK</v>
          </cell>
          <cell r="T154" t="str">
            <v>NOK</v>
          </cell>
          <cell r="U154" t="str">
            <v>A</v>
          </cell>
          <cell r="V154" t="str">
            <v>OK</v>
          </cell>
          <cell r="W154" t="str">
            <v>NOK</v>
          </cell>
          <cell r="X154" t="str">
            <v>A</v>
          </cell>
          <cell r="Y154">
            <v>55</v>
          </cell>
          <cell r="AA154" t="str">
            <v>A</v>
          </cell>
          <cell r="AB154" t="str">
            <v>Sert au calcul de la décarburation</v>
          </cell>
          <cell r="AC154" t="str">
            <v>Pas de tolérance</v>
          </cell>
          <cell r="AD154" t="str">
            <v>A</v>
          </cell>
          <cell r="AE154">
            <v>-4</v>
          </cell>
          <cell r="AF154">
            <v>4</v>
          </cell>
          <cell r="AG154" t="str">
            <v>Applicable</v>
          </cell>
          <cell r="AH154">
            <v>13.55</v>
          </cell>
          <cell r="AI154">
            <v>14.35</v>
          </cell>
          <cell r="AJ154" t="str">
            <v>Applicable</v>
          </cell>
          <cell r="AK154">
            <v>0</v>
          </cell>
          <cell r="AL154">
            <v>0.4</v>
          </cell>
          <cell r="AM154" t="str">
            <v>Applicable</v>
          </cell>
          <cell r="AN154">
            <v>0</v>
          </cell>
          <cell r="AO154">
            <v>1.65</v>
          </cell>
          <cell r="AP154" t="str">
            <v>Applicable</v>
          </cell>
          <cell r="AQ154">
            <v>411.5</v>
          </cell>
          <cell r="AR154">
            <v>413.55</v>
          </cell>
          <cell r="AS154" t="str">
            <v>Applicable</v>
          </cell>
          <cell r="AV154" t="str">
            <v>NA</v>
          </cell>
          <cell r="AW154">
            <v>5.48</v>
          </cell>
          <cell r="AX154">
            <v>5.5200000000000005</v>
          </cell>
          <cell r="AY154" t="str">
            <v>Applicable</v>
          </cell>
          <cell r="AZ154" t="str">
            <v>H</v>
          </cell>
          <cell r="BB154" t="str">
            <v>Applicable</v>
          </cell>
        </row>
        <row r="155">
          <cell r="C155" t="str">
            <v>323892</v>
          </cell>
          <cell r="F155" t="str">
            <v>Applicable</v>
          </cell>
          <cell r="G155">
            <v>1050397</v>
          </cell>
          <cell r="I155" t="str">
            <v>Applicable</v>
          </cell>
          <cell r="J155">
            <v>80</v>
          </cell>
          <cell r="K155">
            <v>125</v>
          </cell>
          <cell r="L155" t="str">
            <v>A</v>
          </cell>
          <cell r="M155" t="str">
            <v>OK</v>
          </cell>
          <cell r="N155" t="str">
            <v>NOK</v>
          </cell>
          <cell r="O155" t="str">
            <v>A</v>
          </cell>
          <cell r="P155" t="str">
            <v>OK</v>
          </cell>
          <cell r="Q155" t="str">
            <v>NOK</v>
          </cell>
          <cell r="R155" t="str">
            <v>A</v>
          </cell>
          <cell r="S155" t="str">
            <v>OK</v>
          </cell>
          <cell r="T155" t="str">
            <v>NOK</v>
          </cell>
          <cell r="U155" t="str">
            <v>A</v>
          </cell>
          <cell r="V155" t="str">
            <v>OK</v>
          </cell>
          <cell r="W155" t="str">
            <v>NOK</v>
          </cell>
          <cell r="X155" t="str">
            <v>A</v>
          </cell>
          <cell r="Y155">
            <v>55</v>
          </cell>
          <cell r="AA155" t="str">
            <v>A</v>
          </cell>
          <cell r="AB155" t="str">
            <v>Sert au calcul de la décarburation</v>
          </cell>
          <cell r="AC155" t="str">
            <v>Pas de tolérance</v>
          </cell>
          <cell r="AD155" t="str">
            <v>A</v>
          </cell>
          <cell r="AE155">
            <v>-4</v>
          </cell>
          <cell r="AF155">
            <v>4</v>
          </cell>
          <cell r="AG155" t="str">
            <v>Applicable</v>
          </cell>
          <cell r="AH155">
            <v>12.3</v>
          </cell>
          <cell r="AI155">
            <v>13.1</v>
          </cell>
          <cell r="AJ155" t="str">
            <v>Applicable</v>
          </cell>
          <cell r="AK155">
            <v>0</v>
          </cell>
          <cell r="AL155">
            <v>0.4</v>
          </cell>
          <cell r="AM155" t="str">
            <v>Applicable</v>
          </cell>
          <cell r="AN155">
            <v>0</v>
          </cell>
          <cell r="AO155">
            <v>1.6</v>
          </cell>
          <cell r="AP155" t="str">
            <v>Applicable</v>
          </cell>
          <cell r="AQ155">
            <v>406</v>
          </cell>
          <cell r="AR155">
            <v>408</v>
          </cell>
          <cell r="AS155" t="str">
            <v>Applicable</v>
          </cell>
          <cell r="AV155" t="str">
            <v>NA</v>
          </cell>
          <cell r="AW155">
            <v>4.9800000000000004</v>
          </cell>
          <cell r="AX155">
            <v>5.0200000000000005</v>
          </cell>
          <cell r="AY155" t="str">
            <v>Applicable</v>
          </cell>
          <cell r="AZ155" t="str">
            <v>AX</v>
          </cell>
          <cell r="BB155" t="str">
            <v>Applicable</v>
          </cell>
        </row>
        <row r="156">
          <cell r="C156" t="str">
            <v>310272</v>
          </cell>
          <cell r="F156" t="str">
            <v>Applicable</v>
          </cell>
          <cell r="G156">
            <v>1100374</v>
          </cell>
          <cell r="I156" t="str">
            <v>Applicable</v>
          </cell>
          <cell r="J156">
            <v>80</v>
          </cell>
          <cell r="K156">
            <v>125</v>
          </cell>
          <cell r="L156" t="str">
            <v>A</v>
          </cell>
          <cell r="M156" t="str">
            <v>OK</v>
          </cell>
          <cell r="N156" t="str">
            <v>NOK</v>
          </cell>
          <cell r="O156" t="str">
            <v>A</v>
          </cell>
          <cell r="P156" t="str">
            <v>OK</v>
          </cell>
          <cell r="Q156" t="str">
            <v>NOK</v>
          </cell>
          <cell r="R156" t="str">
            <v>A</v>
          </cell>
          <cell r="S156" t="str">
            <v>OK</v>
          </cell>
          <cell r="T156" t="str">
            <v>NOK</v>
          </cell>
          <cell r="U156" t="str">
            <v>A</v>
          </cell>
          <cell r="V156" t="str">
            <v>OK</v>
          </cell>
          <cell r="W156" t="str">
            <v>NOK</v>
          </cell>
          <cell r="X156" t="str">
            <v>A</v>
          </cell>
          <cell r="Y156">
            <v>55</v>
          </cell>
          <cell r="AA156" t="str">
            <v>A</v>
          </cell>
          <cell r="AB156" t="str">
            <v>Sert au calcul de la décarburation</v>
          </cell>
          <cell r="AC156" t="str">
            <v>Pas de tolérance</v>
          </cell>
          <cell r="AD156" t="str">
            <v>A</v>
          </cell>
          <cell r="AE156">
            <v>-4</v>
          </cell>
          <cell r="AF156">
            <v>4</v>
          </cell>
          <cell r="AG156" t="str">
            <v>Applicable</v>
          </cell>
          <cell r="AH156">
            <v>9.3000000000000007</v>
          </cell>
          <cell r="AI156">
            <v>10.1</v>
          </cell>
          <cell r="AJ156" t="str">
            <v>Applicable</v>
          </cell>
          <cell r="AK156">
            <v>0</v>
          </cell>
          <cell r="AL156">
            <v>0.4</v>
          </cell>
          <cell r="AM156" t="str">
            <v>Applicable</v>
          </cell>
          <cell r="AN156">
            <v>0</v>
          </cell>
          <cell r="AO156">
            <v>0</v>
          </cell>
          <cell r="AP156" t="str">
            <v>NA</v>
          </cell>
          <cell r="AQ156">
            <v>355</v>
          </cell>
          <cell r="AR156">
            <v>357.83</v>
          </cell>
          <cell r="AS156" t="str">
            <v>Applicable</v>
          </cell>
          <cell r="AT156">
            <v>2.6</v>
          </cell>
          <cell r="AU156">
            <v>3.4</v>
          </cell>
          <cell r="AV156" t="str">
            <v>A</v>
          </cell>
          <cell r="AW156">
            <v>4.28</v>
          </cell>
          <cell r="AX156">
            <v>4.32</v>
          </cell>
          <cell r="AY156" t="str">
            <v>Applicable</v>
          </cell>
          <cell r="AZ156" t="str">
            <v>S</v>
          </cell>
          <cell r="BB156" t="str">
            <v>Applicable</v>
          </cell>
        </row>
        <row r="157">
          <cell r="C157" t="str">
            <v>323738</v>
          </cell>
          <cell r="F157" t="str">
            <v>Applicable</v>
          </cell>
          <cell r="G157">
            <v>1826077</v>
          </cell>
          <cell r="I157" t="str">
            <v>Applicable</v>
          </cell>
          <cell r="J157">
            <v>80</v>
          </cell>
          <cell r="K157">
            <v>125</v>
          </cell>
          <cell r="L157" t="str">
            <v>A</v>
          </cell>
          <cell r="M157" t="str">
            <v>OK</v>
          </cell>
          <cell r="N157" t="str">
            <v>NOK</v>
          </cell>
          <cell r="O157" t="str">
            <v>A</v>
          </cell>
          <cell r="P157" t="str">
            <v>OK</v>
          </cell>
          <cell r="Q157" t="str">
            <v>NOK</v>
          </cell>
          <cell r="R157" t="str">
            <v>A</v>
          </cell>
          <cell r="S157" t="str">
            <v>OK</v>
          </cell>
          <cell r="T157" t="str">
            <v>NOK</v>
          </cell>
          <cell r="U157" t="str">
            <v>A</v>
          </cell>
          <cell r="V157" t="str">
            <v>OK</v>
          </cell>
          <cell r="W157" t="str">
            <v>NOK</v>
          </cell>
          <cell r="X157" t="str">
            <v>A</v>
          </cell>
          <cell r="Y157">
            <v>55</v>
          </cell>
          <cell r="AA157" t="str">
            <v>A</v>
          </cell>
          <cell r="AB157" t="str">
            <v>Sert au calcul de la décarburation</v>
          </cell>
          <cell r="AC157" t="str">
            <v>Pas de tolérance</v>
          </cell>
          <cell r="AD157" t="str">
            <v>A</v>
          </cell>
          <cell r="AE157">
            <v>-4</v>
          </cell>
          <cell r="AF157">
            <v>4</v>
          </cell>
          <cell r="AG157" t="str">
            <v>Applicable</v>
          </cell>
          <cell r="AH157">
            <v>12.5</v>
          </cell>
          <cell r="AI157">
            <v>13.3</v>
          </cell>
          <cell r="AJ157" t="str">
            <v>Applicable</v>
          </cell>
          <cell r="AK157">
            <v>0</v>
          </cell>
          <cell r="AL157">
            <v>0.4</v>
          </cell>
          <cell r="AM157" t="str">
            <v>Applicable</v>
          </cell>
          <cell r="AN157">
            <v>0</v>
          </cell>
          <cell r="AO157">
            <v>1.3</v>
          </cell>
          <cell r="AP157" t="str">
            <v>Applicable</v>
          </cell>
          <cell r="AQ157">
            <v>324</v>
          </cell>
          <cell r="AR157">
            <v>325.60000000000002</v>
          </cell>
          <cell r="AS157" t="str">
            <v>Applicable</v>
          </cell>
          <cell r="AT157">
            <v>3.1</v>
          </cell>
          <cell r="AU157">
            <v>3.9</v>
          </cell>
          <cell r="AV157" t="str">
            <v>A</v>
          </cell>
          <cell r="AW157">
            <v>4.13</v>
          </cell>
          <cell r="AX157">
            <v>4.17</v>
          </cell>
          <cell r="AY157" t="str">
            <v>Applicable</v>
          </cell>
          <cell r="AZ157" t="str">
            <v>K2</v>
          </cell>
          <cell r="BB157" t="str">
            <v>Applicable</v>
          </cell>
        </row>
        <row r="158">
          <cell r="C158" t="str">
            <v>323863</v>
          </cell>
          <cell r="F158" t="str">
            <v>Applicable</v>
          </cell>
          <cell r="G158">
            <v>1980392</v>
          </cell>
          <cell r="I158" t="str">
            <v>Applicable</v>
          </cell>
          <cell r="J158">
            <v>80</v>
          </cell>
          <cell r="K158">
            <v>125</v>
          </cell>
          <cell r="L158" t="str">
            <v>A</v>
          </cell>
          <cell r="M158" t="str">
            <v>OK</v>
          </cell>
          <cell r="N158" t="str">
            <v>NOK</v>
          </cell>
          <cell r="O158" t="str">
            <v>A</v>
          </cell>
          <cell r="P158" t="str">
            <v>OK</v>
          </cell>
          <cell r="Q158" t="str">
            <v>NOK</v>
          </cell>
          <cell r="R158" t="str">
            <v>A</v>
          </cell>
          <cell r="S158" t="str">
            <v>OK</v>
          </cell>
          <cell r="T158" t="str">
            <v>NOK</v>
          </cell>
          <cell r="U158" t="str">
            <v>A</v>
          </cell>
          <cell r="V158" t="str">
            <v>OK</v>
          </cell>
          <cell r="W158" t="str">
            <v>NOK</v>
          </cell>
          <cell r="X158" t="str">
            <v>A</v>
          </cell>
          <cell r="Y158">
            <v>55</v>
          </cell>
          <cell r="AA158" t="str">
            <v>A</v>
          </cell>
          <cell r="AB158" t="str">
            <v>Sert au calcul de la décarburation</v>
          </cell>
          <cell r="AC158" t="str">
            <v>Pas de tolérance</v>
          </cell>
          <cell r="AD158" t="str">
            <v>A</v>
          </cell>
          <cell r="AE158">
            <v>-4</v>
          </cell>
          <cell r="AF158">
            <v>4</v>
          </cell>
          <cell r="AG158" t="str">
            <v>Applicable</v>
          </cell>
          <cell r="AH158">
            <v>9.5</v>
          </cell>
          <cell r="AI158">
            <v>10.3</v>
          </cell>
          <cell r="AJ158" t="str">
            <v>Applicable</v>
          </cell>
          <cell r="AK158">
            <v>0</v>
          </cell>
          <cell r="AL158">
            <v>0.4</v>
          </cell>
          <cell r="AM158" t="str">
            <v>Applicable</v>
          </cell>
          <cell r="AN158">
            <v>0</v>
          </cell>
          <cell r="AO158">
            <v>1.6</v>
          </cell>
          <cell r="AP158" t="str">
            <v>Applicable</v>
          </cell>
          <cell r="AQ158">
            <v>406</v>
          </cell>
          <cell r="AR158">
            <v>409.3</v>
          </cell>
          <cell r="AS158" t="str">
            <v>Applicable</v>
          </cell>
          <cell r="AV158" t="str">
            <v>NA</v>
          </cell>
          <cell r="AW158">
            <v>5.18</v>
          </cell>
          <cell r="AX158">
            <v>5.22</v>
          </cell>
          <cell r="AY158" t="str">
            <v>Applicable</v>
          </cell>
          <cell r="AZ158" t="str">
            <v>B1</v>
          </cell>
          <cell r="BB158" t="str">
            <v>Applicable</v>
          </cell>
        </row>
        <row r="159">
          <cell r="C159" t="str">
            <v>1030223</v>
          </cell>
          <cell r="F159" t="str">
            <v>Applicable</v>
          </cell>
          <cell r="G159">
            <v>1120375</v>
          </cell>
          <cell r="I159" t="str">
            <v>Applicable</v>
          </cell>
          <cell r="J159">
            <v>80</v>
          </cell>
          <cell r="K159">
            <v>125</v>
          </cell>
          <cell r="L159" t="str">
            <v>A</v>
          </cell>
          <cell r="M159" t="str">
            <v>OK</v>
          </cell>
          <cell r="N159" t="str">
            <v>NOK</v>
          </cell>
          <cell r="O159" t="str">
            <v>A</v>
          </cell>
          <cell r="P159" t="str">
            <v>OK</v>
          </cell>
          <cell r="Q159" t="str">
            <v>NOK</v>
          </cell>
          <cell r="R159" t="str">
            <v>A</v>
          </cell>
          <cell r="S159" t="str">
            <v>OK</v>
          </cell>
          <cell r="T159" t="str">
            <v>NOK</v>
          </cell>
          <cell r="U159" t="str">
            <v>A</v>
          </cell>
          <cell r="V159" t="str">
            <v>OK</v>
          </cell>
          <cell r="W159" t="str">
            <v>NOK</v>
          </cell>
          <cell r="X159" t="str">
            <v>A</v>
          </cell>
          <cell r="Y159">
            <v>55</v>
          </cell>
          <cell r="AA159" t="str">
            <v>A</v>
          </cell>
          <cell r="AB159" t="str">
            <v>Sert au calcul de la décarburation</v>
          </cell>
          <cell r="AC159" t="str">
            <v>Pas de tolérance</v>
          </cell>
          <cell r="AD159" t="str">
            <v>A</v>
          </cell>
          <cell r="AE159">
            <v>-4</v>
          </cell>
          <cell r="AF159">
            <v>4</v>
          </cell>
          <cell r="AG159" t="str">
            <v>Applicable</v>
          </cell>
          <cell r="AH159">
            <v>13.4</v>
          </cell>
          <cell r="AI159">
            <v>14.2</v>
          </cell>
          <cell r="AJ159" t="str">
            <v>Applicable</v>
          </cell>
          <cell r="AK159">
            <v>0</v>
          </cell>
          <cell r="AL159">
            <v>0.4</v>
          </cell>
          <cell r="AM159" t="str">
            <v>Applicable</v>
          </cell>
          <cell r="AN159">
            <v>0</v>
          </cell>
          <cell r="AO159">
            <v>1.6</v>
          </cell>
          <cell r="AP159" t="str">
            <v>Applicable</v>
          </cell>
          <cell r="AQ159">
            <v>406</v>
          </cell>
          <cell r="AR159">
            <v>408.8</v>
          </cell>
          <cell r="AS159" t="str">
            <v>Applicable</v>
          </cell>
          <cell r="AV159" t="str">
            <v>NA</v>
          </cell>
          <cell r="AW159">
            <v>5.28</v>
          </cell>
          <cell r="AX159">
            <v>5.32</v>
          </cell>
          <cell r="AY159" t="str">
            <v>Applicable</v>
          </cell>
          <cell r="AZ159" t="str">
            <v>B1</v>
          </cell>
          <cell r="BB159" t="str">
            <v>Applicable</v>
          </cell>
        </row>
        <row r="160">
          <cell r="C160" t="str">
            <v>323892</v>
          </cell>
          <cell r="F160" t="str">
            <v>Applicable</v>
          </cell>
          <cell r="G160">
            <v>1050397</v>
          </cell>
          <cell r="I160" t="str">
            <v>Applicable</v>
          </cell>
          <cell r="J160">
            <v>80</v>
          </cell>
          <cell r="K160">
            <v>125</v>
          </cell>
          <cell r="L160" t="str">
            <v>A</v>
          </cell>
          <cell r="M160" t="str">
            <v>OK</v>
          </cell>
          <cell r="N160" t="str">
            <v>NOK</v>
          </cell>
          <cell r="O160" t="str">
            <v>A</v>
          </cell>
          <cell r="P160" t="str">
            <v>OK</v>
          </cell>
          <cell r="Q160" t="str">
            <v>NOK</v>
          </cell>
          <cell r="R160" t="str">
            <v>A</v>
          </cell>
          <cell r="S160" t="str">
            <v>OK</v>
          </cell>
          <cell r="T160" t="str">
            <v>NOK</v>
          </cell>
          <cell r="U160" t="str">
            <v>A</v>
          </cell>
          <cell r="V160" t="str">
            <v>OK</v>
          </cell>
          <cell r="W160" t="str">
            <v>NOK</v>
          </cell>
          <cell r="X160" t="str">
            <v>A</v>
          </cell>
          <cell r="Y160">
            <v>55</v>
          </cell>
          <cell r="AA160" t="str">
            <v>A</v>
          </cell>
          <cell r="AB160" t="str">
            <v>Sert au calcul de la décarburation</v>
          </cell>
          <cell r="AC160" t="str">
            <v>Pas de tolérance</v>
          </cell>
          <cell r="AD160" t="str">
            <v>A</v>
          </cell>
          <cell r="AE160">
            <v>-4</v>
          </cell>
          <cell r="AF160">
            <v>4</v>
          </cell>
          <cell r="AG160" t="str">
            <v>Applicable</v>
          </cell>
          <cell r="AH160">
            <v>12.25</v>
          </cell>
          <cell r="AI160">
            <v>13.05</v>
          </cell>
          <cell r="AJ160" t="str">
            <v>Applicable</v>
          </cell>
          <cell r="AK160">
            <v>0</v>
          </cell>
          <cell r="AL160">
            <v>0.4</v>
          </cell>
          <cell r="AM160" t="str">
            <v>Applicable</v>
          </cell>
          <cell r="AN160">
            <v>0</v>
          </cell>
          <cell r="AO160">
            <v>1.6</v>
          </cell>
          <cell r="AP160" t="str">
            <v>Applicable</v>
          </cell>
          <cell r="AQ160">
            <v>406</v>
          </cell>
          <cell r="AR160">
            <v>408</v>
          </cell>
          <cell r="AS160" t="str">
            <v>Applicable</v>
          </cell>
          <cell r="AV160" t="str">
            <v>NA</v>
          </cell>
          <cell r="AW160">
            <v>4.9800000000000004</v>
          </cell>
          <cell r="AX160">
            <v>5.0199999999999996</v>
          </cell>
          <cell r="AY160" t="str">
            <v>Applicable</v>
          </cell>
          <cell r="AZ160" t="str">
            <v>AX</v>
          </cell>
          <cell r="BB160" t="str">
            <v>Applicable</v>
          </cell>
        </row>
        <row r="161">
          <cell r="C161" t="str">
            <v>783162</v>
          </cell>
          <cell r="F161" t="str">
            <v>Applicable</v>
          </cell>
          <cell r="G161">
            <v>1150361</v>
          </cell>
          <cell r="I161" t="str">
            <v>Applicable</v>
          </cell>
          <cell r="J161">
            <v>120</v>
          </cell>
          <cell r="K161">
            <v>130</v>
          </cell>
          <cell r="L161" t="str">
            <v>A</v>
          </cell>
          <cell r="M161" t="str">
            <v>OK</v>
          </cell>
          <cell r="N161" t="str">
            <v>NOK</v>
          </cell>
          <cell r="O161" t="str">
            <v>A</v>
          </cell>
          <cell r="P161" t="str">
            <v>OK</v>
          </cell>
          <cell r="Q161" t="str">
            <v>NOK</v>
          </cell>
          <cell r="R161" t="str">
            <v>A</v>
          </cell>
          <cell r="S161" t="str">
            <v>OK</v>
          </cell>
          <cell r="T161" t="str">
            <v>NOK</v>
          </cell>
          <cell r="U161" t="str">
            <v>A</v>
          </cell>
          <cell r="V161" t="str">
            <v>OK</v>
          </cell>
          <cell r="W161" t="str">
            <v>NOK</v>
          </cell>
          <cell r="X161" t="str">
            <v>A</v>
          </cell>
          <cell r="Y161">
            <v>55</v>
          </cell>
          <cell r="AA161" t="str">
            <v>A</v>
          </cell>
          <cell r="AB161" t="str">
            <v>Sert au calcul de la décarburation</v>
          </cell>
          <cell r="AC161" t="str">
            <v>Pas de tolérance</v>
          </cell>
          <cell r="AD161" t="str">
            <v>A</v>
          </cell>
          <cell r="AE161">
            <v>-4</v>
          </cell>
          <cell r="AF161">
            <v>4</v>
          </cell>
          <cell r="AG161" t="str">
            <v>Applicable</v>
          </cell>
          <cell r="AH161">
            <v>10.3</v>
          </cell>
          <cell r="AI161">
            <v>11.1</v>
          </cell>
          <cell r="AJ161" t="str">
            <v>Applicable</v>
          </cell>
          <cell r="AK161">
            <v>0</v>
          </cell>
          <cell r="AL161">
            <v>0.4</v>
          </cell>
          <cell r="AM161" t="str">
            <v>Applicable</v>
          </cell>
          <cell r="AN161">
            <v>0</v>
          </cell>
          <cell r="AO161">
            <v>1.6</v>
          </cell>
          <cell r="AP161" t="str">
            <v>Applicable</v>
          </cell>
          <cell r="AQ161">
            <v>394</v>
          </cell>
          <cell r="AR161">
            <v>396.8</v>
          </cell>
          <cell r="AS161" t="str">
            <v>Applicable</v>
          </cell>
          <cell r="AT161" t="str">
            <v>NA</v>
          </cell>
          <cell r="AU161" t="str">
            <v>NA</v>
          </cell>
          <cell r="AV161" t="str">
            <v>NA</v>
          </cell>
          <cell r="AW161">
            <v>5.18</v>
          </cell>
          <cell r="AX161">
            <v>5.22</v>
          </cell>
          <cell r="AY161" t="str">
            <v>Applicable</v>
          </cell>
          <cell r="AZ161" t="str">
            <v>AG</v>
          </cell>
          <cell r="BB161" t="str">
            <v>Applicable</v>
          </cell>
        </row>
        <row r="162">
          <cell r="C162" t="str">
            <v>783227</v>
          </cell>
          <cell r="F162" t="str">
            <v>Applicable</v>
          </cell>
          <cell r="G162">
            <v>1150370</v>
          </cell>
          <cell r="I162" t="str">
            <v>Applicable</v>
          </cell>
          <cell r="J162">
            <v>140</v>
          </cell>
          <cell r="K162">
            <v>145</v>
          </cell>
          <cell r="L162" t="str">
            <v>A</v>
          </cell>
          <cell r="M162" t="str">
            <v>OK</v>
          </cell>
          <cell r="N162" t="str">
            <v>NOK</v>
          </cell>
          <cell r="O162" t="str">
            <v>A</v>
          </cell>
          <cell r="P162" t="str">
            <v>OK</v>
          </cell>
          <cell r="Q162" t="str">
            <v>NOK</v>
          </cell>
          <cell r="R162" t="str">
            <v>A</v>
          </cell>
          <cell r="S162" t="str">
            <v>OK</v>
          </cell>
          <cell r="T162" t="str">
            <v>NOK</v>
          </cell>
          <cell r="U162" t="str">
            <v>A</v>
          </cell>
          <cell r="V162" t="str">
            <v>OK</v>
          </cell>
          <cell r="W162" t="str">
            <v>NOK</v>
          </cell>
          <cell r="X162" t="str">
            <v>A</v>
          </cell>
          <cell r="Y162">
            <v>55</v>
          </cell>
          <cell r="AA162" t="str">
            <v>A</v>
          </cell>
          <cell r="AB162" t="str">
            <v>Sert au calcul de la décarburation</v>
          </cell>
          <cell r="AC162" t="str">
            <v>Pas de tolérance</v>
          </cell>
          <cell r="AD162" t="str">
            <v>A</v>
          </cell>
          <cell r="AE162">
            <v>-4</v>
          </cell>
          <cell r="AF162">
            <v>4</v>
          </cell>
          <cell r="AG162" t="str">
            <v>Applicable</v>
          </cell>
          <cell r="AH162">
            <v>13.2</v>
          </cell>
          <cell r="AI162">
            <v>14</v>
          </cell>
          <cell r="AJ162" t="str">
            <v>Applicable</v>
          </cell>
          <cell r="AK162">
            <v>0</v>
          </cell>
          <cell r="AL162">
            <v>0.4</v>
          </cell>
          <cell r="AM162" t="str">
            <v>Applicable</v>
          </cell>
          <cell r="AN162">
            <v>0</v>
          </cell>
          <cell r="AO162">
            <v>1.1000000000000001</v>
          </cell>
          <cell r="AP162" t="str">
            <v>Applicable</v>
          </cell>
          <cell r="AQ162">
            <v>318</v>
          </cell>
          <cell r="AR162">
            <v>319.60000000000002</v>
          </cell>
          <cell r="AS162" t="str">
            <v>Applicable</v>
          </cell>
          <cell r="AT162">
            <v>3.1</v>
          </cell>
          <cell r="AU162">
            <v>3.9</v>
          </cell>
          <cell r="AV162" t="str">
            <v>A</v>
          </cell>
          <cell r="AW162">
            <v>3.83</v>
          </cell>
          <cell r="AX162">
            <v>3.87</v>
          </cell>
          <cell r="AY162" t="str">
            <v>Applicable</v>
          </cell>
          <cell r="AZ162" t="str">
            <v>V</v>
          </cell>
          <cell r="BB162" t="str">
            <v>Applicable</v>
          </cell>
        </row>
        <row r="163">
          <cell r="C163" t="str">
            <v>783164</v>
          </cell>
          <cell r="F163" t="str">
            <v>Applicable</v>
          </cell>
          <cell r="G163">
            <v>1150361</v>
          </cell>
          <cell r="I163" t="str">
            <v>Applicable</v>
          </cell>
          <cell r="J163">
            <v>120</v>
          </cell>
          <cell r="K163">
            <v>130</v>
          </cell>
          <cell r="L163" t="str">
            <v>A</v>
          </cell>
          <cell r="M163" t="str">
            <v>OK</v>
          </cell>
          <cell r="N163" t="str">
            <v>NOK</v>
          </cell>
          <cell r="O163" t="str">
            <v>A</v>
          </cell>
          <cell r="P163" t="str">
            <v>OK</v>
          </cell>
          <cell r="Q163" t="str">
            <v>NOK</v>
          </cell>
          <cell r="R163" t="str">
            <v>A</v>
          </cell>
          <cell r="S163" t="str">
            <v>OK</v>
          </cell>
          <cell r="T163" t="str">
            <v>NOK</v>
          </cell>
          <cell r="U163" t="str">
            <v>A</v>
          </cell>
          <cell r="V163" t="str">
            <v>OK</v>
          </cell>
          <cell r="W163" t="str">
            <v>NOK</v>
          </cell>
          <cell r="X163" t="str">
            <v>A</v>
          </cell>
          <cell r="Y163">
            <v>55</v>
          </cell>
          <cell r="AA163" t="str">
            <v>A</v>
          </cell>
          <cell r="AB163" t="str">
            <v>Sert au calcul de la décarburation</v>
          </cell>
          <cell r="AC163" t="str">
            <v>Pas de tolérance</v>
          </cell>
          <cell r="AD163" t="str">
            <v>A</v>
          </cell>
          <cell r="AE163">
            <v>-4</v>
          </cell>
          <cell r="AF163">
            <v>4</v>
          </cell>
          <cell r="AG163" t="str">
            <v>Applicable</v>
          </cell>
          <cell r="AH163">
            <v>10.3</v>
          </cell>
          <cell r="AI163">
            <v>11.1</v>
          </cell>
          <cell r="AJ163" t="str">
            <v>Applicable</v>
          </cell>
          <cell r="AK163">
            <v>0</v>
          </cell>
          <cell r="AL163">
            <v>0.4</v>
          </cell>
          <cell r="AM163" t="str">
            <v>Applicable</v>
          </cell>
          <cell r="AN163">
            <v>0</v>
          </cell>
          <cell r="AO163">
            <v>1.6</v>
          </cell>
          <cell r="AP163" t="str">
            <v>Applicable</v>
          </cell>
          <cell r="AQ163">
            <v>394</v>
          </cell>
          <cell r="AR163">
            <v>396.8</v>
          </cell>
          <cell r="AS163" t="str">
            <v>Applicable</v>
          </cell>
          <cell r="AT163" t="str">
            <v>NA</v>
          </cell>
          <cell r="AU163" t="str">
            <v>NA</v>
          </cell>
          <cell r="AV163" t="str">
            <v>NA</v>
          </cell>
          <cell r="AW163">
            <v>4.68</v>
          </cell>
          <cell r="AX163">
            <v>4.72</v>
          </cell>
          <cell r="AY163" t="str">
            <v>Applicable</v>
          </cell>
          <cell r="AZ163" t="str">
            <v>BG</v>
          </cell>
          <cell r="BB163" t="str">
            <v>Applicable</v>
          </cell>
        </row>
        <row r="164">
          <cell r="C164" t="str">
            <v>1041286</v>
          </cell>
          <cell r="F164" t="str">
            <v>Applicable</v>
          </cell>
          <cell r="G164">
            <v>1140354</v>
          </cell>
          <cell r="I164" t="str">
            <v>Applicable</v>
          </cell>
          <cell r="J164">
            <v>120</v>
          </cell>
          <cell r="K164">
            <v>130</v>
          </cell>
          <cell r="L164" t="str">
            <v>A</v>
          </cell>
          <cell r="M164" t="str">
            <v>OK</v>
          </cell>
          <cell r="N164" t="str">
            <v>NOK</v>
          </cell>
          <cell r="O164" t="str">
            <v>A</v>
          </cell>
          <cell r="P164" t="str">
            <v>OK</v>
          </cell>
          <cell r="Q164" t="str">
            <v>NOK</v>
          </cell>
          <cell r="R164" t="str">
            <v>A</v>
          </cell>
          <cell r="S164" t="str">
            <v>OK</v>
          </cell>
          <cell r="T164" t="str">
            <v>NOK</v>
          </cell>
          <cell r="U164" t="str">
            <v>A</v>
          </cell>
          <cell r="V164" t="str">
            <v>OK</v>
          </cell>
          <cell r="W164" t="str">
            <v>NOK</v>
          </cell>
          <cell r="X164" t="str">
            <v>A</v>
          </cell>
          <cell r="Y164">
            <v>55</v>
          </cell>
          <cell r="AA164" t="str">
            <v>A</v>
          </cell>
          <cell r="AB164" t="str">
            <v>Sert au calcul de la décarburation</v>
          </cell>
          <cell r="AC164" t="str">
            <v>Pas de tolérance</v>
          </cell>
          <cell r="AD164" t="str">
            <v>A</v>
          </cell>
          <cell r="AE164">
            <v>-4</v>
          </cell>
          <cell r="AF164">
            <v>4</v>
          </cell>
          <cell r="AG164" t="str">
            <v>Applicable</v>
          </cell>
          <cell r="AH164">
            <v>11.5</v>
          </cell>
          <cell r="AI164">
            <v>12.3</v>
          </cell>
          <cell r="AJ164" t="str">
            <v>Applicable</v>
          </cell>
          <cell r="AK164">
            <v>0</v>
          </cell>
          <cell r="AL164">
            <v>0.4</v>
          </cell>
          <cell r="AM164" t="str">
            <v>Applicable</v>
          </cell>
          <cell r="AN164">
            <v>0</v>
          </cell>
          <cell r="AO164">
            <v>1.6</v>
          </cell>
          <cell r="AP164" t="str">
            <v>Applicable</v>
          </cell>
          <cell r="AQ164">
            <v>394</v>
          </cell>
          <cell r="AR164">
            <v>396.8</v>
          </cell>
          <cell r="AS164" t="str">
            <v>Applicable</v>
          </cell>
          <cell r="AT164" t="str">
            <v>NA</v>
          </cell>
          <cell r="AU164" t="str">
            <v>NA</v>
          </cell>
          <cell r="AV164" t="str">
            <v>NA</v>
          </cell>
          <cell r="AW164">
            <v>5.48</v>
          </cell>
          <cell r="AX164">
            <v>5.52</v>
          </cell>
          <cell r="AY164" t="str">
            <v>Applicable</v>
          </cell>
          <cell r="AZ164" t="str">
            <v>D</v>
          </cell>
          <cell r="BB164" t="str">
            <v>Applicable</v>
          </cell>
        </row>
      </sheetData>
      <sheetData sheetId="3"/>
      <sheetData sheetId="4">
        <row r="3">
          <cell r="P3" t="str">
            <v>PT changement d'équipe</v>
          </cell>
        </row>
        <row r="4">
          <cell r="P4" t="str">
            <v>PT (AVEC changement d'outil)</v>
          </cell>
        </row>
        <row r="5">
          <cell r="P5" t="str">
            <v>PT (SANS changement d'outil)</v>
          </cell>
        </row>
        <row r="6">
          <cell r="P6" t="str">
            <v>Fréquentiel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0"/>
  <sheetViews>
    <sheetView tabSelected="1" zoomScale="70" zoomScaleNormal="70" workbookViewId="0">
      <selection activeCell="U7" sqref="U7"/>
    </sheetView>
  </sheetViews>
  <sheetFormatPr baseColWidth="10" defaultRowHeight="15"/>
  <cols>
    <col min="13" max="13" width="26.28515625" bestFit="1" customWidth="1"/>
  </cols>
  <sheetData>
    <row r="1" spans="1:14" ht="18.75" thickTop="1">
      <c r="A1" s="1" t="s">
        <v>0</v>
      </c>
      <c r="B1" s="2"/>
      <c r="C1" s="2"/>
      <c r="D1" s="2"/>
      <c r="E1" s="2"/>
      <c r="F1" s="2"/>
      <c r="G1" s="3" t="str">
        <f>[1]Signet!B4</f>
        <v>Qual057_13</v>
      </c>
      <c r="H1" s="3"/>
      <c r="I1" s="3"/>
      <c r="J1" s="3"/>
      <c r="K1" s="3"/>
      <c r="L1" s="3"/>
      <c r="M1" s="4" t="str">
        <f>"Indice : " &amp; +revision</f>
        <v>Indice : Ind. C</v>
      </c>
      <c r="N1" s="5"/>
    </row>
    <row r="2" spans="1:14" ht="81.75" thickBot="1">
      <c r="A2" s="7"/>
      <c r="B2" s="8"/>
      <c r="C2" s="8"/>
      <c r="D2" s="8"/>
      <c r="E2" s="8"/>
      <c r="F2" s="8"/>
      <c r="G2" s="8"/>
      <c r="H2" s="9"/>
      <c r="I2" s="10" t="s">
        <v>1</v>
      </c>
      <c r="J2" s="11" t="s">
        <v>2</v>
      </c>
      <c r="K2" s="12" t="s">
        <v>3</v>
      </c>
      <c r="L2" s="13" t="s">
        <v>4</v>
      </c>
      <c r="M2" s="14"/>
      <c r="N2" s="15"/>
    </row>
    <row r="3" spans="1:14" ht="15.75" thickBot="1">
      <c r="A3" s="16" t="s">
        <v>5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8"/>
      <c r="M3" s="19">
        <f ca="1">NOW()</f>
        <v>42313.604214699073</v>
      </c>
      <c r="N3" s="20"/>
    </row>
    <row r="4" spans="1:14" ht="15.75" thickBot="1">
      <c r="A4" s="16" t="s">
        <v>7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8"/>
      <c r="M4" s="21" t="s">
        <v>8</v>
      </c>
      <c r="N4" s="22" t="s">
        <v>9</v>
      </c>
    </row>
    <row r="5" spans="1:14" ht="15.75" thickBot="1">
      <c r="A5" s="23" t="s">
        <v>10</v>
      </c>
      <c r="B5" s="24"/>
      <c r="C5" s="24"/>
      <c r="D5" s="24"/>
      <c r="E5" s="24"/>
      <c r="F5" s="24"/>
      <c r="G5" s="24"/>
      <c r="H5" s="24"/>
      <c r="I5" s="24"/>
      <c r="J5" s="24"/>
      <c r="K5" s="24"/>
      <c r="L5" s="25"/>
      <c r="M5" s="26" t="s">
        <v>11</v>
      </c>
      <c r="N5" s="27" t="s">
        <v>11</v>
      </c>
    </row>
    <row r="6" spans="1:14" ht="15.75" thickBot="1">
      <c r="A6" s="16" t="s">
        <v>12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8"/>
      <c r="M6" s="28"/>
      <c r="N6" s="29" t="s">
        <v>4</v>
      </c>
    </row>
    <row r="7" spans="1:14" ht="95.25" thickBot="1">
      <c r="A7" s="30" t="s">
        <v>14</v>
      </c>
      <c r="B7" s="31" t="s">
        <v>15</v>
      </c>
      <c r="C7" s="31" t="s">
        <v>16</v>
      </c>
      <c r="D7" s="31" t="s">
        <v>17</v>
      </c>
      <c r="E7" s="32" t="s">
        <v>18</v>
      </c>
      <c r="F7" s="31" t="s">
        <v>19</v>
      </c>
      <c r="G7" s="31" t="s">
        <v>20</v>
      </c>
      <c r="H7" s="32" t="s">
        <v>21</v>
      </c>
      <c r="I7" s="33"/>
      <c r="J7" s="34"/>
      <c r="K7" s="35"/>
      <c r="L7" s="36"/>
      <c r="M7" s="37" t="s">
        <v>6</v>
      </c>
      <c r="N7" s="38"/>
    </row>
    <row r="8" spans="1:14" ht="33">
      <c r="A8" s="39" t="s">
        <v>23</v>
      </c>
      <c r="B8" s="40"/>
      <c r="C8" s="41" t="s">
        <v>24</v>
      </c>
      <c r="D8" s="42" t="s">
        <v>25</v>
      </c>
      <c r="E8" s="43" t="str">
        <f>IF(ISERROR(IF($M$5&lt;&gt;"",VLOOKUP($M$5,[1]Spécif!$C$4:$CC$248,2,0),"")),"",IF($M$5&lt;&gt;"",VLOOKUP($M$5,[1]Spécif!$C$4:$CC$248,2,0),""))</f>
        <v/>
      </c>
      <c r="F8" s="43" t="str">
        <f>IF(ISERROR(IF($M$5&lt;&gt;"",VLOOKUP($M$5,[1]Spécif!$C$4:$CC$248,3,0),"")),"",IF($M$5&lt;&gt;"",VLOOKUP($M$5,[1]Spécif!$C$4:$CC$248,3,0),""))</f>
        <v/>
      </c>
      <c r="G8" s="44"/>
      <c r="H8" s="45" t="s">
        <v>26</v>
      </c>
      <c r="I8" s="46">
        <v>1</v>
      </c>
      <c r="J8" s="46">
        <v>0</v>
      </c>
      <c r="K8" s="47">
        <v>1</v>
      </c>
      <c r="L8" s="48" t="s">
        <v>27</v>
      </c>
      <c r="M8" s="49" t="s">
        <v>13</v>
      </c>
      <c r="N8" s="50">
        <v>0.5</v>
      </c>
    </row>
    <row r="9" spans="1:14" ht="33">
      <c r="A9" s="52"/>
      <c r="B9" s="53"/>
      <c r="C9" s="54" t="s">
        <v>29</v>
      </c>
      <c r="D9" s="55" t="s">
        <v>25</v>
      </c>
      <c r="E9" s="43" t="str">
        <f>IF(ISERROR(IF($M$5&lt;&gt;"",VLOOKUP($M$5,[1]Spécif!$C$4:$CC$248,5,0),"")),"",IF($M$5&lt;&gt;"",VLOOKUP($M$5,[1]Spécif!$C$4:$CC$248,5,0),""))</f>
        <v/>
      </c>
      <c r="F9" s="43" t="str">
        <f>IF(ISERROR(IF($M$5&lt;&gt;"",VLOOKUP($M$5,[1]Spécif!$C$4:$CC$248,6,0),"")),"",IF($M$5&lt;&gt;"",VLOOKUP($M$5,[1]Spécif!$C$4:$CC$248,6,0),""))</f>
        <v/>
      </c>
      <c r="G9" s="56"/>
      <c r="H9" s="57" t="s">
        <v>26</v>
      </c>
      <c r="I9" s="58">
        <v>1</v>
      </c>
      <c r="J9" s="58">
        <v>0</v>
      </c>
      <c r="K9" s="59">
        <v>1</v>
      </c>
      <c r="L9" s="60">
        <v>1</v>
      </c>
      <c r="M9" s="61" t="s">
        <v>13</v>
      </c>
      <c r="N9" s="50">
        <v>57.8</v>
      </c>
    </row>
    <row r="10" spans="1:14" ht="63">
      <c r="A10" s="52"/>
      <c r="B10" s="62"/>
      <c r="C10" s="63" t="s">
        <v>30</v>
      </c>
      <c r="D10" s="64" t="s">
        <v>25</v>
      </c>
      <c r="E10" s="43" t="str">
        <f>IF(ISERROR(IF($M$5&lt;&gt;"",VLOOKUP($M$5,[1]Spécif!$C$4:$CC$248,50,0),"")),"",IF($M$5&lt;&gt;"",VLOOKUP($M$5,[1]Spécif!$C$4:$CC$248,50,0),""))</f>
        <v/>
      </c>
      <c r="F10" s="43" t="str">
        <f>IF(ISERROR(IF($M$5&lt;&gt;"",VLOOKUP($M$5,[1]Spécif!$C$4:$CC$248,51,0),"")),"",IF($M$5&lt;&gt;"",VLOOKUP($M$5,[1]Spécif!$C$4:$CC$248,51,0),""))</f>
        <v/>
      </c>
      <c r="G10" s="65"/>
      <c r="H10" s="66" t="s">
        <v>26</v>
      </c>
      <c r="I10" s="67">
        <v>1</v>
      </c>
      <c r="J10" s="67">
        <v>1</v>
      </c>
      <c r="K10" s="68">
        <v>1</v>
      </c>
      <c r="L10" s="69" t="s">
        <v>31</v>
      </c>
      <c r="M10" s="70" t="s">
        <v>28</v>
      </c>
      <c r="N10" s="50"/>
    </row>
    <row r="11" spans="1:14" ht="60.75" thickBot="1">
      <c r="A11" s="71"/>
      <c r="B11" s="72"/>
      <c r="C11" s="73" t="s">
        <v>32</v>
      </c>
      <c r="D11" s="74" t="s">
        <v>25</v>
      </c>
      <c r="E11" s="75" t="str">
        <f>IF(ISERROR(IF($M$5&lt;&gt;"",VLOOKUP($M$5,[1]Spécif!$C$4:$CC$248,8,0),"")),"",IF($M$5&lt;&gt;"",VLOOKUP($M$5,[1]Spécif!$C$4:$CC$248,8,0),""))</f>
        <v/>
      </c>
      <c r="F11" s="75" t="str">
        <f>IF(ISERROR(IF($M$5&lt;&gt;"",VLOOKUP($M$5,[1]Spécif!$C$4:$CC$248,9,0),"")),"",IF($M$5&lt;&gt;"",VLOOKUP($M$5,[1]Spécif!$C$4:$CC$248,9,0),""))</f>
        <v/>
      </c>
      <c r="G11" s="76"/>
      <c r="H11" s="77" t="s">
        <v>26</v>
      </c>
      <c r="I11" s="78">
        <v>1</v>
      </c>
      <c r="J11" s="78">
        <v>0</v>
      </c>
      <c r="K11" s="79">
        <v>1</v>
      </c>
      <c r="L11" s="80">
        <v>1</v>
      </c>
      <c r="M11" s="81" t="s">
        <v>33</v>
      </c>
      <c r="N11" s="50"/>
    </row>
    <row r="12" spans="1:14" ht="135">
      <c r="A12" s="52" t="s">
        <v>34</v>
      </c>
      <c r="B12" s="53"/>
      <c r="C12" s="82" t="s">
        <v>35</v>
      </c>
      <c r="D12" s="83" t="s">
        <v>25</v>
      </c>
      <c r="E12" s="84" t="str">
        <f>IF(ISERROR(IF($M$5&lt;&gt;"",VLOOKUP($M$5,[1]Spécif!$C$4:$CC$248,11,0),"")),"",IF($M$5&lt;&gt;"",VLOOKUP($M$5,[1]Spécif!$C$4:$CC$248,11,0),""))</f>
        <v/>
      </c>
      <c r="F12" s="84" t="str">
        <f>IF(ISERROR(IF($M$5&lt;&gt;"",VLOOKUP($M$5,[1]Spécif!$C$4:$CC$248,12,0),"")),"",IF($M$5&lt;&gt;"",VLOOKUP($M$5,[1]Spécif!$C$4:$CC$248,12,0),""))</f>
        <v/>
      </c>
      <c r="G12" s="85"/>
      <c r="H12" s="86" t="s">
        <v>36</v>
      </c>
      <c r="I12" s="87">
        <v>1</v>
      </c>
      <c r="J12" s="87">
        <v>1</v>
      </c>
      <c r="K12" s="88">
        <v>1</v>
      </c>
      <c r="L12" s="69" t="s">
        <v>31</v>
      </c>
      <c r="M12" s="89" t="s">
        <v>37</v>
      </c>
      <c r="N12" s="50"/>
    </row>
    <row r="13" spans="1:14" ht="105">
      <c r="A13" s="52"/>
      <c r="B13" s="90"/>
      <c r="C13" s="54" t="s">
        <v>38</v>
      </c>
      <c r="D13" s="55" t="s">
        <v>25</v>
      </c>
      <c r="E13" s="43" t="str">
        <f>IF(ISERROR(IF($M$5&lt;&gt;"",VLOOKUP($M$5,[1]Spécif!$C$4:$CC$248,14,0),"")),"",IF($M$5&lt;&gt;"",VLOOKUP($M$5,[1]Spécif!$C$4:$CC$248,14,0),""))</f>
        <v/>
      </c>
      <c r="F13" s="43" t="str">
        <f>IF(ISERROR(IF($M$5&lt;&gt;"",VLOOKUP($M$5,[1]Spécif!$C$4:$CC$248,15,0),"")),"",IF($M$5&lt;&gt;"",VLOOKUP($M$5,[1]Spécif!$C$4:$CC$248,15,0),""))</f>
        <v/>
      </c>
      <c r="G13" s="56"/>
      <c r="H13" s="57" t="s">
        <v>36</v>
      </c>
      <c r="I13" s="58">
        <v>1</v>
      </c>
      <c r="J13" s="58">
        <v>0</v>
      </c>
      <c r="K13" s="59">
        <v>1</v>
      </c>
      <c r="L13" s="91" t="s">
        <v>27</v>
      </c>
      <c r="M13" s="61" t="s">
        <v>37</v>
      </c>
      <c r="N13" s="50"/>
    </row>
    <row r="14" spans="1:14" ht="45">
      <c r="A14" s="52"/>
      <c r="B14" s="53"/>
      <c r="C14" s="54" t="s">
        <v>39</v>
      </c>
      <c r="D14" s="55" t="s">
        <v>25</v>
      </c>
      <c r="E14" s="43" t="str">
        <f>IF(ISERROR(IF($M$5&lt;&gt;"",VLOOKUP($M$5,[1]Spécif!$C$4:$CC$248,17,0),"")),"",IF($M$5&lt;&gt;"",VLOOKUP($M$5,[1]Spécif!$C$4:$CC$248,17,0),""))</f>
        <v/>
      </c>
      <c r="F14" s="43" t="str">
        <f>IF(ISERROR(IF($M$5&lt;&gt;"",VLOOKUP($M$5,[1]Spécif!$C$4:$CC$248,18,0),"")),"",IF($M$5&lt;&gt;"",VLOOKUP($M$5,[1]Spécif!$C$4:$CC$248,18,0),""))</f>
        <v/>
      </c>
      <c r="G14" s="56"/>
      <c r="H14" s="57" t="s">
        <v>36</v>
      </c>
      <c r="I14" s="58">
        <v>1</v>
      </c>
      <c r="J14" s="58">
        <v>0</v>
      </c>
      <c r="K14" s="59">
        <v>1</v>
      </c>
      <c r="L14" s="60" t="s">
        <v>27</v>
      </c>
      <c r="M14" s="61" t="s">
        <v>37</v>
      </c>
      <c r="N14" s="50"/>
    </row>
    <row r="15" spans="1:14" ht="45.75" thickBot="1">
      <c r="A15" s="71"/>
      <c r="B15" s="92"/>
      <c r="C15" s="73" t="s">
        <v>40</v>
      </c>
      <c r="D15" s="74" t="s">
        <v>25</v>
      </c>
      <c r="E15" s="75" t="str">
        <f>IF(ISERROR(IF($M$5&lt;&gt;"",VLOOKUP($M$5,[1]Spécif!$C$4:$CC$248,20,0),"")),"",IF($M$5&lt;&gt;"",VLOOKUP($M$5,[1]Spécif!$C$4:$CC$248,20,0),""))</f>
        <v/>
      </c>
      <c r="F15" s="75" t="str">
        <f>IF(ISERROR(IF($M$5&lt;&gt;"",VLOOKUP($M$5,[1]Spécif!$C$4:$CC$248,21,0),"")),"",IF($M$5&lt;&gt;"",VLOOKUP($M$5,[1]Spécif!$C$4:$CC$248,21,0),""))</f>
        <v/>
      </c>
      <c r="G15" s="76"/>
      <c r="H15" s="77" t="s">
        <v>36</v>
      </c>
      <c r="I15" s="78">
        <v>1</v>
      </c>
      <c r="J15" s="78">
        <v>0</v>
      </c>
      <c r="K15" s="79">
        <v>1</v>
      </c>
      <c r="L15" s="80" t="s">
        <v>27</v>
      </c>
      <c r="M15" s="81" t="s">
        <v>37</v>
      </c>
      <c r="N15" s="50"/>
    </row>
    <row r="16" spans="1:14" ht="90">
      <c r="A16" s="52" t="s">
        <v>41</v>
      </c>
      <c r="B16" s="53"/>
      <c r="C16" s="82" t="s">
        <v>42</v>
      </c>
      <c r="D16" s="83" t="s">
        <v>43</v>
      </c>
      <c r="E16" s="84" t="str">
        <f>IF(ISERROR(IF($M$5&lt;&gt;"",VLOOKUP($M$5,[1]Spécif!$C$4:$CC$248,23,0),"")),"",IF($M$5&lt;&gt;"",VLOOKUP($M$5,[1]Spécif!$C$4:$CC$248,23,0),""))</f>
        <v/>
      </c>
      <c r="F16" s="84" t="str">
        <f>IF(ISERROR(IF($M$5&lt;&gt;"",VLOOKUP($M$5,[1]Spécif!$C$4:$CC$248,24,0),"")),"",IF($M$5&lt;&gt;"",VLOOKUP($M$5,[1]Spécif!$C$4:$CC$248,24,0),""))</f>
        <v/>
      </c>
      <c r="G16" s="85"/>
      <c r="H16" s="86" t="s">
        <v>26</v>
      </c>
      <c r="I16" s="87">
        <v>1</v>
      </c>
      <c r="J16" s="87">
        <v>1</v>
      </c>
      <c r="K16" s="88">
        <v>1</v>
      </c>
      <c r="L16" s="69" t="s">
        <v>44</v>
      </c>
      <c r="M16" s="93"/>
      <c r="N16" s="50">
        <v>58.1</v>
      </c>
    </row>
    <row r="17" spans="1:14" ht="105">
      <c r="A17" s="52"/>
      <c r="B17" s="90"/>
      <c r="C17" s="54" t="s">
        <v>45</v>
      </c>
      <c r="D17" s="55" t="s">
        <v>43</v>
      </c>
      <c r="E17" s="84" t="str">
        <f>IF(ISERROR(IF($M$5&lt;&gt;"",VLOOKUP($M$5,[1]Spécif!$C$4:$CC$248,26,0),"")),"",IF($M$5&lt;&gt;"",VLOOKUP($M$5,[1]Spécif!$C$4:$CC$248,26,0),""))</f>
        <v/>
      </c>
      <c r="F17" s="43" t="str">
        <f>IF(ISERROR(IF($M$5&lt;&gt;"",VLOOKUP($M$5,[1]Spécif!$C$4:$CC$248,27,0),"")),"",IF($M$5&lt;&gt;"",VLOOKUP($M$5,[1]Spécif!$C$4:$CC$248,27,0),""))</f>
        <v/>
      </c>
      <c r="G17" s="56"/>
      <c r="H17" s="57" t="s">
        <v>26</v>
      </c>
      <c r="I17" s="58">
        <v>1</v>
      </c>
      <c r="J17" s="58">
        <v>1</v>
      </c>
      <c r="K17" s="59">
        <v>1</v>
      </c>
      <c r="L17" s="60" t="s">
        <v>44</v>
      </c>
      <c r="M17" s="93"/>
      <c r="N17" s="50"/>
    </row>
    <row r="18" spans="1:14" ht="127.5">
      <c r="A18" s="52"/>
      <c r="B18" s="53"/>
      <c r="C18" s="82" t="s">
        <v>46</v>
      </c>
      <c r="D18" s="83" t="s">
        <v>47</v>
      </c>
      <c r="E18" s="84" t="str">
        <f>IF(ISERROR(IF($M$5&lt;&gt;"",VLOOKUP($M$5,[1]Spécif!$C$4:$CC$248,29,0),"")),"",IF($M$5&lt;&gt;"",VLOOKUP($M$5,[1]Spécif!$C$4:$CC$248,29,0),""))</f>
        <v/>
      </c>
      <c r="F18" s="84" t="str">
        <f>IF(ISERROR(IF($M$5&lt;&gt;"",VLOOKUP($M$5,[1]Spécif!$C$4:$CC$248,30,0),"")),"",IF($M$5&lt;&gt;"",VLOOKUP($M$5,[1]Spécif!$C$4:$CC$248,30,0),""))</f>
        <v/>
      </c>
      <c r="G18" s="85"/>
      <c r="H18" s="86" t="s">
        <v>26</v>
      </c>
      <c r="I18" s="87"/>
      <c r="J18" s="87"/>
      <c r="K18" s="88"/>
      <c r="L18" s="69"/>
      <c r="M18" s="94"/>
      <c r="N18" s="50"/>
    </row>
    <row r="19" spans="1:14" ht="45">
      <c r="A19" s="52"/>
      <c r="B19" s="53"/>
      <c r="C19" s="54" t="s">
        <v>48</v>
      </c>
      <c r="D19" s="55" t="s">
        <v>49</v>
      </c>
      <c r="E19" s="43" t="str">
        <f>IF(ISERROR(IF($M$5&lt;&gt;"",VLOOKUP($M$5,[1]Spécif!$C$4:$CC$248,32,0),"")),"",IF($M$5&lt;&gt;"",VLOOKUP($M$5,[1]Spécif!$C$4:$CC$248,32,0),""))</f>
        <v/>
      </c>
      <c r="F19" s="43" t="str">
        <f>IF(ISERROR(IF($M$5&lt;&gt;"",VLOOKUP($M$5,[1]Spécif!$C$4:$CC$248,33,0),"")),"",IF($M$5&lt;&gt;"",VLOOKUP($M$5,[1]Spécif!$C$4:$CC$248,33,0),""))</f>
        <v/>
      </c>
      <c r="G19" s="56"/>
      <c r="H19" s="57" t="s">
        <v>26</v>
      </c>
      <c r="I19" s="58"/>
      <c r="J19" s="58"/>
      <c r="K19" s="59"/>
      <c r="L19" s="60"/>
      <c r="M19" s="61" t="s">
        <v>33</v>
      </c>
      <c r="N19" s="50"/>
    </row>
    <row r="20" spans="1:14" ht="25.5">
      <c r="A20" s="52"/>
      <c r="B20" s="53"/>
      <c r="C20" s="54" t="s">
        <v>50</v>
      </c>
      <c r="D20" s="55" t="s">
        <v>49</v>
      </c>
      <c r="E20" s="43" t="str">
        <f>IF(ISERROR(IF($M$5&lt;&gt;"",VLOOKUP($M$5,[1]Spécif!$C$4:$CC$248,35,0),"")),"",IF($M$5&lt;&gt;"",VLOOKUP($M$5,[1]Spécif!$C$4:$CC$248,35,0),""))</f>
        <v/>
      </c>
      <c r="F20" s="43" t="str">
        <f>IF(ISERROR(IF($M$5&lt;&gt;"",VLOOKUP($M$5,[1]Spécif!$C$4:$CC$248,36,0),"")),"",IF($M$5&lt;&gt;"",VLOOKUP($M$5,[1]Spécif!$C$4:$CC$248,36,0),""))</f>
        <v/>
      </c>
      <c r="G20" s="56"/>
      <c r="H20" s="57" t="s">
        <v>26</v>
      </c>
      <c r="I20" s="58"/>
      <c r="J20" s="58"/>
      <c r="K20" s="59"/>
      <c r="L20" s="60"/>
      <c r="M20" s="61" t="s">
        <v>22</v>
      </c>
      <c r="N20" s="95"/>
    </row>
    <row r="21" spans="1:14" ht="51">
      <c r="A21" s="52"/>
      <c r="B21" s="53"/>
      <c r="C21" s="54" t="s">
        <v>51</v>
      </c>
      <c r="D21" s="55" t="s">
        <v>52</v>
      </c>
      <c r="E21" s="43" t="str">
        <f>IF(ISERROR(IF($M$5&lt;&gt;"",VLOOKUP($M$5,[1]Spécif!$C$4:$CC$248,38,0),"")),"",IF($M$5&lt;&gt;"",VLOOKUP($M$5,[1]Spécif!$C$4:$CC$248,38,0),""))</f>
        <v/>
      </c>
      <c r="F21" s="43" t="str">
        <f>IF(ISERROR(IF($M$5&lt;&gt;"",VLOOKUP($M$5,[1]Spécif!$C$4:$CC$248,39,0),"")),"",IF($M$5&lt;&gt;"",VLOOKUP($M$5,[1]Spécif!$C$4:$CC$248,39,0),""))</f>
        <v/>
      </c>
      <c r="G21" s="56"/>
      <c r="H21" s="57" t="s">
        <v>26</v>
      </c>
      <c r="I21" s="58"/>
      <c r="J21" s="58"/>
      <c r="K21" s="59"/>
      <c r="L21" s="60"/>
      <c r="M21" s="61" t="s">
        <v>22</v>
      </c>
      <c r="N21" s="95"/>
    </row>
    <row r="22" spans="1:14" ht="45">
      <c r="A22" s="52"/>
      <c r="B22" s="53"/>
      <c r="C22" s="54" t="s">
        <v>53</v>
      </c>
      <c r="D22" s="55" t="s">
        <v>54</v>
      </c>
      <c r="E22" s="43" t="str">
        <f>IF(ISERROR(IF($M$5&lt;&gt;"",VLOOKUP($M$5,[1]Spécif!$C$4:$CC$248,41,0),"")),"",IF($M$5&lt;&gt;"",VLOOKUP($M$5,[1]Spécif!$C$4:$CC$248,41,0),""))</f>
        <v/>
      </c>
      <c r="F22" s="43" t="str">
        <f>IF(ISERROR(IF($M$5&lt;&gt;"",VLOOKUP($M$5,[1]Spécif!$C$4:$CC$248,42,0),"")),"",IF($M$5&lt;&gt;"",VLOOKUP($M$5,[1]Spécif!$C$4:$CC$248,42,0),""))</f>
        <v/>
      </c>
      <c r="G22" s="56"/>
      <c r="H22" s="57" t="s">
        <v>26</v>
      </c>
      <c r="I22" s="58"/>
      <c r="J22" s="58"/>
      <c r="K22" s="59"/>
      <c r="L22" s="60"/>
      <c r="M22" s="61" t="s">
        <v>22</v>
      </c>
      <c r="N22" s="95"/>
    </row>
    <row r="23" spans="1:14" ht="45">
      <c r="A23" s="52"/>
      <c r="B23" s="53"/>
      <c r="C23" s="54" t="s">
        <v>55</v>
      </c>
      <c r="D23" s="55" t="s">
        <v>56</v>
      </c>
      <c r="E23" s="43" t="str">
        <f>IF(ISERROR(IF($M$5&lt;&gt;"",VLOOKUP($M$5,[1]Spécif!$C$4:$CC$248,44,0),"")),"",IF($M$5&lt;&gt;"",VLOOKUP($M$5,[1]Spécif!$C$4:$CC$248,44,0),""))</f>
        <v/>
      </c>
      <c r="F23" s="43" t="str">
        <f>IF(ISERROR(IF($M$5&lt;&gt;"",VLOOKUP($M$5,[1]Spécif!$C$4:$CC$248,45,0),"")),"",IF($M$5&lt;&gt;"",VLOOKUP($M$5,[1]Spécif!$C$4:$CC$248,45,0),""))</f>
        <v/>
      </c>
      <c r="G23" s="56"/>
      <c r="H23" s="57" t="s">
        <v>26</v>
      </c>
      <c r="I23" s="58"/>
      <c r="J23" s="58"/>
      <c r="K23" s="59"/>
      <c r="L23" s="60"/>
      <c r="M23" s="61" t="s">
        <v>22</v>
      </c>
      <c r="N23" s="95"/>
    </row>
    <row r="24" spans="1:14" ht="26.25" thickBot="1">
      <c r="A24" s="71"/>
      <c r="B24" s="72"/>
      <c r="C24" s="96" t="s">
        <v>57</v>
      </c>
      <c r="D24" s="97" t="s">
        <v>56</v>
      </c>
      <c r="E24" s="98" t="str">
        <f>IF(ISERROR(IF($M$5&lt;&gt;"",VLOOKUP($M$5,[1]Spécif!$C$4:$CC$248,47,0),"")),"",IF($M$5&lt;&gt;"",VLOOKUP($M$5,[1]Spécif!$C$4:$CC$248,47,0),""))</f>
        <v/>
      </c>
      <c r="F24" s="98" t="str">
        <f>IF(ISERROR(IF($M$5&lt;&gt;"",VLOOKUP($M$5,[1]Spécif!$C$4:$CC$248,48,0),"")),"",IF($M$5&lt;&gt;"",VLOOKUP($M$5,[1]Spécif!$C$4:$CC$248,48,0),""))</f>
        <v/>
      </c>
      <c r="G24" s="99"/>
      <c r="H24" s="100" t="s">
        <v>26</v>
      </c>
      <c r="I24" s="101"/>
      <c r="J24" s="101"/>
      <c r="K24" s="102"/>
      <c r="L24" s="103"/>
      <c r="M24" s="81" t="s">
        <v>22</v>
      </c>
      <c r="N24" s="95"/>
    </row>
    <row r="25" spans="1:14" ht="39" thickBot="1">
      <c r="A25" s="104" t="s">
        <v>58</v>
      </c>
      <c r="B25" s="105"/>
      <c r="C25" s="106"/>
      <c r="D25" s="107"/>
      <c r="E25" s="108"/>
      <c r="F25" s="108"/>
      <c r="G25" s="109"/>
      <c r="H25" s="110"/>
      <c r="I25" s="111">
        <v>1</v>
      </c>
      <c r="J25" s="111">
        <v>1</v>
      </c>
      <c r="K25" s="112">
        <v>1</v>
      </c>
      <c r="L25" s="113"/>
      <c r="M25" s="114" t="s">
        <v>59</v>
      </c>
      <c r="N25" s="115" t="s">
        <v>59</v>
      </c>
    </row>
    <row r="26" spans="1:14" ht="24" thickTop="1">
      <c r="A26" s="116"/>
      <c r="B26" s="117"/>
      <c r="C26" s="118"/>
      <c r="D26" s="118"/>
      <c r="E26" s="119"/>
      <c r="F26" s="119"/>
      <c r="G26" s="119"/>
      <c r="H26" s="120"/>
      <c r="I26" s="121"/>
      <c r="J26" s="121"/>
      <c r="K26" s="121"/>
      <c r="L26" s="121"/>
      <c r="M26" s="122"/>
      <c r="N26" s="123"/>
    </row>
    <row r="27" spans="1:14" ht="15.75">
      <c r="A27" s="124"/>
      <c r="B27" s="124"/>
      <c r="C27" s="125"/>
      <c r="D27" s="126"/>
      <c r="E27" s="51"/>
      <c r="F27" s="51"/>
      <c r="G27" s="51"/>
      <c r="H27" s="127"/>
      <c r="I27" s="128"/>
      <c r="J27" s="128"/>
      <c r="K27" s="128"/>
      <c r="L27" s="129"/>
      <c r="M27" s="6"/>
      <c r="N27" s="130"/>
    </row>
    <row r="28" spans="1:14">
      <c r="A28" s="131"/>
      <c r="B28" s="132" t="s">
        <v>60</v>
      </c>
      <c r="C28" s="133"/>
      <c r="D28" s="133"/>
      <c r="E28" s="133"/>
      <c r="F28" s="133"/>
      <c r="G28" s="134"/>
      <c r="H28" s="135"/>
      <c r="I28" s="128"/>
      <c r="J28" s="128"/>
      <c r="K28" s="128"/>
      <c r="L28" s="129"/>
      <c r="M28" s="136"/>
      <c r="N28" s="137"/>
    </row>
    <row r="29" spans="1:14">
      <c r="A29" s="138"/>
      <c r="B29" s="132" t="s">
        <v>61</v>
      </c>
      <c r="C29" s="133"/>
      <c r="D29" s="133"/>
      <c r="E29" s="133"/>
      <c r="F29" s="133"/>
      <c r="G29" s="134"/>
      <c r="H29" s="139"/>
      <c r="I29" s="128"/>
      <c r="J29" s="128"/>
      <c r="K29" s="128"/>
      <c r="L29" s="129"/>
      <c r="M29" s="140"/>
      <c r="N29" s="141"/>
    </row>
    <row r="30" spans="1:14" ht="15.75">
      <c r="A30" s="142"/>
      <c r="B30" s="142"/>
      <c r="C30" s="143"/>
      <c r="D30" s="144"/>
      <c r="E30" s="145"/>
      <c r="F30" s="145"/>
      <c r="G30" s="145"/>
      <c r="H30" s="127"/>
      <c r="I30" s="128"/>
      <c r="J30" s="128"/>
      <c r="K30" s="128"/>
      <c r="L30" s="129"/>
      <c r="M30" s="146"/>
      <c r="N30" s="147"/>
    </row>
  </sheetData>
  <mergeCells count="12">
    <mergeCell ref="B28:G28"/>
    <mergeCell ref="B29:G29"/>
    <mergeCell ref="A5:L5"/>
    <mergeCell ref="A6:L6"/>
    <mergeCell ref="A8:A11"/>
    <mergeCell ref="A12:A15"/>
    <mergeCell ref="A16:A24"/>
    <mergeCell ref="A1:F1"/>
    <mergeCell ref="G1:L1"/>
    <mergeCell ref="B2:G2"/>
    <mergeCell ref="A3:L3"/>
    <mergeCell ref="A4:L4"/>
  </mergeCells>
  <conditionalFormatting sqref="I26:L26 J8:K25">
    <cfRule type="cellIs" dxfId="56" priority="66" stopIfTrue="1" operator="equal">
      <formula>0</formula>
    </cfRule>
    <cfRule type="cellIs" dxfId="55" priority="67" stopIfTrue="1" operator="equal">
      <formula>1</formula>
    </cfRule>
  </conditionalFormatting>
  <conditionalFormatting sqref="I8:I25">
    <cfRule type="cellIs" dxfId="54" priority="64" stopIfTrue="1" operator="equal">
      <formula>0</formula>
    </cfRule>
    <cfRule type="cellIs" dxfId="53" priority="65" stopIfTrue="1" operator="notEqual">
      <formula>0</formula>
    </cfRule>
  </conditionalFormatting>
  <conditionalFormatting sqref="E8:F10">
    <cfRule type="cellIs" dxfId="52" priority="57" operator="equal">
      <formula>"NA"</formula>
    </cfRule>
  </conditionalFormatting>
  <conditionalFormatting sqref="M12:M15">
    <cfRule type="cellIs" dxfId="51" priority="55" stopIfTrue="1" operator="equal">
      <formula>$F$12</formula>
    </cfRule>
    <cfRule type="cellIs" dxfId="50" priority="56" operator="equal">
      <formula>$E$14</formula>
    </cfRule>
  </conditionalFormatting>
  <conditionalFormatting sqref="M11">
    <cfRule type="cellIs" dxfId="49" priority="51" stopIfTrue="1" operator="between">
      <formula>$E$11</formula>
      <formula>$F$11</formula>
    </cfRule>
    <cfRule type="cellIs" dxfId="48" priority="52" stopIfTrue="1" operator="notBetween">
      <formula>$E$13</formula>
      <formula>$F$13</formula>
    </cfRule>
    <cfRule type="cellIs" dxfId="47" priority="53" stopIfTrue="1" operator="between">
      <formula>$E$13</formula>
      <formula>$F$13</formula>
    </cfRule>
    <cfRule type="cellIs" dxfId="46" priority="54" stopIfTrue="1" operator="between">
      <formula>$E$13</formula>
      <formula>$F$13</formula>
    </cfRule>
  </conditionalFormatting>
  <conditionalFormatting sqref="M19:M20">
    <cfRule type="cellIs" dxfId="45" priority="47" stopIfTrue="1" operator="between">
      <formula>$E$19</formula>
      <formula>$F$19</formula>
    </cfRule>
    <cfRule type="cellIs" dxfId="44" priority="48" stopIfTrue="1" operator="notBetween">
      <formula>$E$19</formula>
      <formula>$F$19</formula>
    </cfRule>
    <cfRule type="cellIs" dxfId="43" priority="49" operator="notBetween">
      <formula>$E$19</formula>
      <formula>$F$19</formula>
    </cfRule>
    <cfRule type="cellIs" dxfId="42" priority="50" operator="between">
      <formula>$E$19</formula>
      <formula>$F$19</formula>
    </cfRule>
  </conditionalFormatting>
  <conditionalFormatting sqref="M20">
    <cfRule type="cellIs" dxfId="41" priority="43" stopIfTrue="1" operator="notBetween">
      <formula>$E$20</formula>
      <formula>$F$20</formula>
    </cfRule>
    <cfRule type="cellIs" dxfId="40" priority="44" stopIfTrue="1" operator="between">
      <formula>$E$20</formula>
      <formula>$F$20</formula>
    </cfRule>
    <cfRule type="cellIs" dxfId="39" priority="45" operator="between">
      <formula>$E$20</formula>
      <formula>$F$20</formula>
    </cfRule>
    <cfRule type="cellIs" dxfId="38" priority="46" operator="notBetween">
      <formula>$E$20</formula>
      <formula>$F$20</formula>
    </cfRule>
  </conditionalFormatting>
  <conditionalFormatting sqref="M21">
    <cfRule type="cellIs" dxfId="37" priority="40" stopIfTrue="1" operator="between">
      <formula>$E$21</formula>
      <formula>$F$21</formula>
    </cfRule>
    <cfRule type="cellIs" dxfId="36" priority="41" operator="notBetween">
      <formula>$E$21</formula>
      <formula>$F$21</formula>
    </cfRule>
    <cfRule type="cellIs" dxfId="35" priority="42" operator="between">
      <formula>$E$21</formula>
      <formula>$F$21</formula>
    </cfRule>
  </conditionalFormatting>
  <conditionalFormatting sqref="M22">
    <cfRule type="cellIs" dxfId="34" priority="38" stopIfTrue="1" operator="between">
      <formula>$E$22</formula>
      <formula>$F$22</formula>
    </cfRule>
    <cfRule type="cellIs" dxfId="33" priority="39" stopIfTrue="1" operator="notBetween">
      <formula>$E$22</formula>
      <formula>$F$22</formula>
    </cfRule>
  </conditionalFormatting>
  <conditionalFormatting sqref="M23">
    <cfRule type="cellIs" dxfId="32" priority="35" stopIfTrue="1" operator="between">
      <formula>$E$23</formula>
      <formula>$F$23</formula>
    </cfRule>
    <cfRule type="cellIs" dxfId="31" priority="36" operator="notBetween">
      <formula>$E$23</formula>
      <formula>$F$23</formula>
    </cfRule>
    <cfRule type="cellIs" dxfId="30" priority="37" operator="between">
      <formula>$E$23</formula>
      <formula>$F$23</formula>
    </cfRule>
  </conditionalFormatting>
  <conditionalFormatting sqref="M24">
    <cfRule type="cellIs" dxfId="29" priority="32" stopIfTrue="1" operator="between">
      <formula>$E$24</formula>
      <formula>$F$24</formula>
    </cfRule>
    <cfRule type="cellIs" dxfId="28" priority="33" operator="notBetween">
      <formula>$E$24</formula>
      <formula>$F$24</formula>
    </cfRule>
    <cfRule type="cellIs" dxfId="27" priority="34" operator="between">
      <formula>$E$24</formula>
      <formula>$F$24</formula>
    </cfRule>
  </conditionalFormatting>
  <conditionalFormatting sqref="M18">
    <cfRule type="cellIs" dxfId="26" priority="30" operator="notBetween">
      <formula>$E$18</formula>
      <formula>$F$18</formula>
    </cfRule>
    <cfRule type="cellIs" dxfId="25" priority="31" operator="between">
      <formula>$E$18</formula>
      <formula>$F$18</formula>
    </cfRule>
  </conditionalFormatting>
  <conditionalFormatting sqref="M19:M24">
    <cfRule type="cellIs" dxfId="24" priority="24" stopIfTrue="1" operator="greaterThanOrEqual">
      <formula>$E$17</formula>
    </cfRule>
    <cfRule type="cellIs" dxfId="23" priority="25" stopIfTrue="1" operator="lessThan">
      <formula>$E$17</formula>
    </cfRule>
  </conditionalFormatting>
  <conditionalFormatting sqref="M16:M17">
    <cfRule type="cellIs" dxfId="22" priority="22" stopIfTrue="1" operator="greaterThan">
      <formula>$E$16</formula>
    </cfRule>
    <cfRule type="cellIs" dxfId="21" priority="23" stopIfTrue="1" operator="notEqual">
      <formula>$E$16</formula>
    </cfRule>
  </conditionalFormatting>
  <conditionalFormatting sqref="M9">
    <cfRule type="cellIs" dxfId="20" priority="11" operator="notEqual">
      <formula>$E$9</formula>
    </cfRule>
    <cfRule type="cellIs" dxfId="19" priority="12" operator="equal">
      <formula>$E$9</formula>
    </cfRule>
    <cfRule type="cellIs" dxfId="18" priority="13" stopIfTrue="1" operator="notBetween">
      <formula>$E$17</formula>
      <formula>$F$17</formula>
    </cfRule>
    <cfRule type="cellIs" dxfId="17" priority="14" stopIfTrue="1" operator="between">
      <formula>$E$17</formula>
      <formula>$F$17</formula>
    </cfRule>
  </conditionalFormatting>
  <conditionalFormatting sqref="N20:N26">
    <cfRule type="expression" dxfId="16" priority="74" stopIfTrue="1">
      <formula>IF($M$6=#REF!,IF(I20=1,0,1),IF($M$6=#REF!,IF(J20=1,0,1),IF($M$6=#REF!,IF(K20=1,0,1),IF($M$6=#REF!,IF(L20=1,0,1)))))</formula>
    </cfRule>
    <cfRule type="cellIs" dxfId="15" priority="75" stopIfTrue="1" operator="equal">
      <formula>#REF!</formula>
    </cfRule>
    <cfRule type="cellIs" dxfId="14" priority="76" stopIfTrue="1" operator="equal">
      <formula>#REF!</formula>
    </cfRule>
  </conditionalFormatting>
  <conditionalFormatting sqref="M26">
    <cfRule type="expression" dxfId="13" priority="77" stopIfTrue="1">
      <formula>IF($M$6=#REF!,IF(#REF!=1,0,1),IF($M$6=#REF!,IF(I26=1,0,1),IF($M$6=#REF!,IF(J26=1,0,1),IF($M$6=#REF!,IF(K26=1,0,1)))))</formula>
    </cfRule>
    <cfRule type="cellIs" dxfId="12" priority="78" stopIfTrue="1" operator="equal">
      <formula>#REF!</formula>
    </cfRule>
    <cfRule type="cellIs" dxfId="11" priority="79" stopIfTrue="1" operator="equal">
      <formula>#REF!</formula>
    </cfRule>
  </conditionalFormatting>
  <conditionalFormatting sqref="M16:M24 M11">
    <cfRule type="cellIs" dxfId="10" priority="104" stopIfTrue="1" operator="equal">
      <formula>#REF!</formula>
    </cfRule>
  </conditionalFormatting>
  <conditionalFormatting sqref="M9 M11">
    <cfRule type="expression" dxfId="9" priority="105">
      <formula>IF($M$6=#REF!,TRUE,FALSE)</formula>
    </cfRule>
  </conditionalFormatting>
  <conditionalFormatting sqref="M9 M19:M24 M11:M15">
    <cfRule type="expression" dxfId="8" priority="106">
      <formula>IF($M$6=#REF!,TRUE,FALSE)</formula>
    </cfRule>
  </conditionalFormatting>
  <conditionalFormatting sqref="M8">
    <cfRule type="cellIs" dxfId="7" priority="109" operator="equal">
      <formula>#REF!</formula>
    </cfRule>
  </conditionalFormatting>
  <conditionalFormatting sqref="M10">
    <cfRule type="cellIs" dxfId="6" priority="114" operator="equal">
      <formula>#REF!</formula>
    </cfRule>
    <cfRule type="cellIs" dxfId="5" priority="115" stopIfTrue="1" operator="notEqual">
      <formula>$E$10</formula>
    </cfRule>
    <cfRule type="cellIs" dxfId="4" priority="116" stopIfTrue="1" operator="equal">
      <formula>$E$10</formula>
    </cfRule>
  </conditionalFormatting>
  <conditionalFormatting sqref="M8:M9">
    <cfRule type="cellIs" dxfId="3" priority="117" operator="equal">
      <formula>#REF!</formula>
    </cfRule>
  </conditionalFormatting>
  <conditionalFormatting sqref="M25">
    <cfRule type="expression" dxfId="2" priority="122" stopIfTrue="1">
      <formula>IF(N25=0,1,0)</formula>
    </cfRule>
    <cfRule type="expression" dxfId="1" priority="123" stopIfTrue="1">
      <formula>IF(N25=1,1,0)</formula>
    </cfRule>
    <cfRule type="expression" dxfId="0" priority="124" stopIfTrue="1">
      <formula>IF($M$6=#REF!,(IF(J25=0,1,0)))</formula>
    </cfRule>
  </conditionalFormatting>
  <dataValidations count="5">
    <dataValidation type="list" allowBlank="1" showInputMessage="1" error="Ce numéro ne correspond pas à un Numéro de FOUR Valide" sqref="M8">
      <formula1>#REF!</formula1>
    </dataValidation>
    <dataValidation type="list" allowBlank="1" showInputMessage="1" showErrorMessage="1" sqref="M12:M15">
      <formula1>#REF!</formula1>
    </dataValidation>
    <dataValidation type="list" allowBlank="1" showInputMessage="1" showErrorMessage="1" sqref="M6">
      <formula1>#REF!</formula1>
    </dataValidation>
    <dataValidation type="list" allowBlank="1" showInputMessage="1" showErrorMessage="1" sqref="N6">
      <formula1>Quand?</formula1>
    </dataValidation>
    <dataValidation type="list" allowBlank="1" showInputMessage="1" showErrorMessage="1" sqref="M26:N26 N5">
      <formula1>#REF!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tmagne</dc:creator>
  <cp:lastModifiedBy>tmagne</cp:lastModifiedBy>
  <dcterms:created xsi:type="dcterms:W3CDTF">2015-11-05T13:29:34Z</dcterms:created>
  <dcterms:modified xsi:type="dcterms:W3CDTF">2015-11-05T13:30:48Z</dcterms:modified>
</cp:coreProperties>
</file>