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4985" windowHeight="9135" tabRatio="931" activeTab="13"/>
  </bookViews>
  <sheets>
    <sheet name="Accueil" sheetId="17" r:id="rId1"/>
    <sheet name="Choix" sheetId="1" r:id="rId2"/>
    <sheet name="Chassis" sheetId="18" r:id="rId3"/>
    <sheet name="Options obligatoires" sheetId="10" r:id="rId4"/>
    <sheet name="Options préconisées" sheetId="21" r:id="rId5"/>
    <sheet name="Options facultatives" sheetId="11" r:id="rId6"/>
    <sheet name="Aménagement" sheetId="6" r:id="rId7"/>
    <sheet name="Options supplémentaires" sheetId="12" r:id="rId8"/>
    <sheet name="Matériel" sheetId="14" r:id="rId9"/>
    <sheet name="Options spécifiques" sheetId="13" r:id="rId10"/>
    <sheet name="Devis" sheetId="15" r:id="rId11"/>
    <sheet name="Modèles" sheetId="3" r:id="rId12"/>
    <sheet name="Données" sheetId="7" r:id="rId13"/>
    <sheet name="A imprimer" sheetId="23" r:id="rId14"/>
  </sheets>
  <definedNames>
    <definedName name="Citroën">Modèles!$A$2:$A$5</definedName>
    <definedName name="commerciaux">Données!$C$1:$C$11</definedName>
    <definedName name="fiat">Modèles!$B$2:$B$6</definedName>
    <definedName name="ford">Modèles!$C$2</definedName>
    <definedName name="marqe">Modèles!$A$2:$A$4</definedName>
    <definedName name="marque">Modèles!$A$2:$A$4</definedName>
    <definedName name="mercedes">Modèles!$H$2:$H$4</definedName>
    <definedName name="opel">Modèles!$D$2:$D$6</definedName>
    <definedName name="peugeot">Modèles!$E$2:$E$5</definedName>
    <definedName name="renault">Modèles!$F$2:$F$6</definedName>
    <definedName name="Type">Données!$A$2:$A$7</definedName>
    <definedName name="volkswagen">Modèles!$G$2</definedName>
  </definedNames>
  <calcPr calcId="152511"/>
</workbook>
</file>

<file path=xl/calcChain.xml><?xml version="1.0" encoding="utf-8"?>
<calcChain xmlns="http://schemas.openxmlformats.org/spreadsheetml/2006/main">
  <c r="I37" i="23" l="1"/>
  <c r="I36" i="23"/>
  <c r="I35" i="23"/>
  <c r="N32" i="23"/>
  <c r="N31" i="23"/>
  <c r="N28" i="23"/>
  <c r="L28" i="23"/>
  <c r="N27" i="23"/>
  <c r="L27" i="23"/>
  <c r="N24" i="23"/>
  <c r="L24" i="23"/>
  <c r="N23" i="23"/>
  <c r="L23" i="23"/>
  <c r="N22" i="23"/>
  <c r="L22" i="23"/>
  <c r="N21" i="23"/>
  <c r="L21" i="23"/>
  <c r="N20" i="23"/>
  <c r="L20" i="23"/>
  <c r="N17" i="23"/>
  <c r="L17" i="23"/>
  <c r="N16" i="23"/>
  <c r="L16" i="23"/>
  <c r="N15" i="23"/>
  <c r="L15" i="23"/>
  <c r="N14" i="23"/>
  <c r="L14" i="23"/>
  <c r="N13" i="23"/>
  <c r="L13" i="23"/>
  <c r="N12" i="23"/>
  <c r="L12" i="23"/>
  <c r="N11" i="23"/>
  <c r="L11" i="23"/>
  <c r="N10" i="23"/>
  <c r="L10" i="23"/>
  <c r="N9" i="23"/>
  <c r="L9" i="23"/>
  <c r="N8" i="23"/>
  <c r="L8" i="23"/>
  <c r="N7" i="23"/>
  <c r="L7" i="23"/>
  <c r="N6" i="23"/>
  <c r="L6" i="23"/>
  <c r="N5" i="23"/>
  <c r="L5" i="23"/>
  <c r="N4" i="23"/>
  <c r="L4" i="23"/>
  <c r="N3" i="23"/>
  <c r="L3" i="23"/>
  <c r="N2" i="23"/>
  <c r="L2" i="23"/>
  <c r="N2" i="12" l="1"/>
  <c r="N3" i="12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102" i="12"/>
  <c r="N103" i="12"/>
  <c r="N104" i="12"/>
  <c r="N105" i="12"/>
  <c r="N106" i="12"/>
  <c r="N107" i="12"/>
  <c r="N108" i="12"/>
  <c r="N109" i="12"/>
  <c r="N110" i="12"/>
  <c r="N111" i="12"/>
  <c r="N112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3" i="12"/>
  <c r="N134" i="12"/>
  <c r="N135" i="12"/>
  <c r="N136" i="12"/>
  <c r="N137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4" i="12"/>
  <c r="N155" i="12"/>
  <c r="N156" i="12"/>
  <c r="N157" i="12"/>
  <c r="N158" i="12"/>
  <c r="N159" i="12"/>
  <c r="N160" i="12"/>
  <c r="N161" i="12"/>
  <c r="N162" i="12"/>
  <c r="N163" i="12"/>
  <c r="N164" i="12"/>
  <c r="N165" i="12"/>
  <c r="N166" i="12"/>
  <c r="N167" i="12"/>
  <c r="N168" i="12"/>
  <c r="N169" i="12"/>
  <c r="N170" i="12"/>
  <c r="N171" i="12"/>
  <c r="N172" i="12"/>
  <c r="N173" i="12"/>
  <c r="N174" i="12"/>
  <c r="N175" i="12"/>
  <c r="N176" i="12"/>
  <c r="N177" i="12"/>
  <c r="N178" i="12"/>
  <c r="N179" i="12"/>
  <c r="N180" i="12"/>
  <c r="N181" i="12"/>
  <c r="N182" i="12"/>
  <c r="N183" i="12"/>
  <c r="N184" i="12"/>
  <c r="N185" i="12"/>
  <c r="N186" i="12"/>
  <c r="N187" i="12"/>
  <c r="N188" i="12"/>
  <c r="N189" i="12"/>
  <c r="N190" i="12"/>
  <c r="N191" i="12"/>
  <c r="N192" i="12"/>
  <c r="N193" i="12"/>
  <c r="N194" i="12"/>
  <c r="N195" i="12"/>
  <c r="N196" i="12"/>
  <c r="N197" i="12"/>
  <c r="N198" i="12"/>
  <c r="N199" i="12"/>
  <c r="N200" i="12"/>
  <c r="N201" i="12"/>
  <c r="N202" i="12"/>
  <c r="N203" i="12"/>
  <c r="N204" i="12"/>
  <c r="N205" i="12"/>
  <c r="N206" i="12"/>
  <c r="N207" i="12"/>
  <c r="N208" i="12"/>
  <c r="N209" i="12"/>
  <c r="N210" i="12"/>
  <c r="N211" i="12"/>
  <c r="N212" i="12"/>
  <c r="N213" i="12"/>
  <c r="N214" i="12"/>
  <c r="N215" i="12"/>
  <c r="N216" i="12"/>
  <c r="N217" i="12"/>
  <c r="N218" i="12"/>
  <c r="N219" i="12"/>
  <c r="N220" i="12"/>
  <c r="N221" i="12"/>
  <c r="N222" i="12"/>
  <c r="N223" i="12"/>
  <c r="N224" i="12"/>
  <c r="N225" i="12"/>
  <c r="N226" i="12"/>
  <c r="N227" i="12"/>
  <c r="N228" i="12"/>
  <c r="N229" i="12"/>
  <c r="N230" i="12"/>
  <c r="N231" i="12"/>
  <c r="N232" i="12"/>
  <c r="N233" i="12"/>
  <c r="N234" i="12"/>
  <c r="N235" i="12"/>
  <c r="N236" i="12"/>
  <c r="N237" i="12"/>
  <c r="N238" i="12"/>
  <c r="N239" i="12"/>
  <c r="N240" i="12"/>
  <c r="N241" i="12"/>
  <c r="N242" i="12"/>
  <c r="N243" i="12"/>
  <c r="N244" i="12"/>
  <c r="N245" i="12"/>
  <c r="N246" i="12"/>
  <c r="N247" i="12"/>
  <c r="N248" i="12"/>
  <c r="N249" i="12"/>
  <c r="N250" i="12"/>
  <c r="N251" i="12"/>
  <c r="N252" i="12"/>
  <c r="N253" i="12"/>
  <c r="N254" i="12"/>
  <c r="N255" i="12"/>
  <c r="N256" i="12"/>
  <c r="N257" i="12"/>
  <c r="N258" i="12"/>
  <c r="N259" i="12"/>
  <c r="N260" i="12"/>
  <c r="N261" i="12"/>
  <c r="N262" i="12"/>
  <c r="N263" i="12"/>
  <c r="N264" i="12"/>
  <c r="N265" i="12"/>
  <c r="N266" i="12"/>
  <c r="N267" i="12"/>
  <c r="N268" i="12"/>
  <c r="N269" i="12"/>
  <c r="N270" i="12"/>
  <c r="N271" i="12"/>
  <c r="N272" i="12"/>
  <c r="N273" i="12"/>
  <c r="N274" i="12"/>
  <c r="N275" i="12"/>
  <c r="N276" i="12"/>
  <c r="N277" i="12"/>
  <c r="N278" i="12"/>
  <c r="N279" i="12"/>
  <c r="N280" i="12"/>
  <c r="N281" i="12"/>
  <c r="N282" i="12"/>
  <c r="N283" i="12"/>
  <c r="N284" i="12"/>
  <c r="N285" i="12"/>
  <c r="N286" i="12"/>
  <c r="N287" i="12"/>
  <c r="N288" i="12"/>
  <c r="N289" i="12"/>
  <c r="N290" i="12"/>
  <c r="N291" i="12"/>
  <c r="N292" i="12"/>
  <c r="N293" i="12"/>
  <c r="N294" i="12"/>
  <c r="N295" i="12"/>
  <c r="N296" i="12"/>
  <c r="N297" i="12"/>
  <c r="N298" i="12"/>
  <c r="N299" i="12"/>
  <c r="N300" i="12"/>
  <c r="N301" i="12"/>
  <c r="N302" i="12"/>
  <c r="N303" i="12"/>
  <c r="N304" i="12"/>
  <c r="N305" i="12"/>
  <c r="N306" i="12"/>
  <c r="N307" i="12"/>
  <c r="N308" i="12"/>
  <c r="N309" i="12"/>
  <c r="N310" i="12"/>
  <c r="N311" i="12"/>
  <c r="N312" i="12"/>
  <c r="N313" i="12"/>
  <c r="N314" i="12"/>
  <c r="N315" i="12"/>
  <c r="N316" i="12"/>
  <c r="N317" i="12"/>
  <c r="N318" i="12"/>
  <c r="N319" i="12"/>
  <c r="N320" i="12"/>
  <c r="N321" i="12"/>
  <c r="N322" i="12"/>
  <c r="N323" i="12"/>
  <c r="N324" i="12"/>
  <c r="N325" i="12"/>
  <c r="N326" i="12"/>
  <c r="N327" i="12"/>
  <c r="N328" i="12"/>
  <c r="N329" i="12"/>
  <c r="N330" i="12"/>
  <c r="N331" i="12"/>
  <c r="N332" i="12"/>
  <c r="N333" i="12"/>
  <c r="N334" i="12"/>
  <c r="N335" i="12"/>
  <c r="N336" i="12"/>
  <c r="N337" i="12"/>
  <c r="N338" i="12"/>
  <c r="N339" i="12"/>
  <c r="N340" i="12"/>
  <c r="N341" i="12"/>
  <c r="N342" i="12"/>
  <c r="N343" i="12"/>
  <c r="N344" i="12"/>
  <c r="N345" i="12"/>
  <c r="N346" i="12"/>
  <c r="N347" i="12"/>
  <c r="N348" i="12"/>
  <c r="N349" i="12"/>
  <c r="N350" i="12"/>
  <c r="N351" i="12"/>
  <c r="N352" i="12"/>
  <c r="N353" i="12"/>
  <c r="N354" i="12"/>
  <c r="N355" i="12"/>
  <c r="N356" i="12"/>
  <c r="N357" i="12"/>
  <c r="N358" i="12"/>
  <c r="N359" i="12"/>
  <c r="N360" i="12"/>
  <c r="N361" i="12"/>
  <c r="N362" i="12"/>
  <c r="N363" i="12"/>
  <c r="N364" i="12"/>
  <c r="N365" i="12"/>
  <c r="N366" i="12"/>
  <c r="N367" i="12"/>
  <c r="N368" i="12"/>
  <c r="N369" i="12"/>
  <c r="N370" i="12"/>
  <c r="N371" i="12"/>
  <c r="N372" i="12"/>
  <c r="N373" i="12"/>
  <c r="N374" i="12"/>
  <c r="N375" i="12"/>
  <c r="N376" i="12"/>
  <c r="N377" i="12"/>
  <c r="N378" i="12"/>
  <c r="N379" i="12"/>
  <c r="N380" i="12"/>
  <c r="N381" i="12"/>
  <c r="N382" i="12"/>
  <c r="N383" i="12"/>
  <c r="N384" i="12"/>
  <c r="N385" i="12"/>
  <c r="N386" i="12"/>
  <c r="N387" i="12"/>
  <c r="N388" i="12"/>
  <c r="N389" i="12"/>
  <c r="N390" i="12"/>
  <c r="N391" i="12"/>
  <c r="N392" i="12"/>
  <c r="N393" i="12"/>
  <c r="N394" i="12"/>
  <c r="N395" i="12"/>
  <c r="N396" i="12"/>
  <c r="N397" i="12"/>
  <c r="N398" i="12"/>
  <c r="N399" i="12"/>
  <c r="N400" i="12"/>
  <c r="N401" i="12"/>
  <c r="N402" i="12"/>
  <c r="N403" i="12"/>
  <c r="N404" i="12"/>
  <c r="N405" i="12"/>
  <c r="N406" i="12"/>
  <c r="N407" i="12"/>
  <c r="N408" i="12"/>
  <c r="N409" i="12"/>
  <c r="N410" i="12"/>
  <c r="N411" i="12"/>
  <c r="N412" i="12"/>
  <c r="N413" i="12"/>
  <c r="N414" i="12"/>
  <c r="N415" i="12"/>
  <c r="N416" i="12"/>
  <c r="N417" i="12"/>
  <c r="N418" i="12"/>
  <c r="N419" i="12"/>
  <c r="N420" i="12"/>
  <c r="N421" i="12"/>
  <c r="N422" i="12"/>
  <c r="N423" i="12"/>
  <c r="N424" i="12"/>
  <c r="N425" i="12"/>
  <c r="N426" i="12"/>
  <c r="N427" i="12"/>
  <c r="N428" i="12"/>
  <c r="N429" i="12"/>
  <c r="N430" i="12"/>
  <c r="N431" i="12"/>
  <c r="N432" i="12"/>
  <c r="N433" i="12"/>
  <c r="N434" i="12"/>
  <c r="N435" i="12"/>
  <c r="N436" i="12"/>
  <c r="N437" i="12"/>
  <c r="N438" i="12"/>
  <c r="N439" i="12"/>
  <c r="N440" i="12"/>
  <c r="N441" i="12"/>
  <c r="N442" i="12"/>
  <c r="N443" i="12"/>
  <c r="N444" i="12"/>
  <c r="N445" i="12"/>
  <c r="N446" i="12"/>
  <c r="N447" i="12"/>
  <c r="N448" i="12"/>
  <c r="N449" i="12"/>
  <c r="N450" i="12"/>
  <c r="N451" i="12"/>
  <c r="N452" i="12"/>
  <c r="N453" i="12"/>
  <c r="N454" i="12"/>
  <c r="N455" i="12"/>
  <c r="N456" i="12"/>
  <c r="N457" i="12"/>
  <c r="N458" i="12"/>
  <c r="N459" i="12"/>
  <c r="N460" i="12"/>
  <c r="N461" i="12"/>
  <c r="N462" i="12"/>
  <c r="N463" i="12"/>
  <c r="N464" i="12"/>
  <c r="N465" i="12"/>
  <c r="N466" i="12"/>
  <c r="N467" i="12"/>
  <c r="N468" i="12"/>
  <c r="N469" i="12"/>
  <c r="N470" i="12"/>
  <c r="N471" i="12"/>
  <c r="N472" i="12"/>
  <c r="N473" i="12"/>
  <c r="N474" i="12"/>
  <c r="N475" i="12"/>
  <c r="N476" i="12"/>
  <c r="N477" i="12"/>
  <c r="N478" i="12"/>
  <c r="N479" i="12"/>
  <c r="N480" i="12"/>
  <c r="N481" i="12"/>
  <c r="N482" i="12"/>
  <c r="N483" i="12"/>
  <c r="N484" i="12"/>
  <c r="N485" i="12"/>
  <c r="N486" i="12"/>
  <c r="N487" i="12"/>
  <c r="N488" i="12"/>
  <c r="N489" i="12"/>
  <c r="N490" i="12"/>
  <c r="N491" i="12"/>
  <c r="N492" i="12"/>
  <c r="N493" i="12"/>
  <c r="N494" i="12"/>
  <c r="N495" i="12"/>
  <c r="N496" i="12"/>
  <c r="N497" i="12"/>
  <c r="N498" i="12"/>
  <c r="N499" i="12"/>
  <c r="N500" i="12"/>
  <c r="N501" i="12"/>
  <c r="N502" i="12"/>
  <c r="N503" i="12"/>
  <c r="N504" i="12"/>
  <c r="N505" i="12"/>
  <c r="N506" i="12"/>
  <c r="N507" i="12"/>
  <c r="N508" i="12"/>
  <c r="N509" i="12"/>
  <c r="N510" i="12"/>
  <c r="N511" i="12"/>
  <c r="N512" i="12"/>
  <c r="N513" i="12"/>
  <c r="N514" i="12"/>
  <c r="N515" i="12"/>
  <c r="N516" i="12"/>
  <c r="N517" i="12"/>
  <c r="N518" i="12"/>
  <c r="N519" i="12"/>
  <c r="N520" i="12"/>
  <c r="N521" i="12"/>
  <c r="N522" i="12"/>
  <c r="N523" i="12"/>
  <c r="N524" i="12"/>
  <c r="N525" i="12"/>
  <c r="N526" i="12"/>
  <c r="N527" i="12"/>
  <c r="N528" i="12"/>
  <c r="N529" i="12"/>
  <c r="N530" i="12"/>
  <c r="N531" i="12"/>
  <c r="N532" i="12"/>
  <c r="N533" i="12"/>
  <c r="N534" i="12"/>
  <c r="N535" i="12"/>
  <c r="N536" i="12"/>
  <c r="N537" i="12"/>
  <c r="N538" i="12"/>
  <c r="N539" i="12"/>
  <c r="N540" i="12"/>
  <c r="N541" i="12"/>
  <c r="N542" i="12"/>
  <c r="N543" i="12"/>
  <c r="N544" i="12"/>
  <c r="N545" i="12"/>
  <c r="N546" i="12"/>
  <c r="N547" i="12"/>
  <c r="N548" i="12"/>
  <c r="N549" i="12"/>
  <c r="N550" i="12"/>
  <c r="N551" i="12"/>
  <c r="N552" i="12"/>
  <c r="N553" i="12"/>
  <c r="N554" i="12"/>
  <c r="N555" i="12"/>
  <c r="N556" i="12"/>
  <c r="N557" i="12"/>
  <c r="N558" i="12"/>
  <c r="N559" i="12"/>
  <c r="N560" i="12"/>
  <c r="N561" i="12"/>
  <c r="N562" i="12"/>
  <c r="N563" i="12"/>
  <c r="N564" i="12"/>
  <c r="N565" i="12"/>
  <c r="N566" i="12"/>
  <c r="N567" i="12"/>
  <c r="N568" i="12"/>
  <c r="N569" i="12"/>
  <c r="N570" i="12"/>
  <c r="N571" i="12"/>
  <c r="N572" i="12"/>
  <c r="N573" i="12"/>
  <c r="N574" i="12"/>
  <c r="N575" i="12"/>
  <c r="N576" i="12"/>
  <c r="N577" i="12"/>
  <c r="N578" i="12"/>
  <c r="N579" i="12"/>
  <c r="N580" i="12"/>
  <c r="N581" i="12"/>
  <c r="N582" i="12"/>
  <c r="N583" i="12"/>
  <c r="N584" i="12"/>
  <c r="N585" i="12"/>
  <c r="N586" i="12"/>
  <c r="N587" i="12"/>
  <c r="N588" i="12"/>
  <c r="N589" i="12"/>
  <c r="N590" i="12"/>
  <c r="N591" i="12"/>
  <c r="N592" i="12"/>
  <c r="N593" i="12"/>
  <c r="N594" i="12"/>
  <c r="N595" i="12"/>
  <c r="N596" i="12"/>
  <c r="N597" i="12"/>
  <c r="N598" i="12"/>
  <c r="N599" i="12"/>
  <c r="N600" i="12"/>
  <c r="N601" i="12"/>
  <c r="N602" i="12"/>
  <c r="N603" i="12"/>
  <c r="N604" i="12"/>
  <c r="N605" i="12"/>
  <c r="N606" i="12"/>
  <c r="N607" i="12"/>
  <c r="N608" i="12"/>
  <c r="N609" i="12"/>
  <c r="N610" i="12"/>
  <c r="N611" i="12"/>
  <c r="N612" i="12"/>
  <c r="N613" i="12"/>
  <c r="N614" i="12"/>
  <c r="N615" i="12"/>
  <c r="N616" i="12"/>
  <c r="N617" i="12"/>
  <c r="N618" i="12"/>
  <c r="N619" i="12"/>
  <c r="N620" i="12"/>
  <c r="N621" i="12"/>
  <c r="N622" i="12"/>
  <c r="N623" i="12"/>
  <c r="N624" i="12"/>
  <c r="N625" i="12"/>
  <c r="N626" i="12"/>
  <c r="N627" i="12"/>
  <c r="N628" i="12"/>
  <c r="N629" i="12"/>
  <c r="N630" i="12"/>
  <c r="N631" i="12"/>
  <c r="N632" i="12"/>
  <c r="N633" i="12"/>
  <c r="N634" i="12"/>
  <c r="N635" i="12"/>
  <c r="N636" i="12"/>
  <c r="N637" i="12"/>
  <c r="N638" i="12"/>
  <c r="N639" i="12"/>
  <c r="N640" i="12"/>
  <c r="N641" i="12"/>
  <c r="N642" i="12"/>
  <c r="N643" i="12"/>
  <c r="N644" i="12"/>
  <c r="N645" i="12"/>
  <c r="N646" i="12"/>
  <c r="N647" i="12"/>
  <c r="N648" i="12"/>
  <c r="N649" i="12"/>
  <c r="N650" i="12"/>
  <c r="N651" i="12"/>
  <c r="N652" i="12"/>
  <c r="N653" i="12"/>
  <c r="N654" i="12"/>
  <c r="N655" i="12"/>
  <c r="N656" i="12"/>
  <c r="N657" i="12"/>
  <c r="N658" i="12"/>
  <c r="N659" i="12"/>
  <c r="N660" i="12"/>
  <c r="N661" i="12"/>
  <c r="N662" i="12"/>
  <c r="N663" i="12"/>
  <c r="N664" i="12"/>
  <c r="N665" i="12"/>
  <c r="N666" i="12"/>
  <c r="N667" i="12"/>
  <c r="N668" i="12"/>
  <c r="N669" i="12"/>
  <c r="N670" i="12"/>
  <c r="N671" i="12"/>
  <c r="N672" i="12"/>
  <c r="N673" i="12"/>
  <c r="N674" i="12"/>
  <c r="N675" i="12"/>
  <c r="N676" i="12"/>
  <c r="N677" i="12"/>
  <c r="N678" i="12"/>
  <c r="N679" i="12"/>
  <c r="N680" i="12"/>
  <c r="N681" i="12"/>
  <c r="N682" i="12"/>
  <c r="N683" i="12"/>
  <c r="N684" i="12"/>
  <c r="N685" i="12"/>
  <c r="N686" i="12"/>
  <c r="N687" i="12"/>
  <c r="N688" i="12"/>
  <c r="N689" i="12"/>
  <c r="N690" i="12"/>
  <c r="N691" i="12"/>
  <c r="N692" i="12"/>
  <c r="N693" i="12"/>
  <c r="N694" i="12"/>
  <c r="N695" i="12"/>
  <c r="N696" i="12"/>
  <c r="N697" i="12"/>
  <c r="N698" i="12"/>
  <c r="N699" i="12"/>
  <c r="N700" i="12"/>
  <c r="N701" i="12"/>
  <c r="N702" i="12"/>
  <c r="N703" i="12"/>
  <c r="N704" i="12"/>
  <c r="N705" i="12"/>
  <c r="N706" i="12"/>
  <c r="N707" i="12"/>
  <c r="N708" i="12"/>
  <c r="N709" i="12"/>
  <c r="N710" i="12"/>
  <c r="N711" i="12"/>
  <c r="N712" i="12"/>
  <c r="N713" i="12"/>
  <c r="N714" i="12"/>
  <c r="N715" i="12"/>
  <c r="N716" i="12"/>
  <c r="N717" i="12"/>
  <c r="N718" i="12"/>
  <c r="N719" i="12"/>
  <c r="N720" i="12"/>
  <c r="N721" i="12"/>
  <c r="N722" i="12"/>
  <c r="N723" i="12"/>
  <c r="N724" i="12"/>
  <c r="N725" i="12"/>
  <c r="N726" i="12"/>
  <c r="N727" i="12"/>
  <c r="N728" i="12"/>
  <c r="N729" i="12"/>
  <c r="N730" i="12"/>
  <c r="N731" i="12"/>
  <c r="N732" i="12"/>
  <c r="N733" i="12"/>
  <c r="N734" i="12"/>
  <c r="N735" i="12"/>
  <c r="N736" i="12"/>
  <c r="N737" i="12"/>
  <c r="N738" i="12"/>
  <c r="N739" i="12"/>
  <c r="N740" i="12"/>
  <c r="N741" i="12"/>
  <c r="N742" i="12"/>
  <c r="N743" i="12"/>
  <c r="N744" i="12"/>
  <c r="N745" i="12"/>
  <c r="N746" i="12"/>
  <c r="N747" i="12"/>
  <c r="N748" i="12"/>
  <c r="N749" i="12"/>
  <c r="N750" i="12"/>
  <c r="N751" i="12"/>
  <c r="N752" i="12"/>
  <c r="N753" i="12"/>
  <c r="N754" i="12"/>
  <c r="N755" i="12"/>
  <c r="N756" i="12"/>
  <c r="N757" i="12"/>
  <c r="N758" i="12"/>
  <c r="N759" i="12"/>
  <c r="N760" i="12"/>
  <c r="N761" i="12"/>
  <c r="N762" i="12"/>
  <c r="N763" i="12"/>
  <c r="N764" i="12"/>
  <c r="N765" i="12"/>
  <c r="N766" i="12"/>
  <c r="N767" i="12"/>
  <c r="N768" i="12"/>
  <c r="N769" i="12"/>
  <c r="N770" i="12"/>
  <c r="N771" i="12"/>
  <c r="N772" i="12"/>
  <c r="N773" i="12"/>
  <c r="N774" i="12"/>
  <c r="N775" i="12"/>
  <c r="N776" i="12"/>
  <c r="N777" i="12"/>
  <c r="N778" i="12"/>
  <c r="N779" i="12"/>
  <c r="N780" i="12"/>
  <c r="N781" i="12"/>
  <c r="N782" i="12"/>
  <c r="N783" i="12"/>
  <c r="N784" i="12"/>
  <c r="N785" i="12"/>
  <c r="N786" i="12"/>
  <c r="N787" i="12"/>
  <c r="N788" i="12"/>
  <c r="N789" i="12"/>
  <c r="N790" i="12"/>
  <c r="N791" i="12"/>
  <c r="N792" i="12"/>
  <c r="N793" i="12"/>
  <c r="N794" i="12"/>
  <c r="N795" i="12"/>
  <c r="N796" i="12"/>
  <c r="N797" i="12"/>
  <c r="N798" i="12"/>
  <c r="N799" i="12"/>
  <c r="N800" i="12"/>
  <c r="N801" i="12"/>
  <c r="N802" i="12"/>
  <c r="N803" i="12"/>
  <c r="N804" i="12"/>
  <c r="N805" i="12"/>
  <c r="N806" i="12"/>
  <c r="N807" i="12"/>
  <c r="N808" i="12"/>
  <c r="N809" i="12"/>
  <c r="N810" i="12"/>
  <c r="N811" i="12"/>
  <c r="N812" i="12"/>
  <c r="N813" i="12"/>
  <c r="N814" i="12"/>
  <c r="N815" i="12"/>
  <c r="N816" i="12"/>
  <c r="N817" i="12"/>
  <c r="N818" i="12"/>
  <c r="N819" i="12"/>
  <c r="N820" i="12"/>
  <c r="N821" i="12"/>
  <c r="N822" i="12"/>
  <c r="N823" i="12"/>
  <c r="N824" i="12"/>
  <c r="N825" i="12"/>
  <c r="N826" i="12"/>
  <c r="N827" i="12"/>
  <c r="N828" i="12"/>
  <c r="N829" i="12"/>
  <c r="N830" i="12"/>
  <c r="N831" i="12"/>
  <c r="N832" i="12"/>
  <c r="N833" i="12"/>
  <c r="N834" i="12"/>
  <c r="N835" i="12"/>
  <c r="N836" i="12"/>
  <c r="N837" i="12"/>
  <c r="N838" i="12"/>
  <c r="N839" i="12"/>
  <c r="N840" i="12"/>
  <c r="N841" i="12"/>
  <c r="N842" i="12"/>
  <c r="N843" i="12"/>
  <c r="N844" i="12"/>
  <c r="N845" i="12"/>
  <c r="N846" i="12"/>
  <c r="N847" i="12"/>
  <c r="N848" i="12"/>
  <c r="N849" i="12"/>
  <c r="N850" i="12"/>
  <c r="N851" i="12"/>
  <c r="N852" i="12"/>
  <c r="N853" i="12"/>
  <c r="N854" i="12"/>
  <c r="N855" i="12"/>
  <c r="N856" i="12"/>
  <c r="N857" i="12"/>
  <c r="N858" i="12"/>
  <c r="N859" i="12"/>
  <c r="N860" i="12"/>
  <c r="N861" i="12"/>
  <c r="N862" i="12"/>
  <c r="N863" i="12"/>
  <c r="N864" i="12"/>
  <c r="N865" i="12"/>
  <c r="N866" i="12"/>
  <c r="N867" i="12"/>
  <c r="N868" i="12"/>
  <c r="N869" i="12"/>
  <c r="N870" i="12"/>
  <c r="N871" i="12"/>
  <c r="N872" i="12"/>
  <c r="N873" i="12"/>
  <c r="N874" i="12"/>
  <c r="N875" i="12"/>
  <c r="N876" i="12"/>
  <c r="N877" i="12"/>
  <c r="N878" i="12"/>
  <c r="N879" i="12"/>
  <c r="N880" i="12"/>
  <c r="N881" i="12"/>
  <c r="N882" i="12"/>
  <c r="N883" i="12"/>
  <c r="N884" i="12"/>
  <c r="N885" i="12"/>
  <c r="N886" i="12"/>
  <c r="N887" i="12"/>
  <c r="N888" i="12"/>
  <c r="N889" i="12"/>
  <c r="N890" i="12"/>
  <c r="N891" i="12"/>
  <c r="N892" i="12"/>
  <c r="N893" i="12"/>
  <c r="N894" i="12"/>
  <c r="N895" i="12"/>
  <c r="N896" i="12"/>
  <c r="N897" i="12"/>
  <c r="N898" i="12"/>
  <c r="N899" i="12"/>
  <c r="N900" i="12"/>
  <c r="N901" i="12"/>
  <c r="N902" i="12"/>
  <c r="N903" i="12"/>
  <c r="N904" i="12"/>
  <c r="N905" i="12"/>
  <c r="N906" i="12"/>
  <c r="N907" i="12"/>
  <c r="N908" i="12"/>
  <c r="N909" i="12"/>
  <c r="N910" i="12"/>
  <c r="N911" i="12"/>
  <c r="N912" i="12"/>
  <c r="N913" i="12"/>
  <c r="N914" i="12"/>
  <c r="N915" i="12"/>
  <c r="N916" i="12"/>
  <c r="N917" i="12"/>
  <c r="N918" i="12"/>
  <c r="N919" i="12"/>
  <c r="N920" i="12"/>
  <c r="N921" i="12"/>
  <c r="N922" i="12"/>
  <c r="N923" i="12"/>
  <c r="N924" i="12"/>
  <c r="N925" i="12"/>
  <c r="N926" i="12"/>
  <c r="N927" i="12"/>
  <c r="N928" i="12"/>
  <c r="N929" i="12"/>
  <c r="N930" i="12"/>
  <c r="N931" i="12"/>
  <c r="N932" i="12"/>
  <c r="N933" i="12"/>
  <c r="N934" i="12"/>
  <c r="N935" i="12"/>
  <c r="N936" i="12"/>
  <c r="N937" i="12"/>
  <c r="N938" i="12"/>
  <c r="N939" i="12"/>
  <c r="N940" i="12"/>
  <c r="N941" i="12"/>
  <c r="N942" i="12"/>
  <c r="N943" i="12"/>
  <c r="N944" i="12"/>
  <c r="N945" i="12"/>
  <c r="N946" i="12"/>
  <c r="N947" i="12"/>
  <c r="N948" i="12"/>
  <c r="N949" i="12"/>
  <c r="N950" i="12"/>
  <c r="N951" i="12"/>
  <c r="N952" i="12"/>
  <c r="N953" i="12"/>
  <c r="N954" i="12"/>
  <c r="N955" i="12"/>
  <c r="N956" i="12"/>
  <c r="N957" i="12"/>
  <c r="N958" i="12"/>
  <c r="N959" i="12"/>
  <c r="N960" i="12"/>
  <c r="N961" i="12"/>
  <c r="N962" i="12"/>
  <c r="N963" i="12"/>
  <c r="N964" i="12"/>
  <c r="N965" i="12"/>
  <c r="N966" i="12"/>
  <c r="N967" i="12"/>
  <c r="N968" i="12"/>
  <c r="N969" i="12"/>
  <c r="N970" i="12"/>
  <c r="N971" i="12"/>
  <c r="N972" i="12"/>
  <c r="N973" i="12"/>
  <c r="N974" i="12"/>
  <c r="N975" i="12"/>
  <c r="N976" i="12"/>
  <c r="N977" i="12"/>
  <c r="N978" i="12"/>
  <c r="N979" i="12"/>
  <c r="N980" i="12"/>
  <c r="N981" i="12"/>
  <c r="N982" i="12"/>
  <c r="N983" i="12"/>
  <c r="N984" i="12"/>
  <c r="N985" i="12"/>
  <c r="N986" i="12"/>
  <c r="N987" i="12"/>
  <c r="N988" i="12"/>
  <c r="N989" i="12"/>
  <c r="N990" i="12"/>
  <c r="N991" i="12"/>
  <c r="N992" i="12"/>
  <c r="N993" i="12"/>
  <c r="N994" i="12"/>
  <c r="N995" i="12"/>
  <c r="N996" i="12"/>
  <c r="N997" i="12"/>
  <c r="N998" i="12"/>
  <c r="N999" i="12"/>
  <c r="N1000" i="12"/>
  <c r="N1001" i="12"/>
  <c r="N1002" i="12"/>
  <c r="N1003" i="12"/>
  <c r="N1004" i="12"/>
  <c r="N1005" i="12"/>
  <c r="N1006" i="12"/>
  <c r="N1007" i="12"/>
  <c r="N1008" i="12"/>
  <c r="N1009" i="12"/>
  <c r="N1010" i="12"/>
  <c r="N1011" i="12"/>
  <c r="N1012" i="12"/>
  <c r="N1013" i="12"/>
  <c r="N1014" i="12"/>
  <c r="N1015" i="12"/>
  <c r="N1016" i="12"/>
  <c r="N1017" i="12"/>
  <c r="N1018" i="12"/>
  <c r="N1019" i="12"/>
  <c r="N1020" i="12"/>
  <c r="N1021" i="12"/>
  <c r="N1022" i="12"/>
  <c r="N1023" i="12"/>
  <c r="N1024" i="12"/>
  <c r="N1025" i="12"/>
  <c r="N1026" i="12"/>
  <c r="N1027" i="12"/>
  <c r="N1028" i="12"/>
  <c r="N1029" i="12"/>
  <c r="N1030" i="12"/>
  <c r="N1031" i="12"/>
  <c r="N1032" i="12"/>
  <c r="N1033" i="12"/>
  <c r="N1034" i="12"/>
  <c r="N1035" i="12"/>
  <c r="N1036" i="12"/>
  <c r="N1037" i="12"/>
  <c r="N1038" i="12"/>
  <c r="N1039" i="12"/>
  <c r="N1040" i="12"/>
  <c r="N1041" i="12"/>
  <c r="N1042" i="12"/>
  <c r="N1043" i="12"/>
  <c r="N1044" i="12"/>
  <c r="N1045" i="12"/>
  <c r="N1046" i="12"/>
  <c r="N1047" i="12"/>
  <c r="N1048" i="12"/>
  <c r="N1049" i="12"/>
  <c r="N1050" i="12"/>
  <c r="N1051" i="12"/>
  <c r="N1052" i="12"/>
  <c r="N1053" i="12"/>
  <c r="N1054" i="12"/>
  <c r="N1055" i="12"/>
  <c r="N1056" i="12"/>
  <c r="N1057" i="12"/>
  <c r="N1058" i="12"/>
  <c r="N1059" i="12"/>
  <c r="N1060" i="12"/>
  <c r="N1061" i="12"/>
  <c r="N1062" i="12"/>
  <c r="N1063" i="12"/>
  <c r="N1064" i="12"/>
  <c r="N1065" i="12"/>
  <c r="N1066" i="12"/>
  <c r="N1067" i="12"/>
  <c r="N1068" i="12"/>
  <c r="N1069" i="12"/>
  <c r="N1070" i="12"/>
  <c r="N1071" i="12"/>
  <c r="N1072" i="12"/>
  <c r="N1073" i="12"/>
  <c r="N1074" i="12"/>
  <c r="N1075" i="12"/>
  <c r="N1076" i="12"/>
  <c r="N1077" i="12"/>
  <c r="N1078" i="12"/>
  <c r="N1079" i="12"/>
  <c r="N1080" i="12"/>
  <c r="N1081" i="12"/>
  <c r="N1082" i="12"/>
  <c r="N1083" i="12"/>
  <c r="N1084" i="12"/>
  <c r="N1085" i="12"/>
  <c r="N1086" i="12"/>
  <c r="N1087" i="12"/>
  <c r="N1088" i="12"/>
  <c r="N1089" i="12"/>
  <c r="N1090" i="12"/>
  <c r="N1091" i="12"/>
  <c r="N1092" i="12"/>
  <c r="N1093" i="12"/>
  <c r="N1094" i="12"/>
  <c r="N1095" i="12"/>
  <c r="N1096" i="12"/>
  <c r="N1097" i="12"/>
  <c r="N1098" i="12"/>
  <c r="N1099" i="12"/>
  <c r="N1100" i="12"/>
  <c r="N1101" i="12"/>
  <c r="N1102" i="12"/>
  <c r="N1103" i="12"/>
  <c r="N1104" i="12"/>
  <c r="N1105" i="12"/>
  <c r="N1106" i="12"/>
  <c r="N1107" i="12"/>
  <c r="N1108" i="12"/>
  <c r="N1109" i="12"/>
  <c r="N1110" i="12"/>
  <c r="N1111" i="12"/>
  <c r="N1112" i="12"/>
  <c r="N1113" i="12"/>
  <c r="N1114" i="12"/>
  <c r="N1115" i="12"/>
  <c r="N1116" i="12"/>
  <c r="N1117" i="12"/>
  <c r="N1118" i="12"/>
  <c r="N1119" i="12"/>
  <c r="N1120" i="12"/>
  <c r="N1121" i="12"/>
  <c r="N1122" i="12"/>
  <c r="N1123" i="12"/>
  <c r="N1124" i="12"/>
  <c r="N1125" i="12"/>
  <c r="N1126" i="12"/>
  <c r="N1127" i="12"/>
  <c r="N1128" i="12"/>
  <c r="N1129" i="12"/>
  <c r="N1130" i="12"/>
  <c r="N1131" i="12"/>
  <c r="N1132" i="12"/>
  <c r="N1133" i="12"/>
  <c r="N1134" i="12"/>
  <c r="N1135" i="12"/>
  <c r="N1136" i="12"/>
  <c r="N1137" i="12"/>
  <c r="N1138" i="12"/>
  <c r="N1139" i="12"/>
  <c r="N1140" i="12"/>
  <c r="N1141" i="12"/>
  <c r="N1142" i="12"/>
  <c r="N1143" i="12"/>
  <c r="N1144" i="12"/>
  <c r="N1145" i="12"/>
  <c r="N1146" i="12"/>
  <c r="N1147" i="12"/>
  <c r="N1148" i="12"/>
  <c r="N1149" i="12"/>
  <c r="N1150" i="12"/>
  <c r="N1151" i="12"/>
  <c r="N1152" i="12"/>
  <c r="N1153" i="12"/>
  <c r="N1154" i="12"/>
  <c r="N1155" i="12"/>
  <c r="N1156" i="12"/>
  <c r="N1157" i="12"/>
  <c r="N1158" i="12"/>
  <c r="N1159" i="12"/>
  <c r="N1160" i="12"/>
  <c r="N1161" i="12"/>
  <c r="N1162" i="12"/>
  <c r="N1163" i="12"/>
  <c r="N1164" i="12"/>
  <c r="N1165" i="12"/>
  <c r="N1166" i="12"/>
  <c r="N1167" i="12"/>
  <c r="N1168" i="12"/>
  <c r="N1169" i="12"/>
  <c r="N1170" i="12"/>
  <c r="N1171" i="12"/>
  <c r="N1172" i="12"/>
  <c r="N1173" i="12"/>
  <c r="N1174" i="12"/>
  <c r="N1175" i="12"/>
  <c r="N1176" i="12"/>
  <c r="N1177" i="12"/>
  <c r="N1178" i="12"/>
  <c r="N1179" i="12"/>
  <c r="N1180" i="12"/>
  <c r="N1181" i="12"/>
  <c r="N1182" i="12"/>
  <c r="N1183" i="12"/>
  <c r="N1184" i="12"/>
  <c r="N1185" i="12"/>
  <c r="N1186" i="12"/>
  <c r="N1187" i="12"/>
  <c r="N1188" i="12"/>
  <c r="N1189" i="12"/>
  <c r="N1190" i="12"/>
  <c r="N1191" i="12"/>
  <c r="N1192" i="12"/>
  <c r="N1193" i="12"/>
  <c r="N1194" i="12"/>
  <c r="N1195" i="12"/>
  <c r="N1196" i="12"/>
  <c r="N1197" i="12"/>
  <c r="N1198" i="12"/>
  <c r="N1199" i="12"/>
  <c r="N1200" i="12"/>
  <c r="N1201" i="12"/>
  <c r="N1202" i="12"/>
  <c r="N1203" i="12"/>
  <c r="N1204" i="12"/>
  <c r="N1205" i="12"/>
  <c r="N1206" i="12"/>
  <c r="N1207" i="12"/>
  <c r="N1208" i="12"/>
  <c r="N1209" i="12"/>
  <c r="N1210" i="12"/>
  <c r="N1211" i="12"/>
  <c r="N1212" i="12"/>
  <c r="N1213" i="12"/>
  <c r="N1214" i="12"/>
  <c r="N1215" i="12"/>
  <c r="N1216" i="12"/>
  <c r="N1217" i="12"/>
  <c r="N1218" i="12"/>
  <c r="N1219" i="12"/>
  <c r="N1220" i="12"/>
  <c r="N1221" i="12"/>
  <c r="N1222" i="12"/>
  <c r="N1223" i="12"/>
  <c r="N1224" i="12"/>
  <c r="N1225" i="12"/>
  <c r="N1226" i="12"/>
  <c r="N1227" i="12"/>
  <c r="N1228" i="12"/>
  <c r="N1229" i="12"/>
  <c r="N1230" i="12"/>
  <c r="N1231" i="12"/>
  <c r="N1232" i="12"/>
  <c r="N1233" i="12"/>
  <c r="N1234" i="12"/>
  <c r="N1235" i="12"/>
  <c r="N1236" i="12"/>
  <c r="N1237" i="12"/>
  <c r="N1238" i="12"/>
  <c r="N1239" i="12"/>
  <c r="N1240" i="12"/>
  <c r="N1241" i="12"/>
  <c r="N1242" i="12"/>
  <c r="N1243" i="12"/>
  <c r="N1244" i="12"/>
  <c r="N1245" i="12"/>
  <c r="N1246" i="12"/>
  <c r="N1247" i="12"/>
  <c r="N1248" i="12"/>
  <c r="N1249" i="12"/>
  <c r="N1250" i="12"/>
  <c r="N1251" i="12"/>
  <c r="N1252" i="12"/>
  <c r="N1253" i="12"/>
  <c r="N1254" i="12"/>
  <c r="N1255" i="12"/>
  <c r="N1256" i="12"/>
  <c r="N1257" i="12"/>
  <c r="N1258" i="12"/>
  <c r="N1259" i="12"/>
  <c r="N1260" i="12"/>
  <c r="N1261" i="12"/>
  <c r="N1262" i="12"/>
  <c r="N1263" i="12"/>
  <c r="N1264" i="12"/>
  <c r="N1265" i="12"/>
  <c r="N1266" i="12"/>
  <c r="N1267" i="12"/>
  <c r="N1268" i="12"/>
  <c r="N1269" i="12"/>
  <c r="N1270" i="12"/>
  <c r="N1271" i="12"/>
  <c r="N1272" i="12"/>
  <c r="N1273" i="12"/>
  <c r="N1274" i="12"/>
  <c r="N1275" i="12"/>
  <c r="N1276" i="12"/>
  <c r="N1277" i="12"/>
  <c r="N1278" i="12"/>
  <c r="N1279" i="12"/>
  <c r="N1280" i="12"/>
  <c r="N1281" i="12"/>
  <c r="N1282" i="12"/>
  <c r="N1283" i="12"/>
  <c r="N1284" i="12"/>
  <c r="N1285" i="12"/>
  <c r="N1286" i="12"/>
  <c r="N1287" i="12"/>
  <c r="N1288" i="12"/>
  <c r="N1289" i="12"/>
  <c r="N1290" i="12"/>
  <c r="N1291" i="12"/>
  <c r="N1292" i="12"/>
  <c r="N1293" i="12"/>
  <c r="N1294" i="12"/>
  <c r="N1295" i="12"/>
  <c r="N1296" i="12"/>
  <c r="N1297" i="12"/>
  <c r="N1298" i="12"/>
  <c r="N1299" i="12"/>
  <c r="N1300" i="12"/>
  <c r="N1301" i="12"/>
  <c r="N1302" i="12"/>
  <c r="N1303" i="12"/>
  <c r="N1304" i="12"/>
  <c r="N1305" i="12"/>
  <c r="N1306" i="12"/>
  <c r="N1307" i="12"/>
  <c r="N1308" i="12"/>
  <c r="N1309" i="12"/>
  <c r="N1310" i="12"/>
  <c r="N1311" i="12"/>
  <c r="N1312" i="12"/>
  <c r="N1313" i="12"/>
  <c r="N1314" i="12"/>
  <c r="N1315" i="12"/>
  <c r="N1316" i="12"/>
  <c r="N1317" i="12"/>
  <c r="N1318" i="12"/>
  <c r="N1319" i="12"/>
  <c r="N1320" i="12"/>
  <c r="N1321" i="12"/>
  <c r="N1322" i="12"/>
  <c r="N1323" i="12"/>
  <c r="N1324" i="12"/>
  <c r="N1325" i="12"/>
  <c r="N1326" i="12"/>
  <c r="N1327" i="12"/>
  <c r="N1328" i="12"/>
  <c r="N1329" i="12"/>
  <c r="N1330" i="12"/>
  <c r="N1331" i="12"/>
  <c r="N1332" i="12"/>
  <c r="N1333" i="12"/>
  <c r="N1334" i="12"/>
  <c r="N1335" i="12"/>
  <c r="N1336" i="12"/>
  <c r="N1337" i="12"/>
  <c r="N1338" i="12"/>
  <c r="N1339" i="12"/>
  <c r="N1340" i="12"/>
  <c r="N1341" i="12"/>
  <c r="N1342" i="12"/>
  <c r="N1343" i="12"/>
  <c r="N1344" i="12"/>
  <c r="N1345" i="12"/>
  <c r="N1346" i="12"/>
  <c r="N1347" i="12"/>
  <c r="N1348" i="12"/>
  <c r="N1349" i="12"/>
  <c r="N1350" i="12"/>
  <c r="N1351" i="12"/>
  <c r="N1352" i="12"/>
  <c r="N1353" i="12"/>
  <c r="N1354" i="12"/>
  <c r="N1355" i="12"/>
  <c r="N1356" i="12"/>
  <c r="N1357" i="12"/>
  <c r="N1358" i="12"/>
  <c r="N1359" i="12"/>
  <c r="N1360" i="12"/>
  <c r="N1361" i="12"/>
  <c r="N1362" i="12"/>
  <c r="N1363" i="12"/>
  <c r="N1364" i="12"/>
  <c r="N1365" i="12"/>
  <c r="N1366" i="12"/>
  <c r="N1367" i="12"/>
  <c r="N1368" i="12"/>
  <c r="N1369" i="12"/>
  <c r="N1370" i="12"/>
  <c r="N1371" i="12"/>
  <c r="N1372" i="12"/>
  <c r="N1373" i="12"/>
  <c r="N1374" i="12"/>
  <c r="N1375" i="12"/>
  <c r="N1376" i="12"/>
  <c r="N1377" i="12"/>
  <c r="N1378" i="12"/>
  <c r="N1379" i="12"/>
  <c r="N1380" i="12"/>
  <c r="N1381" i="12"/>
  <c r="N1382" i="12"/>
  <c r="N1383" i="12"/>
  <c r="N1384" i="12"/>
  <c r="N1385" i="12"/>
  <c r="N1386" i="12"/>
  <c r="N1387" i="12"/>
  <c r="N1388" i="12"/>
  <c r="N1389" i="12"/>
  <c r="N1390" i="12"/>
  <c r="N1391" i="12"/>
  <c r="N1392" i="12"/>
  <c r="N1393" i="12"/>
  <c r="N1394" i="12"/>
  <c r="N1395" i="12"/>
  <c r="N1396" i="12"/>
  <c r="N1397" i="12"/>
  <c r="N1398" i="12"/>
  <c r="N1399" i="12"/>
  <c r="N1400" i="12"/>
  <c r="N1401" i="12"/>
  <c r="N1402" i="12"/>
  <c r="N1403" i="12"/>
  <c r="N1404" i="12"/>
  <c r="N1405" i="12"/>
  <c r="N1406" i="12"/>
  <c r="N1407" i="12"/>
  <c r="N1408" i="12"/>
  <c r="N1409" i="12"/>
  <c r="N1410" i="12"/>
  <c r="N1411" i="12"/>
  <c r="N1412" i="12"/>
  <c r="N1413" i="12"/>
  <c r="N1414" i="12"/>
  <c r="N1415" i="12"/>
  <c r="N1416" i="12"/>
  <c r="N1417" i="12"/>
  <c r="N1418" i="12"/>
  <c r="N1419" i="12"/>
  <c r="N1420" i="12"/>
  <c r="N1421" i="12"/>
  <c r="N1422" i="12"/>
  <c r="N1423" i="12"/>
  <c r="N1424" i="12"/>
  <c r="N1425" i="12"/>
  <c r="N1426" i="12"/>
  <c r="N1427" i="12"/>
  <c r="N1428" i="12"/>
  <c r="N1429" i="12"/>
  <c r="N1430" i="12"/>
  <c r="N1431" i="12"/>
  <c r="N1432" i="12"/>
  <c r="N1433" i="12"/>
  <c r="N1434" i="12"/>
  <c r="N1435" i="12"/>
  <c r="N1436" i="12"/>
  <c r="N1437" i="12"/>
  <c r="N1438" i="12"/>
  <c r="N1439" i="12"/>
  <c r="N1440" i="12"/>
  <c r="N1441" i="12"/>
  <c r="N1442" i="12"/>
  <c r="N1443" i="12"/>
  <c r="N1444" i="12"/>
  <c r="N1445" i="12"/>
  <c r="N1446" i="12"/>
  <c r="N1447" i="12"/>
  <c r="N1448" i="12"/>
  <c r="N1449" i="12"/>
  <c r="N1450" i="12"/>
  <c r="N1451" i="12"/>
  <c r="N1452" i="12"/>
  <c r="N1453" i="12"/>
  <c r="N1454" i="12"/>
  <c r="N1455" i="12"/>
  <c r="N1456" i="12"/>
  <c r="N1457" i="12"/>
  <c r="N1458" i="12"/>
  <c r="N1459" i="12"/>
  <c r="N1460" i="12"/>
  <c r="N1461" i="12"/>
  <c r="N1462" i="12"/>
  <c r="N1463" i="12"/>
  <c r="N1464" i="12"/>
  <c r="N1465" i="12"/>
  <c r="N1466" i="12"/>
  <c r="N1467" i="12"/>
  <c r="N1468" i="12"/>
  <c r="N1469" i="12"/>
  <c r="N1470" i="12"/>
  <c r="N1471" i="12"/>
  <c r="N1472" i="12"/>
  <c r="N1473" i="12"/>
  <c r="N1474" i="12"/>
  <c r="N1475" i="12"/>
  <c r="N1476" i="12"/>
  <c r="N1477" i="12"/>
  <c r="N1478" i="12"/>
  <c r="N1479" i="12"/>
  <c r="N1480" i="12"/>
  <c r="N1481" i="12"/>
  <c r="N1482" i="12"/>
  <c r="N1483" i="12"/>
  <c r="N1484" i="12"/>
  <c r="N1485" i="12"/>
  <c r="N1486" i="12"/>
  <c r="N1487" i="12"/>
  <c r="N1488" i="12"/>
  <c r="N1489" i="12"/>
  <c r="N1490" i="12"/>
  <c r="N1491" i="12"/>
  <c r="N1492" i="12"/>
  <c r="N1493" i="12"/>
  <c r="N1494" i="12"/>
  <c r="N1495" i="12"/>
  <c r="N1496" i="12"/>
  <c r="N1497" i="12"/>
  <c r="N1498" i="12"/>
  <c r="N1499" i="12"/>
  <c r="N1500" i="12"/>
  <c r="N1501" i="12"/>
  <c r="N1502" i="12"/>
  <c r="N1503" i="12"/>
  <c r="N1504" i="12"/>
  <c r="N1505" i="12"/>
  <c r="N1506" i="12"/>
  <c r="N1507" i="12"/>
  <c r="N1508" i="12"/>
  <c r="N1509" i="12"/>
  <c r="N1510" i="12"/>
  <c r="N1511" i="12"/>
  <c r="N1512" i="12"/>
  <c r="N1513" i="12"/>
  <c r="N1514" i="12"/>
  <c r="N1515" i="12"/>
  <c r="N1516" i="12"/>
  <c r="N1517" i="12"/>
  <c r="N1518" i="12"/>
  <c r="N1519" i="12"/>
  <c r="N1520" i="12"/>
  <c r="N1521" i="12"/>
  <c r="N1522" i="12"/>
  <c r="N1523" i="12"/>
  <c r="N1524" i="12"/>
  <c r="N1525" i="12"/>
  <c r="N1526" i="12"/>
  <c r="N1527" i="12"/>
  <c r="N1528" i="12"/>
  <c r="N1529" i="12"/>
  <c r="N1530" i="12"/>
  <c r="N1531" i="12"/>
  <c r="N1532" i="12"/>
  <c r="N1533" i="12"/>
  <c r="N1534" i="12"/>
  <c r="N1535" i="12"/>
  <c r="N1536" i="12"/>
  <c r="N1537" i="12"/>
  <c r="N1538" i="12"/>
  <c r="N1539" i="12"/>
  <c r="N1540" i="12"/>
  <c r="N1541" i="12"/>
  <c r="N1542" i="12"/>
  <c r="N1543" i="12"/>
  <c r="N1544" i="12"/>
  <c r="N1545" i="12"/>
  <c r="N1546" i="12"/>
  <c r="N1547" i="12"/>
  <c r="N1548" i="12"/>
  <c r="N1549" i="12"/>
  <c r="N1550" i="12"/>
  <c r="N1551" i="12"/>
  <c r="N1552" i="12"/>
  <c r="N1553" i="12"/>
  <c r="N1554" i="12"/>
  <c r="N1555" i="12"/>
  <c r="N1556" i="12"/>
  <c r="N1557" i="12"/>
  <c r="N1558" i="12"/>
  <c r="N1559" i="12"/>
  <c r="N1560" i="12"/>
  <c r="N1561" i="12"/>
  <c r="N1562" i="12"/>
  <c r="N1563" i="12"/>
  <c r="N1564" i="12"/>
  <c r="N1565" i="12"/>
  <c r="N1566" i="12"/>
  <c r="N1567" i="12"/>
  <c r="N1568" i="12"/>
  <c r="N1569" i="12"/>
  <c r="N1570" i="12"/>
  <c r="N1571" i="12"/>
  <c r="N1572" i="12"/>
  <c r="N1573" i="12"/>
  <c r="N1574" i="12"/>
  <c r="N1575" i="12"/>
  <c r="N1576" i="12"/>
  <c r="N1577" i="12"/>
  <c r="N1578" i="12"/>
  <c r="N1579" i="12"/>
  <c r="N1580" i="12"/>
  <c r="N1581" i="12"/>
  <c r="N1582" i="12"/>
  <c r="N1583" i="12"/>
  <c r="N1584" i="12"/>
  <c r="N1585" i="12"/>
  <c r="N1586" i="12"/>
  <c r="N1587" i="12"/>
  <c r="N1588" i="12"/>
  <c r="N1589" i="12"/>
  <c r="N1590" i="12"/>
  <c r="N1591" i="12"/>
  <c r="N1592" i="12"/>
  <c r="N1593" i="12"/>
  <c r="N1594" i="12"/>
  <c r="N1595" i="12"/>
  <c r="N1596" i="12"/>
  <c r="N1597" i="12"/>
  <c r="N1598" i="12"/>
  <c r="N1599" i="12"/>
  <c r="N1600" i="12"/>
  <c r="N1601" i="12"/>
  <c r="N1602" i="12"/>
  <c r="N1603" i="12"/>
  <c r="N1604" i="12"/>
  <c r="N1605" i="12"/>
  <c r="N1606" i="12"/>
  <c r="N1607" i="12"/>
  <c r="N1608" i="12"/>
  <c r="N1609" i="12"/>
  <c r="N1610" i="12"/>
  <c r="N1611" i="12"/>
  <c r="N1612" i="12"/>
  <c r="N1613" i="12"/>
  <c r="N1614" i="12"/>
  <c r="N1615" i="12"/>
  <c r="N1616" i="12"/>
  <c r="N1617" i="12"/>
  <c r="N1618" i="12"/>
  <c r="N1619" i="12"/>
  <c r="N1620" i="12"/>
  <c r="N1621" i="12"/>
  <c r="N1622" i="12"/>
  <c r="N1623" i="12"/>
  <c r="N1624" i="12"/>
  <c r="N1625" i="12"/>
  <c r="N1626" i="12"/>
  <c r="N1627" i="12"/>
  <c r="N1628" i="12"/>
  <c r="N1629" i="12"/>
  <c r="N1630" i="12"/>
  <c r="N1631" i="12"/>
  <c r="N1632" i="12"/>
  <c r="N1633" i="12"/>
  <c r="N1634" i="12"/>
  <c r="N1635" i="12"/>
  <c r="N1636" i="12"/>
  <c r="N1637" i="12"/>
  <c r="N1638" i="12"/>
  <c r="N1639" i="12"/>
  <c r="N1640" i="12"/>
  <c r="N1641" i="12"/>
  <c r="N1642" i="12"/>
  <c r="N1643" i="12"/>
  <c r="N1644" i="12"/>
  <c r="N1645" i="12"/>
  <c r="N1646" i="12"/>
  <c r="N1647" i="12"/>
  <c r="N1648" i="12"/>
  <c r="N1649" i="12"/>
  <c r="N1650" i="12"/>
  <c r="N1939" i="12"/>
  <c r="N1940" i="12"/>
  <c r="N1941" i="12"/>
  <c r="N1942" i="12"/>
  <c r="N1943" i="12"/>
  <c r="N1944" i="12"/>
  <c r="N1945" i="12"/>
  <c r="N1946" i="12"/>
  <c r="N1947" i="12"/>
  <c r="N1948" i="12"/>
  <c r="N1949" i="12"/>
  <c r="N1950" i="12"/>
  <c r="N1951" i="12"/>
  <c r="N1952" i="12"/>
  <c r="N1953" i="12"/>
  <c r="N1954" i="12"/>
  <c r="N1955" i="12"/>
  <c r="N1956" i="12"/>
  <c r="N1957" i="12"/>
  <c r="N1958" i="12"/>
  <c r="N1959" i="12"/>
  <c r="N1960" i="12"/>
  <c r="N1961" i="12"/>
  <c r="N1962" i="12"/>
  <c r="N1963" i="12"/>
  <c r="N1964" i="12"/>
  <c r="N1965" i="12"/>
  <c r="N1966" i="12"/>
  <c r="N1967" i="12"/>
  <c r="N1968" i="12"/>
  <c r="N1969" i="12"/>
  <c r="N1970" i="12"/>
  <c r="N1971" i="12"/>
  <c r="N1972" i="12"/>
  <c r="N1973" i="12"/>
  <c r="N1974" i="12"/>
  <c r="O64" i="6" l="1"/>
  <c r="O63" i="6"/>
  <c r="O62" i="6"/>
  <c r="O61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N1938" i="12"/>
  <c r="N1937" i="12"/>
  <c r="N1936" i="12"/>
  <c r="N1935" i="12"/>
  <c r="N1934" i="12"/>
  <c r="N1933" i="12"/>
  <c r="N1932" i="12"/>
  <c r="N1931" i="12"/>
  <c r="N1930" i="12"/>
  <c r="N1929" i="12"/>
  <c r="N1928" i="12"/>
  <c r="N1927" i="12"/>
  <c r="N1926" i="12"/>
  <c r="N1925" i="12"/>
  <c r="N1924" i="12"/>
  <c r="N1923" i="12"/>
  <c r="N1922" i="12"/>
  <c r="N1921" i="12"/>
  <c r="N1920" i="12"/>
  <c r="N1919" i="12"/>
  <c r="N1918" i="12"/>
  <c r="N1917" i="12"/>
  <c r="N1916" i="12"/>
  <c r="N1915" i="12"/>
  <c r="N1914" i="12"/>
  <c r="N1913" i="12"/>
  <c r="N1912" i="12"/>
  <c r="N1911" i="12"/>
  <c r="N1910" i="12"/>
  <c r="N1909" i="12"/>
  <c r="N1908" i="12"/>
  <c r="N1907" i="12"/>
  <c r="N1906" i="12"/>
  <c r="N1905" i="12"/>
  <c r="N1904" i="12"/>
  <c r="N1903" i="12"/>
  <c r="N1902" i="12"/>
  <c r="N1901" i="12"/>
  <c r="N1900" i="12"/>
  <c r="N1899" i="12"/>
  <c r="N1898" i="12"/>
  <c r="N1897" i="12"/>
  <c r="N1896" i="12"/>
  <c r="N1895" i="12"/>
  <c r="N1894" i="12"/>
  <c r="N1893" i="12"/>
  <c r="N1892" i="12"/>
  <c r="N1891" i="12"/>
  <c r="N1890" i="12"/>
  <c r="N1889" i="12"/>
  <c r="N1888" i="12"/>
  <c r="N1887" i="12"/>
  <c r="N1886" i="12"/>
  <c r="N1885" i="12"/>
  <c r="N1884" i="12"/>
  <c r="N1883" i="12"/>
  <c r="N1882" i="12"/>
  <c r="N1881" i="12"/>
  <c r="N1880" i="12"/>
  <c r="N1879" i="12"/>
  <c r="N1878" i="12"/>
  <c r="N1877" i="12"/>
  <c r="N1876" i="12"/>
  <c r="N1875" i="12"/>
  <c r="N1874" i="12"/>
  <c r="N1873" i="12"/>
  <c r="N1872" i="12"/>
  <c r="N1871" i="12"/>
  <c r="N1870" i="12"/>
  <c r="N1869" i="12"/>
  <c r="N1868" i="12"/>
  <c r="N1867" i="12"/>
  <c r="N1866" i="12"/>
  <c r="N1865" i="12"/>
  <c r="N1864" i="12"/>
  <c r="N1863" i="12"/>
  <c r="N1862" i="12"/>
  <c r="N1861" i="12"/>
  <c r="N1860" i="12"/>
  <c r="N1859" i="12"/>
  <c r="N1858" i="12"/>
  <c r="N1857" i="12"/>
  <c r="N1856" i="12"/>
  <c r="N1855" i="12"/>
  <c r="N1854" i="12"/>
  <c r="N1853" i="12"/>
  <c r="N1852" i="12"/>
  <c r="N1851" i="12"/>
  <c r="N1850" i="12"/>
  <c r="N1849" i="12"/>
  <c r="N1848" i="12"/>
  <c r="N1847" i="12"/>
  <c r="N1846" i="12"/>
  <c r="N1845" i="12"/>
  <c r="N1844" i="12"/>
  <c r="N1843" i="12"/>
  <c r="N1842" i="12"/>
  <c r="N1841" i="12"/>
  <c r="N1840" i="12"/>
  <c r="N1839" i="12"/>
  <c r="N1838" i="12"/>
  <c r="N1837" i="12"/>
  <c r="N1836" i="12"/>
  <c r="N1835" i="12"/>
  <c r="N1834" i="12"/>
  <c r="N1833" i="12"/>
  <c r="N1832" i="12"/>
  <c r="N1831" i="12"/>
  <c r="N1830" i="12"/>
  <c r="N1829" i="12"/>
  <c r="N1828" i="12"/>
  <c r="N1827" i="12"/>
  <c r="N1826" i="12"/>
  <c r="N1825" i="12"/>
  <c r="N1824" i="12"/>
  <c r="N1823" i="12"/>
  <c r="N1822" i="12"/>
  <c r="N1821" i="12"/>
  <c r="N1820" i="12"/>
  <c r="N1819" i="12"/>
  <c r="N1818" i="12"/>
  <c r="N1816" i="12"/>
  <c r="N1815" i="12"/>
  <c r="N1814" i="12"/>
  <c r="N1813" i="12"/>
  <c r="N1812" i="12"/>
  <c r="N1811" i="12"/>
  <c r="N1810" i="12"/>
  <c r="N1809" i="12"/>
  <c r="N1808" i="12"/>
  <c r="N1807" i="12"/>
  <c r="N1806" i="12"/>
  <c r="N1805" i="12"/>
  <c r="N1804" i="12"/>
  <c r="N1803" i="12"/>
  <c r="N1786" i="12"/>
  <c r="N1785" i="12"/>
  <c r="N1784" i="12"/>
  <c r="N1783" i="12"/>
  <c r="N1782" i="12"/>
  <c r="N1781" i="12"/>
  <c r="N1780" i="12"/>
  <c r="N1779" i="12"/>
  <c r="N1778" i="12"/>
  <c r="N1777" i="12"/>
  <c r="N1776" i="12"/>
  <c r="N1775" i="12"/>
  <c r="N1774" i="12"/>
  <c r="N1773" i="12"/>
  <c r="N1772" i="12"/>
  <c r="N1771" i="12"/>
  <c r="N1770" i="12"/>
  <c r="N1769" i="12"/>
  <c r="N1768" i="12"/>
  <c r="N1767" i="12"/>
  <c r="N1766" i="12"/>
  <c r="N1765" i="12"/>
  <c r="N1764" i="12"/>
  <c r="N1763" i="12"/>
  <c r="N1762" i="12"/>
  <c r="N1761" i="12"/>
  <c r="N1760" i="12"/>
  <c r="N1759" i="12"/>
  <c r="N1758" i="12"/>
  <c r="N1757" i="12"/>
  <c r="N1756" i="12"/>
  <c r="N1755" i="12"/>
  <c r="N1754" i="12"/>
  <c r="N1753" i="12"/>
  <c r="N1752" i="12"/>
  <c r="N1751" i="12"/>
  <c r="N1750" i="12"/>
  <c r="N1749" i="12"/>
  <c r="N1748" i="12"/>
  <c r="N1747" i="12"/>
  <c r="N1746" i="12"/>
  <c r="N1745" i="12"/>
  <c r="N1744" i="12"/>
  <c r="N1743" i="12"/>
  <c r="N1742" i="12"/>
  <c r="N1741" i="12"/>
  <c r="N1740" i="12"/>
  <c r="N1739" i="12"/>
  <c r="N1738" i="12"/>
  <c r="N1737" i="12"/>
  <c r="N1736" i="12"/>
  <c r="N1735" i="12"/>
  <c r="N1734" i="12"/>
  <c r="N1733" i="12"/>
  <c r="N1732" i="12"/>
  <c r="N1731" i="12"/>
  <c r="N1730" i="12"/>
  <c r="N1729" i="12"/>
  <c r="N1728" i="12"/>
  <c r="N1727" i="12"/>
  <c r="N1726" i="12"/>
  <c r="N1725" i="12"/>
  <c r="N1724" i="12"/>
  <c r="N1723" i="12"/>
  <c r="N1722" i="12"/>
  <c r="N1721" i="12"/>
  <c r="N1720" i="12"/>
  <c r="N1719" i="12"/>
  <c r="N1718" i="12"/>
  <c r="N1717" i="12"/>
  <c r="N1716" i="12"/>
  <c r="N1715" i="12"/>
  <c r="N1714" i="12"/>
  <c r="N1713" i="12"/>
  <c r="N1712" i="12"/>
  <c r="N1711" i="12"/>
  <c r="N1710" i="12"/>
  <c r="N1709" i="12"/>
  <c r="N1708" i="12"/>
  <c r="N1707" i="12"/>
  <c r="N1706" i="12"/>
  <c r="N1705" i="12"/>
  <c r="N1704" i="12"/>
  <c r="N1703" i="12"/>
  <c r="N1702" i="12"/>
  <c r="N1701" i="12"/>
  <c r="N1700" i="12"/>
  <c r="N1699" i="12"/>
  <c r="N1698" i="12"/>
  <c r="N1697" i="12"/>
  <c r="N1696" i="12"/>
  <c r="N1695" i="12"/>
  <c r="N1694" i="12"/>
  <c r="N1693" i="12"/>
  <c r="N1692" i="12"/>
  <c r="N1691" i="12"/>
  <c r="N1690" i="12"/>
  <c r="N1689" i="12"/>
  <c r="N1688" i="12"/>
  <c r="N1687" i="12"/>
  <c r="N1686" i="12"/>
  <c r="N1685" i="12"/>
  <c r="N1684" i="12"/>
  <c r="N1683" i="12"/>
  <c r="N1682" i="12"/>
  <c r="N1681" i="12"/>
  <c r="N1680" i="12"/>
  <c r="N1679" i="12"/>
  <c r="N1678" i="12"/>
  <c r="N1677" i="12"/>
  <c r="N1676" i="12"/>
  <c r="N1675" i="12"/>
  <c r="N1674" i="12"/>
  <c r="N1673" i="12"/>
  <c r="N1672" i="12"/>
  <c r="N1671" i="12"/>
  <c r="N1670" i="12"/>
  <c r="N1666" i="12"/>
  <c r="N1667" i="12"/>
  <c r="N1668" i="12"/>
  <c r="N1669" i="12"/>
  <c r="N1651" i="12"/>
  <c r="N1652" i="12"/>
  <c r="N1653" i="12"/>
  <c r="N1654" i="12"/>
  <c r="N1655" i="12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K65" i="6"/>
  <c r="O65" i="6"/>
  <c r="E66" i="6"/>
  <c r="K66" i="6"/>
  <c r="O66" i="6"/>
  <c r="E67" i="6"/>
  <c r="K67" i="6"/>
  <c r="O67" i="6"/>
  <c r="E68" i="6"/>
  <c r="K68" i="6"/>
  <c r="O68" i="6"/>
  <c r="E69" i="6"/>
  <c r="K69" i="6"/>
  <c r="O69" i="6"/>
  <c r="E70" i="6"/>
  <c r="K70" i="6"/>
  <c r="O70" i="6"/>
  <c r="E71" i="6"/>
  <c r="K71" i="6"/>
  <c r="O71" i="6"/>
  <c r="E72" i="6"/>
  <c r="K72" i="6"/>
  <c r="O72" i="6"/>
  <c r="E73" i="6"/>
  <c r="K73" i="6"/>
  <c r="O73" i="6"/>
  <c r="E74" i="6"/>
  <c r="K74" i="6"/>
  <c r="O74" i="6"/>
  <c r="E75" i="6"/>
  <c r="K75" i="6"/>
  <c r="O75" i="6"/>
  <c r="E76" i="6"/>
  <c r="K76" i="6"/>
  <c r="O76" i="6"/>
  <c r="E77" i="6"/>
  <c r="K77" i="6"/>
  <c r="O77" i="6"/>
  <c r="E78" i="6"/>
  <c r="K78" i="6"/>
  <c r="O78" i="6"/>
  <c r="E79" i="6"/>
  <c r="K79" i="6"/>
  <c r="O79" i="6"/>
  <c r="E80" i="6"/>
  <c r="K80" i="6"/>
  <c r="O80" i="6"/>
  <c r="E81" i="6"/>
  <c r="K81" i="6"/>
  <c r="O81" i="6"/>
  <c r="E82" i="6"/>
  <c r="K82" i="6"/>
  <c r="O82" i="6"/>
  <c r="E83" i="6"/>
  <c r="K83" i="6"/>
  <c r="O83" i="6"/>
  <c r="E84" i="6"/>
  <c r="K84" i="6"/>
  <c r="O84" i="6"/>
  <c r="E85" i="6"/>
  <c r="K85" i="6"/>
  <c r="O85" i="6"/>
  <c r="E86" i="6"/>
  <c r="K86" i="6"/>
  <c r="O86" i="6"/>
  <c r="E87" i="6"/>
  <c r="K87" i="6"/>
  <c r="O87" i="6"/>
  <c r="E88" i="6"/>
  <c r="K88" i="6"/>
  <c r="O88" i="6"/>
  <c r="E89" i="6"/>
  <c r="K89" i="6"/>
  <c r="O89" i="6"/>
  <c r="E90" i="6"/>
  <c r="K90" i="6"/>
  <c r="O90" i="6"/>
  <c r="E91" i="6"/>
  <c r="K91" i="6"/>
  <c r="O91" i="6"/>
  <c r="E92" i="6"/>
  <c r="K92" i="6"/>
  <c r="O92" i="6"/>
  <c r="E93" i="6"/>
  <c r="K93" i="6"/>
  <c r="O93" i="6"/>
  <c r="E94" i="6"/>
  <c r="K94" i="6"/>
  <c r="O94" i="6"/>
  <c r="N1656" i="12"/>
  <c r="N1657" i="12"/>
  <c r="N1658" i="12"/>
  <c r="N1659" i="12"/>
  <c r="N1660" i="12"/>
  <c r="N1661" i="12"/>
  <c r="N1662" i="12"/>
  <c r="N1663" i="12"/>
  <c r="N1664" i="12"/>
  <c r="L156" i="14" l="1"/>
  <c r="L157" i="14"/>
  <c r="L158" i="14"/>
  <c r="L159" i="14"/>
  <c r="L160" i="14"/>
  <c r="L161" i="14"/>
  <c r="L162" i="14"/>
  <c r="L163" i="14"/>
  <c r="L136" i="14"/>
  <c r="L137" i="14"/>
  <c r="L138" i="14"/>
  <c r="L139" i="14"/>
  <c r="L140" i="14"/>
  <c r="L141" i="14"/>
  <c r="L142" i="14"/>
  <c r="L143" i="14"/>
  <c r="L144" i="14"/>
  <c r="L145" i="14"/>
  <c r="L146" i="14"/>
  <c r="L147" i="14"/>
  <c r="L148" i="14"/>
  <c r="L149" i="14"/>
  <c r="L150" i="14"/>
  <c r="L151" i="14"/>
  <c r="L152" i="14"/>
  <c r="L153" i="14"/>
  <c r="L154" i="14"/>
  <c r="L155" i="14"/>
  <c r="L164" i="14"/>
  <c r="L105" i="14"/>
  <c r="L106" i="14"/>
  <c r="L107" i="14"/>
  <c r="L108" i="14"/>
  <c r="L109" i="14"/>
  <c r="L110" i="14"/>
  <c r="L111" i="14"/>
  <c r="L112" i="14"/>
  <c r="L113" i="14"/>
  <c r="L114" i="14"/>
  <c r="L115" i="14"/>
  <c r="L116" i="14"/>
  <c r="L117" i="14"/>
  <c r="L118" i="14"/>
  <c r="L119" i="14"/>
  <c r="L120" i="14"/>
  <c r="L121" i="14"/>
  <c r="L122" i="14"/>
  <c r="L123" i="14"/>
  <c r="L58" i="14"/>
  <c r="L59" i="14"/>
  <c r="L60" i="14"/>
  <c r="L61" i="14"/>
  <c r="L62" i="14"/>
  <c r="L63" i="14"/>
  <c r="L64" i="14"/>
  <c r="L65" i="14"/>
  <c r="L66" i="14"/>
  <c r="L67" i="14"/>
  <c r="L68" i="14"/>
  <c r="L69" i="14"/>
  <c r="L70" i="14"/>
  <c r="L71" i="14"/>
  <c r="L72" i="14"/>
  <c r="L73" i="14"/>
  <c r="L74" i="14"/>
  <c r="L75" i="14"/>
  <c r="L76" i="14"/>
  <c r="L77" i="14"/>
  <c r="L78" i="14"/>
  <c r="L79" i="14"/>
  <c r="L80" i="14"/>
  <c r="L81" i="14"/>
  <c r="L82" i="14"/>
  <c r="L83" i="14"/>
  <c r="L84" i="14"/>
  <c r="L85" i="14"/>
  <c r="L86" i="14"/>
  <c r="L87" i="14"/>
  <c r="L88" i="14"/>
  <c r="L89" i="14"/>
  <c r="L90" i="14"/>
  <c r="L91" i="14"/>
  <c r="L92" i="14"/>
  <c r="L93" i="14"/>
  <c r="L94" i="14"/>
  <c r="L95" i="14"/>
  <c r="L96" i="14"/>
  <c r="L97" i="14"/>
  <c r="L98" i="14"/>
  <c r="L99" i="14"/>
  <c r="L100" i="14"/>
  <c r="L101" i="14"/>
  <c r="L102" i="14"/>
  <c r="L103" i="14"/>
  <c r="L104" i="14"/>
  <c r="L124" i="14"/>
  <c r="L125" i="14"/>
  <c r="L126" i="14"/>
  <c r="L127" i="14"/>
  <c r="L128" i="14"/>
  <c r="L129" i="14"/>
  <c r="L130" i="14"/>
  <c r="L131" i="14"/>
  <c r="L132" i="14"/>
  <c r="L133" i="14"/>
  <c r="L134" i="14"/>
  <c r="K95" i="6"/>
  <c r="K96" i="6"/>
  <c r="K97" i="6"/>
  <c r="K98" i="6"/>
  <c r="K99" i="6"/>
  <c r="L47" i="11" l="1"/>
  <c r="N47" i="11" s="1"/>
  <c r="L46" i="11"/>
  <c r="N46" i="11" s="1"/>
  <c r="L45" i="11"/>
  <c r="N45" i="11" s="1"/>
  <c r="L44" i="11"/>
  <c r="N44" i="11" s="1"/>
  <c r="L43" i="11"/>
  <c r="N43" i="11" s="1"/>
  <c r="L42" i="11"/>
  <c r="N42" i="11" s="1"/>
  <c r="L41" i="11"/>
  <c r="N41" i="11" s="1"/>
  <c r="L40" i="11"/>
  <c r="N40" i="11" s="1"/>
  <c r="L39" i="11"/>
  <c r="N39" i="11" s="1"/>
  <c r="L60" i="11"/>
  <c r="N60" i="11" s="1"/>
  <c r="L61" i="11"/>
  <c r="N61" i="11" s="1"/>
  <c r="L62" i="11"/>
  <c r="N62" i="11" s="1"/>
  <c r="L63" i="11"/>
  <c r="N63" i="11" s="1"/>
  <c r="L64" i="11"/>
  <c r="N64" i="11" s="1"/>
  <c r="L65" i="11"/>
  <c r="N65" i="11" s="1"/>
  <c r="L66" i="11"/>
  <c r="N66" i="11" s="1"/>
  <c r="L67" i="11"/>
  <c r="N67" i="11" s="1"/>
  <c r="L68" i="11"/>
  <c r="N68" i="11" s="1"/>
  <c r="L69" i="11"/>
  <c r="N69" i="11" s="1"/>
  <c r="L70" i="11"/>
  <c r="N70" i="11" s="1"/>
  <c r="L71" i="11"/>
  <c r="N71" i="11" s="1"/>
  <c r="L72" i="11"/>
  <c r="N72" i="11" s="1"/>
  <c r="L73" i="11"/>
  <c r="N73" i="11" s="1"/>
  <c r="L74" i="11"/>
  <c r="N74" i="11" s="1"/>
  <c r="L75" i="11"/>
  <c r="N75" i="11" s="1"/>
  <c r="L76" i="11"/>
  <c r="N76" i="11" s="1"/>
  <c r="L77" i="11"/>
  <c r="N77" i="11" s="1"/>
  <c r="L15" i="10"/>
  <c r="L14" i="10"/>
  <c r="L6" i="10"/>
  <c r="N6" i="10"/>
  <c r="L13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7" i="11"/>
  <c r="N7" i="11" s="1"/>
  <c r="L8" i="11"/>
  <c r="N8" i="11" s="1"/>
  <c r="L9" i="11"/>
  <c r="N9" i="11" s="1"/>
  <c r="L10" i="11"/>
  <c r="N10" i="11" s="1"/>
  <c r="L11" i="11"/>
  <c r="N11" i="11" s="1"/>
  <c r="L12" i="11"/>
  <c r="N12" i="11" s="1"/>
  <c r="L13" i="11"/>
  <c r="N13" i="11" s="1"/>
  <c r="L14" i="11"/>
  <c r="N14" i="11" s="1"/>
  <c r="L15" i="11"/>
  <c r="N15" i="11" s="1"/>
  <c r="L16" i="11"/>
  <c r="N16" i="11" s="1"/>
  <c r="L17" i="11"/>
  <c r="N17" i="11" s="1"/>
  <c r="L18" i="11"/>
  <c r="N18" i="11" s="1"/>
  <c r="L19" i="11"/>
  <c r="N19" i="11" s="1"/>
  <c r="L20" i="11"/>
  <c r="N20" i="11" s="1"/>
  <c r="L21" i="11"/>
  <c r="N21" i="11" s="1"/>
  <c r="L22" i="11"/>
  <c r="N22" i="11" s="1"/>
  <c r="L23" i="11"/>
  <c r="N23" i="11" s="1"/>
  <c r="L24" i="11"/>
  <c r="N24" i="11" s="1"/>
  <c r="L25" i="11"/>
  <c r="N25" i="11" s="1"/>
  <c r="L26" i="11"/>
  <c r="N26" i="11" s="1"/>
  <c r="L27" i="11"/>
  <c r="N27" i="11" s="1"/>
  <c r="L28" i="11"/>
  <c r="N28" i="11" s="1"/>
  <c r="L29" i="11"/>
  <c r="N29" i="11" s="1"/>
  <c r="L30" i="11"/>
  <c r="N30" i="11" s="1"/>
  <c r="L31" i="11"/>
  <c r="N31" i="11" s="1"/>
  <c r="L32" i="11"/>
  <c r="N32" i="11" s="1"/>
  <c r="L33" i="11"/>
  <c r="N33" i="11" s="1"/>
  <c r="L34" i="11"/>
  <c r="N34" i="11" s="1"/>
  <c r="L35" i="11"/>
  <c r="N35" i="11" s="1"/>
  <c r="L36" i="11"/>
  <c r="N36" i="11" s="1"/>
  <c r="L37" i="11"/>
  <c r="N37" i="11" s="1"/>
  <c r="L38" i="11"/>
  <c r="N38" i="11" s="1"/>
  <c r="L48" i="11"/>
  <c r="N48" i="11" s="1"/>
  <c r="L49" i="11"/>
  <c r="N49" i="11" s="1"/>
  <c r="L50" i="11"/>
  <c r="N50" i="11" s="1"/>
  <c r="L51" i="11"/>
  <c r="N51" i="11" s="1"/>
  <c r="L52" i="11"/>
  <c r="N52" i="11" s="1"/>
  <c r="L53" i="11"/>
  <c r="N53" i="11" s="1"/>
  <c r="L54" i="11"/>
  <c r="N54" i="11" s="1"/>
  <c r="L55" i="11"/>
  <c r="N55" i="11" s="1"/>
  <c r="L56" i="11"/>
  <c r="N56" i="11" s="1"/>
  <c r="L57" i="11"/>
  <c r="N57" i="11" s="1"/>
  <c r="L58" i="11"/>
  <c r="N58" i="11" s="1"/>
  <c r="L59" i="11"/>
  <c r="N59" i="11" s="1"/>
  <c r="L78" i="11"/>
  <c r="N78" i="11" s="1"/>
  <c r="L14" i="21"/>
  <c r="N14" i="21" s="1"/>
  <c r="N13" i="21"/>
  <c r="L13" i="21"/>
  <c r="L12" i="21"/>
  <c r="N12" i="21" s="1"/>
  <c r="N11" i="21"/>
  <c r="L11" i="21"/>
  <c r="L10" i="21"/>
  <c r="N10" i="21" s="1"/>
  <c r="L9" i="21"/>
  <c r="N9" i="21" s="1"/>
  <c r="L8" i="21"/>
  <c r="N8" i="21" s="1"/>
  <c r="N7" i="21"/>
  <c r="L7" i="21"/>
  <c r="L6" i="21"/>
  <c r="N6" i="21" s="1"/>
  <c r="L5" i="21"/>
  <c r="N5" i="21" s="1"/>
  <c r="L4" i="21"/>
  <c r="N4" i="21" s="1"/>
  <c r="L3" i="21"/>
  <c r="N3" i="21" s="1"/>
  <c r="L2" i="21"/>
  <c r="N2" i="21" s="1"/>
  <c r="N15" i="10" l="1"/>
  <c r="N26" i="10"/>
  <c r="N22" i="10"/>
  <c r="N18" i="10"/>
  <c r="N25" i="10"/>
  <c r="N21" i="10"/>
  <c r="N17" i="10"/>
  <c r="N28" i="10"/>
  <c r="N24" i="10"/>
  <c r="N20" i="10"/>
  <c r="N16" i="10"/>
  <c r="N14" i="10"/>
  <c r="N27" i="10"/>
  <c r="N23" i="10"/>
  <c r="N19" i="10"/>
  <c r="N13" i="10"/>
  <c r="N24" i="18"/>
  <c r="P24" i="18" s="1"/>
  <c r="E6" i="18"/>
  <c r="N6" i="18"/>
  <c r="P6" i="18" s="1"/>
  <c r="E7" i="18"/>
  <c r="N7" i="18"/>
  <c r="P7" i="18" s="1"/>
  <c r="E8" i="18"/>
  <c r="N8" i="18"/>
  <c r="P8" i="18" s="1"/>
  <c r="E9" i="18"/>
  <c r="N9" i="18"/>
  <c r="P9" i="18" s="1"/>
  <c r="E10" i="18"/>
  <c r="N10" i="18"/>
  <c r="P10" i="18" s="1"/>
  <c r="E11" i="18"/>
  <c r="N11" i="18"/>
  <c r="P11" i="18" s="1"/>
  <c r="E12" i="18"/>
  <c r="N12" i="18"/>
  <c r="P12" i="18" s="1"/>
  <c r="E13" i="18"/>
  <c r="N13" i="18"/>
  <c r="P13" i="18" s="1"/>
  <c r="E14" i="18"/>
  <c r="N14" i="18"/>
  <c r="P14" i="18" s="1"/>
  <c r="E15" i="18"/>
  <c r="N15" i="18"/>
  <c r="P15" i="18" s="1"/>
  <c r="E16" i="18"/>
  <c r="N16" i="18"/>
  <c r="P16" i="18" s="1"/>
  <c r="E17" i="18"/>
  <c r="N17" i="18"/>
  <c r="P17" i="18" s="1"/>
  <c r="E18" i="18"/>
  <c r="N18" i="18"/>
  <c r="P18" i="18" s="1"/>
  <c r="E19" i="18"/>
  <c r="N19" i="18"/>
  <c r="P19" i="18" s="1"/>
  <c r="E20" i="18"/>
  <c r="N20" i="18"/>
  <c r="P20" i="18" s="1"/>
  <c r="E21" i="18"/>
  <c r="N21" i="18"/>
  <c r="P21" i="18" s="1"/>
  <c r="E22" i="18"/>
  <c r="N22" i="18"/>
  <c r="P22" i="18" s="1"/>
  <c r="E23" i="18"/>
  <c r="N23" i="18"/>
  <c r="P23" i="18" s="1"/>
  <c r="E24" i="18"/>
  <c r="E25" i="18"/>
  <c r="N25" i="18"/>
  <c r="P25" i="18" s="1"/>
  <c r="E26" i="18"/>
  <c r="N26" i="18"/>
  <c r="P26" i="18" s="1"/>
  <c r="E27" i="18"/>
  <c r="N27" i="18"/>
  <c r="P27" i="18" s="1"/>
  <c r="E28" i="18"/>
  <c r="N28" i="18"/>
  <c r="P28" i="18" s="1"/>
  <c r="E29" i="18"/>
  <c r="N29" i="18"/>
  <c r="P29" i="18" s="1"/>
  <c r="E30" i="18"/>
  <c r="N30" i="18"/>
  <c r="P30" i="18" s="1"/>
  <c r="E31" i="18"/>
  <c r="N31" i="18"/>
  <c r="P31" i="18" s="1"/>
  <c r="E32" i="18"/>
  <c r="N32" i="18"/>
  <c r="P32" i="18" s="1"/>
  <c r="E33" i="18"/>
  <c r="N33" i="18"/>
  <c r="P33" i="18" s="1"/>
  <c r="E34" i="18"/>
  <c r="N34" i="18"/>
  <c r="P34" i="18" s="1"/>
  <c r="E35" i="18"/>
  <c r="N35" i="18"/>
  <c r="P35" i="18" s="1"/>
  <c r="E36" i="18"/>
  <c r="N36" i="18"/>
  <c r="P36" i="18" s="1"/>
  <c r="E37" i="18"/>
  <c r="N37" i="18"/>
  <c r="P37" i="18" s="1"/>
  <c r="E38" i="18"/>
  <c r="N38" i="18"/>
  <c r="P38" i="18" s="1"/>
  <c r="E39" i="18"/>
  <c r="N39" i="18"/>
  <c r="P39" i="18" s="1"/>
  <c r="E40" i="18"/>
  <c r="N40" i="18"/>
  <c r="P40" i="18" s="1"/>
  <c r="E41" i="18"/>
  <c r="N41" i="18"/>
  <c r="P41" i="18" s="1"/>
  <c r="E42" i="18"/>
  <c r="N42" i="18"/>
  <c r="P42" i="18" s="1"/>
  <c r="E43" i="18"/>
  <c r="N43" i="18"/>
  <c r="P43" i="18" s="1"/>
  <c r="E44" i="18"/>
  <c r="N44" i="18"/>
  <c r="P44" i="18" s="1"/>
  <c r="E45" i="18"/>
  <c r="N45" i="18"/>
  <c r="P45" i="18" s="1"/>
  <c r="E46" i="18"/>
  <c r="N46" i="18"/>
  <c r="P46" i="18" s="1"/>
  <c r="E47" i="18"/>
  <c r="N47" i="18"/>
  <c r="P47" i="18" s="1"/>
  <c r="E48" i="18"/>
  <c r="N48" i="18"/>
  <c r="P48" i="18" s="1"/>
  <c r="E49" i="18"/>
  <c r="N49" i="18"/>
  <c r="P49" i="18" s="1"/>
  <c r="E50" i="18"/>
  <c r="N50" i="18"/>
  <c r="P50" i="18" s="1"/>
  <c r="E51" i="18"/>
  <c r="N51" i="18"/>
  <c r="P51" i="18" s="1"/>
  <c r="E52" i="18"/>
  <c r="N52" i="18"/>
  <c r="P52" i="18" s="1"/>
  <c r="E53" i="18"/>
  <c r="N53" i="18"/>
  <c r="P53" i="18" s="1"/>
  <c r="E54" i="18"/>
  <c r="N54" i="18"/>
  <c r="P54" i="18" s="1"/>
  <c r="E55" i="18"/>
  <c r="N55" i="18"/>
  <c r="P55" i="18" s="1"/>
  <c r="E56" i="18"/>
  <c r="N56" i="18"/>
  <c r="P56" i="18" s="1"/>
  <c r="E57" i="18"/>
  <c r="N57" i="18"/>
  <c r="P57" i="18" s="1"/>
  <c r="E58" i="18"/>
  <c r="N58" i="18"/>
  <c r="P58" i="18" s="1"/>
  <c r="E59" i="18"/>
  <c r="N59" i="18"/>
  <c r="P59" i="18" s="1"/>
  <c r="E60" i="18"/>
  <c r="N60" i="18"/>
  <c r="P60" i="18" s="1"/>
  <c r="E61" i="18"/>
  <c r="N61" i="18"/>
  <c r="P61" i="18" s="1"/>
  <c r="E62" i="18"/>
  <c r="N62" i="18"/>
  <c r="P62" i="18" s="1"/>
  <c r="E63" i="18"/>
  <c r="N63" i="18"/>
  <c r="P63" i="18" s="1"/>
  <c r="E64" i="18"/>
  <c r="N64" i="18"/>
  <c r="P64" i="18" s="1"/>
  <c r="E65" i="18"/>
  <c r="N65" i="18"/>
  <c r="P65" i="18" s="1"/>
  <c r="E66" i="18"/>
  <c r="N66" i="18"/>
  <c r="P66" i="18" s="1"/>
  <c r="E67" i="18"/>
  <c r="N67" i="18"/>
  <c r="P67" i="18" s="1"/>
  <c r="I11" i="17" l="1"/>
  <c r="K18" i="1"/>
  <c r="O2" i="15"/>
  <c r="M1" i="17"/>
  <c r="B5" i="1"/>
  <c r="B10" i="1" l="1"/>
  <c r="K44" i="15"/>
  <c r="L2" i="14"/>
  <c r="L3" i="14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29" i="14"/>
  <c r="L30" i="14"/>
  <c r="L31" i="14"/>
  <c r="L32" i="14"/>
  <c r="L33" i="14"/>
  <c r="L34" i="14"/>
  <c r="L35" i="14"/>
  <c r="L36" i="14"/>
  <c r="L37" i="14"/>
  <c r="L38" i="14"/>
  <c r="L39" i="14"/>
  <c r="L40" i="14"/>
  <c r="L41" i="14"/>
  <c r="L42" i="14"/>
  <c r="L43" i="14"/>
  <c r="L44" i="14"/>
  <c r="L45" i="14"/>
  <c r="L46" i="14"/>
  <c r="L47" i="14"/>
  <c r="L48" i="14"/>
  <c r="L49" i="14"/>
  <c r="L50" i="14"/>
  <c r="L51" i="14"/>
  <c r="L52" i="14"/>
  <c r="L53" i="14"/>
  <c r="L54" i="14"/>
  <c r="L55" i="14"/>
  <c r="L56" i="14"/>
  <c r="L57" i="14"/>
  <c r="L135" i="14"/>
  <c r="E5" i="6"/>
  <c r="E9" i="6"/>
  <c r="E6" i="6"/>
  <c r="E11" i="6"/>
  <c r="E12" i="6"/>
  <c r="E13" i="6"/>
  <c r="E2" i="6"/>
  <c r="E3" i="6"/>
  <c r="E4" i="6"/>
  <c r="E7" i="6"/>
  <c r="E8" i="6"/>
  <c r="E10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95" i="6"/>
  <c r="E96" i="6"/>
  <c r="E97" i="6"/>
  <c r="E98" i="6"/>
  <c r="E99" i="6"/>
  <c r="O5" i="6"/>
  <c r="O9" i="6"/>
  <c r="O6" i="6"/>
  <c r="O11" i="6"/>
  <c r="O12" i="6"/>
  <c r="O13" i="6"/>
  <c r="O2" i="6"/>
  <c r="O3" i="6"/>
  <c r="O4" i="6"/>
  <c r="O7" i="6"/>
  <c r="O8" i="6"/>
  <c r="O10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95" i="6"/>
  <c r="O96" i="6"/>
  <c r="O97" i="6"/>
  <c r="O98" i="6"/>
  <c r="O99" i="6"/>
  <c r="L2" i="11"/>
  <c r="N2" i="11" s="1"/>
  <c r="L3" i="11"/>
  <c r="N3" i="11" s="1"/>
  <c r="L4" i="11"/>
  <c r="N4" i="11" s="1"/>
  <c r="L5" i="11"/>
  <c r="N5" i="11" s="1"/>
  <c r="L6" i="11"/>
  <c r="N6" i="11" s="1"/>
  <c r="L79" i="11"/>
  <c r="N79" i="11" s="1"/>
  <c r="L2" i="10"/>
  <c r="L3" i="10"/>
  <c r="L4" i="10"/>
  <c r="L5" i="10"/>
  <c r="L7" i="10"/>
  <c r="L8" i="10"/>
  <c r="L9" i="10"/>
  <c r="L10" i="10"/>
  <c r="L11" i="10"/>
  <c r="L12" i="10"/>
  <c r="L29" i="10"/>
  <c r="L30" i="10"/>
  <c r="N5" i="18"/>
  <c r="P5" i="18" s="1"/>
  <c r="N68" i="18"/>
  <c r="P68" i="18" s="1"/>
  <c r="I1" i="17"/>
  <c r="N9" i="10" l="1"/>
  <c r="N11" i="10"/>
  <c r="N7" i="10"/>
  <c r="N2" i="10"/>
  <c r="N30" i="10"/>
  <c r="N10" i="10"/>
  <c r="N5" i="10"/>
  <c r="N29" i="10"/>
  <c r="N4" i="10"/>
  <c r="N12" i="10"/>
  <c r="N8" i="10"/>
  <c r="N3" i="10"/>
  <c r="K41" i="15"/>
  <c r="Q41" i="15"/>
  <c r="K36" i="15"/>
  <c r="Q36" i="15" s="1"/>
  <c r="K26" i="15"/>
  <c r="K33" i="15" s="1"/>
  <c r="E68" i="18"/>
  <c r="E5" i="18"/>
  <c r="N4" i="18"/>
  <c r="P4" i="18" s="1"/>
  <c r="E4" i="18"/>
  <c r="N3" i="18"/>
  <c r="P3" i="18" s="1"/>
  <c r="E3" i="18"/>
  <c r="N2" i="18"/>
  <c r="P2" i="18" s="1"/>
  <c r="E2" i="18"/>
  <c r="K14" i="15"/>
  <c r="K12" i="15"/>
  <c r="L14" i="15"/>
  <c r="K11" i="15"/>
  <c r="G12" i="15"/>
  <c r="G11" i="15"/>
  <c r="G10" i="15"/>
  <c r="I4" i="17"/>
  <c r="I2" i="13"/>
  <c r="Q44" i="15" s="1"/>
  <c r="I3" i="13"/>
  <c r="I4" i="13"/>
  <c r="Q33" i="15"/>
  <c r="K28" i="15" l="1"/>
  <c r="Q28" i="15" s="1"/>
  <c r="K38" i="15"/>
  <c r="K30" i="15"/>
  <c r="Q38" i="15"/>
  <c r="L1" i="17"/>
  <c r="K1" i="17"/>
  <c r="J1" i="17"/>
  <c r="Q30" i="15"/>
  <c r="H19" i="15" l="1"/>
  <c r="N46" i="15"/>
  <c r="N47" i="15" s="1"/>
  <c r="N48" i="15" s="1"/>
  <c r="K24" i="15" l="1"/>
</calcChain>
</file>

<file path=xl/connections.xml><?xml version="1.0" encoding="utf-8"?>
<connections xmlns="http://schemas.openxmlformats.org/spreadsheetml/2006/main">
  <connection id="1" sourceFile="C:\Users\Nicolas\Desktop\Base Petit Gruau.xlsx" keepAlive="1" name="Base Petit Gruau" type="5" refreshedVersion="0" new="1" background="1" refreshOnLoad="1" saveData="1">
    <dbPr connection="Provider=Microsoft.ACE.OLEDB.12.0;Password=&quot;&quot;;User ID=Admin;Data Source=C:\Users\Nicolas\Desktop\Base Petit Gruau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Citroen Berlingo$'" commandType="3"/>
  </connection>
</connections>
</file>

<file path=xl/sharedStrings.xml><?xml version="1.0" encoding="utf-8"?>
<sst xmlns="http://schemas.openxmlformats.org/spreadsheetml/2006/main" count="13282" uniqueCount="6418">
  <si>
    <t>Citroen</t>
  </si>
  <si>
    <t>Peugeot</t>
  </si>
  <si>
    <t>Renault</t>
  </si>
  <si>
    <t>Mercedes</t>
  </si>
  <si>
    <t>Modèle</t>
  </si>
  <si>
    <t>Ford</t>
  </si>
  <si>
    <t>Volkswagen</t>
  </si>
  <si>
    <t>Fiat</t>
  </si>
  <si>
    <t>Opel</t>
  </si>
  <si>
    <t>Vito</t>
  </si>
  <si>
    <t>Marque</t>
  </si>
  <si>
    <t>Vivaro L2H2</t>
  </si>
  <si>
    <t>Classe V</t>
  </si>
  <si>
    <t>Sprinter</t>
  </si>
  <si>
    <t>Référence</t>
  </si>
  <si>
    <t>Description</t>
  </si>
  <si>
    <t>Prix</t>
  </si>
  <si>
    <t>Remise</t>
  </si>
  <si>
    <t>Prix remisé</t>
  </si>
  <si>
    <t>Choix</t>
  </si>
  <si>
    <t>Type</t>
  </si>
  <si>
    <t>Aménagement</t>
  </si>
  <si>
    <t>Option obligatoire</t>
  </si>
  <si>
    <t>Option facultative</t>
  </si>
  <si>
    <t>Transport</t>
  </si>
  <si>
    <t>Citroën</t>
  </si>
  <si>
    <t>Option supplémentaire</t>
  </si>
  <si>
    <t>Choix de la marque</t>
  </si>
  <si>
    <t>Choix du modèle</t>
  </si>
  <si>
    <t>OPTION OBLIGATOIRES</t>
  </si>
  <si>
    <t>AMENAGEMENTS</t>
  </si>
  <si>
    <t>OPTIONS FACULTATIVES</t>
  </si>
  <si>
    <t>OPTIONS SUPPLEMENTAIRES</t>
  </si>
  <si>
    <t>OPTIONS SPECIFIQUES</t>
  </si>
  <si>
    <t>OPT SPE 001</t>
  </si>
  <si>
    <t>OPT SPE 002</t>
  </si>
  <si>
    <t>OPT SPE 003</t>
  </si>
  <si>
    <t>MATERIEL</t>
  </si>
  <si>
    <t>Votre commercial</t>
  </si>
  <si>
    <t>Coordonnées du commercial</t>
  </si>
  <si>
    <t>Nom</t>
  </si>
  <si>
    <t>Téléphone</t>
  </si>
  <si>
    <t>Mail</t>
  </si>
  <si>
    <t>Coordonnées du client</t>
  </si>
  <si>
    <t>Adresse</t>
  </si>
  <si>
    <t>Code postal</t>
  </si>
  <si>
    <t>Ville</t>
  </si>
  <si>
    <t>Devis établi le</t>
  </si>
  <si>
    <t>A</t>
  </si>
  <si>
    <t>Nom, Prénom</t>
  </si>
  <si>
    <t>Référence client</t>
  </si>
  <si>
    <t>Maque du véhicule</t>
  </si>
  <si>
    <t>Modèle du véhicule</t>
  </si>
  <si>
    <t>Chassis</t>
  </si>
  <si>
    <t>Quantité d'options obligatoires</t>
  </si>
  <si>
    <t>(Détails des options obligatoires en annexe)</t>
  </si>
  <si>
    <t>Quantité d'options facultatives</t>
  </si>
  <si>
    <t>Quantité d'options supplémentaires</t>
  </si>
  <si>
    <t>(Détails des options spécifiques choisies en annexe)</t>
  </si>
  <si>
    <t>(Détails des options supplémentaires choisies en annexe)</t>
  </si>
  <si>
    <t>(Détails des options facultatives choisies en annexe)</t>
  </si>
  <si>
    <t>Quantité de matériel</t>
  </si>
  <si>
    <t>CHASSIS</t>
  </si>
  <si>
    <t>Choix 2</t>
  </si>
  <si>
    <t>Choix 1</t>
  </si>
  <si>
    <t>Total HT</t>
  </si>
  <si>
    <t>TVA</t>
  </si>
  <si>
    <t>TOTAL TTC</t>
  </si>
  <si>
    <t>Prix de Vente Public</t>
  </si>
  <si>
    <t>Prix d'achat</t>
  </si>
  <si>
    <t>Marge sur châssis</t>
  </si>
  <si>
    <t>prix de vente</t>
  </si>
  <si>
    <t>Prix de vente public</t>
  </si>
  <si>
    <t>DEVIS N°</t>
  </si>
  <si>
    <t>Marge</t>
  </si>
  <si>
    <t>Prix de vente</t>
  </si>
  <si>
    <t xml:space="preserve">Prix de vente </t>
  </si>
  <si>
    <t>PN</t>
  </si>
  <si>
    <t>(Détails de matériel choisis en annexe)</t>
  </si>
  <si>
    <t>Quantité d'options spécifiques</t>
  </si>
  <si>
    <r>
      <rPr>
        <b/>
        <u/>
        <sz val="15"/>
        <color theme="1"/>
        <rFont val="Calibri"/>
        <family val="2"/>
        <scheme val="minor"/>
      </rPr>
      <t>ETAPE 1</t>
    </r>
    <r>
      <rPr>
        <b/>
        <sz val="15"/>
        <color theme="1"/>
        <rFont val="Calibri"/>
        <family val="2"/>
        <scheme val="minor"/>
      </rPr>
      <t xml:space="preserve"> : CHOIX DE LA MARQUE</t>
    </r>
  </si>
  <si>
    <r>
      <rPr>
        <b/>
        <u/>
        <sz val="15"/>
        <color theme="1"/>
        <rFont val="Calibri"/>
        <family val="2"/>
        <scheme val="minor"/>
      </rPr>
      <t>ETAPE 2</t>
    </r>
    <r>
      <rPr>
        <b/>
        <sz val="15"/>
        <color theme="1"/>
        <rFont val="Calibri"/>
        <family val="2"/>
        <scheme val="minor"/>
      </rPr>
      <t xml:space="preserve"> : CHOIX DU MODELE</t>
    </r>
  </si>
  <si>
    <t>ETAPE 3 : CONFIGURATION</t>
  </si>
  <si>
    <t>IMPRIMER EN PDF</t>
  </si>
  <si>
    <t>ENVOYER PAR MAIL</t>
  </si>
  <si>
    <t>Plan</t>
  </si>
  <si>
    <t>Transit</t>
  </si>
  <si>
    <t>Vivaro L1H1</t>
  </si>
  <si>
    <t>Vivaro L2H1</t>
  </si>
  <si>
    <t>Trafic L1H1</t>
  </si>
  <si>
    <t>Trafic L2H2</t>
  </si>
  <si>
    <t>Trafic L2H1</t>
  </si>
  <si>
    <t>T6</t>
  </si>
  <si>
    <t>Jumper L2H2</t>
  </si>
  <si>
    <t>Jumper L3H2</t>
  </si>
  <si>
    <t>Movano L2H2</t>
  </si>
  <si>
    <t>Movano L3H2</t>
  </si>
  <si>
    <t>Talento L1H1</t>
  </si>
  <si>
    <t>Talento L2H1</t>
  </si>
  <si>
    <t>Talento L2H2</t>
  </si>
  <si>
    <t>Ducato L2H2</t>
  </si>
  <si>
    <t>Ducato L3H2</t>
  </si>
  <si>
    <t>Jumpy Standard</t>
  </si>
  <si>
    <t>Jumpy Long</t>
  </si>
  <si>
    <t>Expert Long</t>
  </si>
  <si>
    <t>Expert Standard</t>
  </si>
  <si>
    <t>Boxer L3H2</t>
  </si>
  <si>
    <t>Boxer L2H2</t>
  </si>
  <si>
    <t>Master L3H2</t>
  </si>
  <si>
    <t>Master L2H2</t>
  </si>
  <si>
    <t>Version 1.07.16</t>
  </si>
  <si>
    <t>TRAFIC L1H1</t>
  </si>
  <si>
    <t>TRAFIC L2H1</t>
  </si>
  <si>
    <t>TRAFIC L2H2</t>
  </si>
  <si>
    <t>VIVARO</t>
  </si>
  <si>
    <t>MASTER</t>
  </si>
  <si>
    <t>BOXER</t>
  </si>
  <si>
    <t>TRANSPORTER</t>
  </si>
  <si>
    <t>Motorisation</t>
  </si>
  <si>
    <t>Descriptif</t>
  </si>
  <si>
    <t>Désignation</t>
  </si>
  <si>
    <t>Code Référence Châssis</t>
  </si>
  <si>
    <t>Code Référence Opt. Obl.</t>
  </si>
  <si>
    <t>Option préconisée</t>
  </si>
  <si>
    <t>Code Référence Opt. Pré.</t>
  </si>
  <si>
    <t>Code Référence Opt. Fal.</t>
  </si>
  <si>
    <t>EXPERT L3H1</t>
  </si>
  <si>
    <t>JUMPY L3H1</t>
  </si>
  <si>
    <t>TRAFIC L2H2 A1</t>
  </si>
  <si>
    <t>TRAFIC L2H2 B</t>
  </si>
  <si>
    <t>Matériel médical</t>
  </si>
  <si>
    <t>Fournisseur</t>
  </si>
  <si>
    <t>V KLASS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</si>
  <si>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</si>
  <si>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</si>
  <si>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</si>
  <si>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</si>
  <si>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</si>
  <si>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</si>
  <si>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</si>
  <si>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</si>
  <si>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</si>
  <si>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</si>
  <si>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</si>
  <si>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</si>
  <si>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</si>
  <si>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</si>
  <si>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</si>
  <si>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</si>
  <si>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</si>
  <si>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</si>
  <si>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</si>
  <si>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</si>
  <si>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</si>
  <si>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</si>
  <si>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</si>
  <si>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</si>
  <si>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</si>
  <si>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</si>
  <si>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</si>
  <si>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</si>
  <si>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</si>
  <si>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</si>
  <si>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</si>
  <si>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</si>
  <si>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</si>
  <si>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Désignation1</t>
  </si>
  <si>
    <t>Désignation2</t>
  </si>
  <si>
    <t>Désignation3</t>
  </si>
  <si>
    <t>Désignation4</t>
  </si>
  <si>
    <t>Désignation5</t>
  </si>
  <si>
    <t>Désignation6</t>
  </si>
  <si>
    <t>Désignation7</t>
  </si>
  <si>
    <t>Désignation8</t>
  </si>
  <si>
    <t>Désignation9</t>
  </si>
  <si>
    <t>Désignation10</t>
  </si>
  <si>
    <t>Désignation11</t>
  </si>
  <si>
    <t>Désignation12</t>
  </si>
  <si>
    <t>Désignation13</t>
  </si>
  <si>
    <t>Désignation14</t>
  </si>
  <si>
    <t>Désignation15</t>
  </si>
  <si>
    <t>Désignation16</t>
  </si>
  <si>
    <t>Désignation17</t>
  </si>
  <si>
    <t>Désignation18</t>
  </si>
  <si>
    <t>Désignation19</t>
  </si>
  <si>
    <t>Désignation20</t>
  </si>
  <si>
    <t>Désignation21</t>
  </si>
  <si>
    <t>Désignation22</t>
  </si>
  <si>
    <t>Désignation23</t>
  </si>
  <si>
    <t>Désignation24</t>
  </si>
  <si>
    <t>Désignation25</t>
  </si>
  <si>
    <t>Désignation26</t>
  </si>
  <si>
    <t>Désignation27</t>
  </si>
  <si>
    <t>Désignation28</t>
  </si>
  <si>
    <t>Désignation29</t>
  </si>
  <si>
    <t>Désignation30</t>
  </si>
  <si>
    <t>Désignation31</t>
  </si>
  <si>
    <t>Désignation32</t>
  </si>
  <si>
    <t>Désignation33</t>
  </si>
  <si>
    <t>Descriptif1</t>
  </si>
  <si>
    <t>Descriptif2</t>
  </si>
  <si>
    <t>Descriptif3</t>
  </si>
  <si>
    <t>Descriptif4</t>
  </si>
  <si>
    <t>Descriptif5</t>
  </si>
  <si>
    <t>Descriptif6</t>
  </si>
  <si>
    <t>Descriptif7</t>
  </si>
  <si>
    <t>Descriptif8</t>
  </si>
  <si>
    <t>Descriptif9</t>
  </si>
  <si>
    <t>Descriptif10</t>
  </si>
  <si>
    <t>Descriptif11</t>
  </si>
  <si>
    <t>Descriptif12</t>
  </si>
  <si>
    <t>Descriptif13</t>
  </si>
  <si>
    <t>Descriptif14</t>
  </si>
  <si>
    <t>Descriptif15</t>
  </si>
  <si>
    <t>Descriptif16</t>
  </si>
  <si>
    <t>Descriptif17</t>
  </si>
  <si>
    <t>Descriptif18</t>
  </si>
  <si>
    <t>Descriptif19</t>
  </si>
  <si>
    <t>Descriptif20</t>
  </si>
  <si>
    <t>Descriptif21</t>
  </si>
  <si>
    <t>Descriptif22</t>
  </si>
  <si>
    <t>Descriptif23</t>
  </si>
  <si>
    <t>Descriptif24</t>
  </si>
  <si>
    <t>Descriptif25</t>
  </si>
  <si>
    <t>Descriptif26</t>
  </si>
  <si>
    <t>Descriptif27</t>
  </si>
  <si>
    <t>Descriptif28</t>
  </si>
  <si>
    <t>Descriptif29</t>
  </si>
  <si>
    <t>Descriptif30</t>
  </si>
  <si>
    <t>Descriptif31</t>
  </si>
  <si>
    <t>Descriptif32</t>
  </si>
  <si>
    <t>Descriptif33</t>
  </si>
  <si>
    <t>Motorisation1</t>
  </si>
  <si>
    <t>Motorisation2</t>
  </si>
  <si>
    <t>Motorisation3</t>
  </si>
  <si>
    <t>Motorisation4</t>
  </si>
  <si>
    <t>Motorisation5</t>
  </si>
  <si>
    <t>Motorisation6</t>
  </si>
  <si>
    <t>Motorisation7</t>
  </si>
  <si>
    <t>Motorisation8</t>
  </si>
  <si>
    <t>Motorisation9</t>
  </si>
  <si>
    <t>Motorisation10</t>
  </si>
  <si>
    <t>Motorisation11</t>
  </si>
  <si>
    <t>Motorisation12</t>
  </si>
  <si>
    <t>Motorisation13</t>
  </si>
  <si>
    <t>Motorisation14</t>
  </si>
  <si>
    <t>Motorisation15</t>
  </si>
  <si>
    <t>Motorisation16</t>
  </si>
  <si>
    <t>Motorisation17</t>
  </si>
  <si>
    <t>Motorisation18</t>
  </si>
  <si>
    <t>Motorisation19</t>
  </si>
  <si>
    <t>Motorisation20</t>
  </si>
  <si>
    <t>Motorisation21</t>
  </si>
  <si>
    <t>Motorisation22</t>
  </si>
  <si>
    <t>Motorisation23</t>
  </si>
  <si>
    <t>Motorisation24</t>
  </si>
  <si>
    <t>Motorisation25</t>
  </si>
  <si>
    <t>Motorisation26</t>
  </si>
  <si>
    <t>Motorisation27</t>
  </si>
  <si>
    <t>Motorisation28</t>
  </si>
  <si>
    <t>Motorisation29</t>
  </si>
  <si>
    <t>Motorisation30</t>
  </si>
  <si>
    <t>Motorisation31</t>
  </si>
  <si>
    <t>Motorisation32</t>
  </si>
  <si>
    <t>Motorisation33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</si>
  <si>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</si>
  <si>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</si>
  <si>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</si>
  <si>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</si>
  <si>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</si>
  <si>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</si>
  <si>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</si>
  <si>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</si>
  <si>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</si>
  <si>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</si>
  <si>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</si>
  <si>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</si>
  <si>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</si>
  <si>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</si>
  <si>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</si>
  <si>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</si>
  <si>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</si>
  <si>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</si>
  <si>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</si>
  <si>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</si>
  <si>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</si>
  <si>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</si>
  <si>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</si>
  <si>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</si>
  <si>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</si>
  <si>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Description10</t>
  </si>
  <si>
    <t>Description11</t>
  </si>
  <si>
    <t>Description12</t>
  </si>
  <si>
    <t>Description13</t>
  </si>
  <si>
    <t>Description14</t>
  </si>
  <si>
    <t>Description15</t>
  </si>
  <si>
    <t>Description16</t>
  </si>
  <si>
    <t>Description 1</t>
  </si>
  <si>
    <t>Description 2</t>
  </si>
  <si>
    <t>Description 3</t>
  </si>
  <si>
    <t>Description 4</t>
  </si>
  <si>
    <t>Description 5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</si>
  <si>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</si>
  <si>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</si>
  <si>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</si>
  <si>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</si>
  <si>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</si>
  <si>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</si>
  <si>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</si>
  <si>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</si>
  <si>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</si>
  <si>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</si>
  <si>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</si>
  <si>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</si>
  <si>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</si>
  <si>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</si>
  <si>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</si>
  <si>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</si>
  <si>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</si>
  <si>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</si>
  <si>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</si>
  <si>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</si>
  <si>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</si>
  <si>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</si>
  <si>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</si>
  <si>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</si>
  <si>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</si>
  <si>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</si>
  <si>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</si>
  <si>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</si>
  <si>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</si>
  <si>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</si>
  <si>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</si>
  <si>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</si>
  <si>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</si>
  <si>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</si>
  <si>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</si>
  <si>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</si>
  <si>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</si>
  <si>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</si>
  <si>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</si>
  <si>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</si>
  <si>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</si>
  <si>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</si>
  <si>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</si>
  <si>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</si>
  <si>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</si>
  <si>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</si>
  <si>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</si>
  <si>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</si>
  <si>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</si>
  <si>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</si>
  <si>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</si>
  <si>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</si>
  <si>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</si>
  <si>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</si>
  <si>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</si>
  <si>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</si>
  <si>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</si>
  <si>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</si>
  <si>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</si>
  <si>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</si>
  <si>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</si>
  <si>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</si>
  <si>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</si>
  <si>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</si>
  <si>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</si>
  <si>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</si>
  <si>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</si>
  <si>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</si>
  <si>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</si>
  <si>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Description 29</t>
  </si>
  <si>
    <t>Description 30</t>
  </si>
  <si>
    <t>Description 31</t>
  </si>
  <si>
    <t>Description 32</t>
  </si>
  <si>
    <t>Description 33</t>
  </si>
  <si>
    <t>Description 34</t>
  </si>
  <si>
    <t>Description 35</t>
  </si>
  <si>
    <t>Description 36</t>
  </si>
  <si>
    <t>Description 37</t>
  </si>
  <si>
    <t>Description 38</t>
  </si>
  <si>
    <t>Description 39</t>
  </si>
  <si>
    <t>Description 40</t>
  </si>
  <si>
    <t>Description 41</t>
  </si>
  <si>
    <t>Description 42</t>
  </si>
  <si>
    <t>Description 43</t>
  </si>
  <si>
    <t>Description 44</t>
  </si>
  <si>
    <t>Description 45</t>
  </si>
  <si>
    <t>Description 46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</si>
  <si>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</si>
  <si>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</si>
  <si>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</si>
  <si>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</si>
  <si>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</si>
  <si>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</si>
  <si>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</si>
  <si>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</si>
  <si>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</si>
  <si>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</si>
  <si>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</si>
  <si>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</si>
  <si>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</si>
  <si>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</si>
  <si>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</si>
  <si>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</si>
  <si>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</si>
  <si>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</si>
  <si>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</si>
  <si>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</si>
  <si>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</si>
  <si>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</si>
  <si>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</si>
  <si>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</si>
  <si>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</si>
  <si>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</si>
  <si>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</si>
  <si>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</si>
  <si>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</si>
  <si>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</si>
  <si>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</si>
  <si>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</si>
  <si>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</si>
  <si>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</si>
  <si>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</si>
  <si>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</si>
  <si>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</si>
  <si>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</si>
  <si>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</si>
  <si>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</si>
  <si>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</si>
  <si>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</si>
  <si>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</si>
  <si>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</si>
  <si>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</si>
  <si>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</si>
  <si>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</si>
  <si>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Description 47</t>
  </si>
  <si>
    <t>Description 48</t>
  </si>
  <si>
    <t>Description 49</t>
  </si>
  <si>
    <t>Description 50</t>
  </si>
  <si>
    <t>Description 51</t>
  </si>
  <si>
    <t>Description 52</t>
  </si>
  <si>
    <t>Description 53</t>
  </si>
  <si>
    <t>Description 54</t>
  </si>
  <si>
    <t>Description 55</t>
  </si>
  <si>
    <t>Description 56</t>
  </si>
  <si>
    <t>Description 57</t>
  </si>
  <si>
    <t>Description 58</t>
  </si>
  <si>
    <t>Description 59</t>
  </si>
  <si>
    <t>Description 60</t>
  </si>
  <si>
    <t>Description 61</t>
  </si>
  <si>
    <t>Description 62</t>
  </si>
  <si>
    <t>Description 63</t>
  </si>
  <si>
    <t>Plan 1</t>
  </si>
  <si>
    <t>Plan 2</t>
  </si>
  <si>
    <t>Plan 3</t>
  </si>
  <si>
    <t>Plan 4</t>
  </si>
  <si>
    <t>Plan 5</t>
  </si>
  <si>
    <t>Plan 6</t>
  </si>
  <si>
    <t>Plan 7</t>
  </si>
  <si>
    <t>Plan 8</t>
  </si>
  <si>
    <t>Plan 9</t>
  </si>
  <si>
    <t>Plan 10</t>
  </si>
  <si>
    <t>Plan 11</t>
  </si>
  <si>
    <t>Plan 12</t>
  </si>
  <si>
    <t>Plan 13</t>
  </si>
  <si>
    <t>Plan 14</t>
  </si>
  <si>
    <t>Plan 15</t>
  </si>
  <si>
    <t>Plan 16</t>
  </si>
  <si>
    <t>Plan 17</t>
  </si>
  <si>
    <t>Plan 18</t>
  </si>
  <si>
    <t>Plan 19</t>
  </si>
  <si>
    <t>Plan 20</t>
  </si>
  <si>
    <t>Plan 21</t>
  </si>
  <si>
    <t>Plan 22</t>
  </si>
  <si>
    <t>Plan 23</t>
  </si>
  <si>
    <t>Plan 24</t>
  </si>
  <si>
    <t>Plan 25</t>
  </si>
  <si>
    <t>Plan 26</t>
  </si>
  <si>
    <t>Plan 27</t>
  </si>
  <si>
    <t>Plan 28</t>
  </si>
  <si>
    <t>Plan 29</t>
  </si>
  <si>
    <t>Plan 30</t>
  </si>
  <si>
    <t>Plan 31</t>
  </si>
  <si>
    <t>Plan 32</t>
  </si>
  <si>
    <t>Plan 33</t>
  </si>
  <si>
    <t>Plan 34</t>
  </si>
  <si>
    <t>Plan 35</t>
  </si>
  <si>
    <t>Plan 36</t>
  </si>
  <si>
    <t>Plan 37</t>
  </si>
  <si>
    <t>Plan 38</t>
  </si>
  <si>
    <t>Plan 39</t>
  </si>
  <si>
    <t>Plan 40</t>
  </si>
  <si>
    <t>Plan 41</t>
  </si>
  <si>
    <t>Plan 42</t>
  </si>
  <si>
    <t>Plan 43</t>
  </si>
  <si>
    <t>Plan 44</t>
  </si>
  <si>
    <t>Plan 45</t>
  </si>
  <si>
    <t>Plan 46</t>
  </si>
  <si>
    <t>Plan 47</t>
  </si>
  <si>
    <t>Plan 48</t>
  </si>
  <si>
    <t>Plan 49</t>
  </si>
  <si>
    <t>Plan 50</t>
  </si>
  <si>
    <t>Plan 51</t>
  </si>
  <si>
    <t>Plan 52</t>
  </si>
  <si>
    <t>Plan 53</t>
  </si>
  <si>
    <t>Plan 54</t>
  </si>
  <si>
    <t>Plan 55</t>
  </si>
  <si>
    <t>Plan 56</t>
  </si>
  <si>
    <t>Plan 57</t>
  </si>
  <si>
    <t>Plan 58</t>
  </si>
  <si>
    <t>Plan 59</t>
  </si>
  <si>
    <t>Plan 60</t>
  </si>
  <si>
    <t>Plan 61</t>
  </si>
  <si>
    <t>Plan 62</t>
  </si>
  <si>
    <t>Plan 63</t>
  </si>
  <si>
    <t>Aménagement 1</t>
  </si>
  <si>
    <t>Aménagement 2</t>
  </si>
  <si>
    <t>Aménagement 3</t>
  </si>
  <si>
    <t>Aménagement 4</t>
  </si>
  <si>
    <t>Aménagement 5</t>
  </si>
  <si>
    <t>Aménagement 6</t>
  </si>
  <si>
    <t>Aménagement 7</t>
  </si>
  <si>
    <t>Aménagement 8</t>
  </si>
  <si>
    <t>Aménagement 9</t>
  </si>
  <si>
    <t>Aménagement 10</t>
  </si>
  <si>
    <t>Aménagement 11</t>
  </si>
  <si>
    <t>Aménagement 12</t>
  </si>
  <si>
    <t>Aménagement 13</t>
  </si>
  <si>
    <t>Aménagement 14</t>
  </si>
  <si>
    <t>Aménagement 15</t>
  </si>
  <si>
    <t>Aménagement 16</t>
  </si>
  <si>
    <t>Aménagement 17</t>
  </si>
  <si>
    <t>Aménagement 18</t>
  </si>
  <si>
    <t>Aménagement 19</t>
  </si>
  <si>
    <t>Aménagement 20</t>
  </si>
  <si>
    <t>Aménagement 21</t>
  </si>
  <si>
    <t>Aménagement 22</t>
  </si>
  <si>
    <t>Aménagement 23</t>
  </si>
  <si>
    <t>Aménagement 24</t>
  </si>
  <si>
    <t>Aménagement 25</t>
  </si>
  <si>
    <t>Aménagement 26</t>
  </si>
  <si>
    <t>Aménagement 27</t>
  </si>
  <si>
    <t>Aménagement 28</t>
  </si>
  <si>
    <t>Aménagement 29</t>
  </si>
  <si>
    <t>Aménagement 30</t>
  </si>
  <si>
    <t>Aménagement 31</t>
  </si>
  <si>
    <t>Aménagement 32</t>
  </si>
  <si>
    <t>Aménagement 33</t>
  </si>
  <si>
    <t>Aménagement 34</t>
  </si>
  <si>
    <t>Aménagement 35</t>
  </si>
  <si>
    <t>Aménagement 36</t>
  </si>
  <si>
    <t>Aménagement 37</t>
  </si>
  <si>
    <t>Aménagement 38</t>
  </si>
  <si>
    <t>Aménagement 39</t>
  </si>
  <si>
    <t>Aménagement 40</t>
  </si>
  <si>
    <t>Aménagement 41</t>
  </si>
  <si>
    <t>Aménagement 42</t>
  </si>
  <si>
    <t>Aménagement 43</t>
  </si>
  <si>
    <t>Aménagement 44</t>
  </si>
  <si>
    <t>Aménagement 45</t>
  </si>
  <si>
    <t>Aménagement 46</t>
  </si>
  <si>
    <t>Aménagement 47</t>
  </si>
  <si>
    <t>Aménagement 48</t>
  </si>
  <si>
    <t>Aménagement 49</t>
  </si>
  <si>
    <t>Aménagement 50</t>
  </si>
  <si>
    <t>Aménagement 51</t>
  </si>
  <si>
    <t>Aménagement 52</t>
  </si>
  <si>
    <t>Aménagement 53</t>
  </si>
  <si>
    <t>Aménagement 54</t>
  </si>
  <si>
    <t>Aménagement 55</t>
  </si>
  <si>
    <t>Aménagement 56</t>
  </si>
  <si>
    <t>Aménagement 57</t>
  </si>
  <si>
    <t>Aménagement 58</t>
  </si>
  <si>
    <t>Aménagement 59</t>
  </si>
  <si>
    <t>Aménagement 60</t>
  </si>
  <si>
    <t>Aménagement 61</t>
  </si>
  <si>
    <t>Aménagement 62</t>
  </si>
  <si>
    <t>Aménagement 63</t>
  </si>
  <si>
    <t>Aménagement 64</t>
  </si>
  <si>
    <t>Aménagement 65</t>
  </si>
  <si>
    <t>Aménagement 66</t>
  </si>
  <si>
    <t>Aménagement 67</t>
  </si>
  <si>
    <t>Aménagement 68</t>
  </si>
  <si>
    <t>Aménagement 69</t>
  </si>
  <si>
    <t>Aménagement 70</t>
  </si>
  <si>
    <t>Aménagement 71</t>
  </si>
  <si>
    <t>Aménagement 72</t>
  </si>
  <si>
    <t>Aménagement 73</t>
  </si>
  <si>
    <t>Aménagement 74</t>
  </si>
  <si>
    <t>Aménagement 75</t>
  </si>
  <si>
    <t>Aménagement 76</t>
  </si>
  <si>
    <t>Aménagement 77</t>
  </si>
  <si>
    <t>Aménagement 78</t>
  </si>
  <si>
    <t>Aménagement 79</t>
  </si>
  <si>
    <t>Aménagement 80</t>
  </si>
  <si>
    <t>Aménagement 81</t>
  </si>
  <si>
    <t>Aménagement 82</t>
  </si>
  <si>
    <t>Aménagement 83</t>
  </si>
  <si>
    <t>Aménagement 84</t>
  </si>
  <si>
    <t>Aménagement 85</t>
  </si>
  <si>
    <t>Aménagement 86</t>
  </si>
  <si>
    <t>Aménagement 87</t>
  </si>
  <si>
    <t>Aménagement 88</t>
  </si>
  <si>
    <t>Aménagement 89</t>
  </si>
  <si>
    <t>Aménagement 90</t>
  </si>
  <si>
    <t>Aménagement 91</t>
  </si>
  <si>
    <t>Aménagement 92</t>
  </si>
  <si>
    <t>Aménagement 93</t>
  </si>
  <si>
    <t>Aménagement 94</t>
  </si>
  <si>
    <t>Aménagement 95</t>
  </si>
  <si>
    <t>Aménagement 96</t>
  </si>
  <si>
    <t>Aménagement 97</t>
  </si>
  <si>
    <t>Aménagement 98</t>
  </si>
  <si>
    <t>Aménagement 99</t>
  </si>
  <si>
    <t>Aménagement 100</t>
  </si>
  <si>
    <t>Aménagement 101</t>
  </si>
  <si>
    <t>Aménagement 102</t>
  </si>
  <si>
    <t>Aménagement 103</t>
  </si>
  <si>
    <t>Aménagement 104</t>
  </si>
  <si>
    <t>Aménagement 105</t>
  </si>
  <si>
    <t>Aménagement 106</t>
  </si>
  <si>
    <t>Aménagement 107</t>
  </si>
  <si>
    <t>Aménagement 108</t>
  </si>
  <si>
    <t>Aménagement 109</t>
  </si>
  <si>
    <t>Aménagement 110</t>
  </si>
  <si>
    <t>Aménagement 111</t>
  </si>
  <si>
    <t>Aménagement 112</t>
  </si>
  <si>
    <t>Aménagement 113</t>
  </si>
  <si>
    <t>Aménagement 114</t>
  </si>
  <si>
    <t>Aménagement 115</t>
  </si>
  <si>
    <t>Aménagement 116</t>
  </si>
  <si>
    <t>Aménagement 117</t>
  </si>
  <si>
    <t>Aménagement 118</t>
  </si>
  <si>
    <t>Aménagement 119</t>
  </si>
  <si>
    <t>Aménagement 120</t>
  </si>
  <si>
    <t>Aménagement 121</t>
  </si>
  <si>
    <t>Aménagement 122</t>
  </si>
  <si>
    <t>Aménagement 123</t>
  </si>
  <si>
    <t>Aménagement 124</t>
  </si>
  <si>
    <t>Aménagement 125</t>
  </si>
  <si>
    <t>Aménagement 126</t>
  </si>
  <si>
    <t>Aménagement 127</t>
  </si>
  <si>
    <t>Aménagement 128</t>
  </si>
  <si>
    <t>Aménagement 129</t>
  </si>
  <si>
    <t>Aménagement 130</t>
  </si>
  <si>
    <t>Aménagement 131</t>
  </si>
  <si>
    <t>Aménagement 132</t>
  </si>
  <si>
    <t>Aménagement 133</t>
  </si>
  <si>
    <t>Aménagement 134</t>
  </si>
  <si>
    <t>Aménagement 135</t>
  </si>
  <si>
    <t>Aménagement 136</t>
  </si>
  <si>
    <t>Aménagement 137</t>
  </si>
  <si>
    <t>Aménagement 138</t>
  </si>
  <si>
    <t>Aménagement 139</t>
  </si>
  <si>
    <t>Aménagement 140</t>
  </si>
  <si>
    <t>Aménagement 141</t>
  </si>
  <si>
    <t>Aménagement 142</t>
  </si>
  <si>
    <t>Aménagement 143</t>
  </si>
  <si>
    <t>Aménagement 144</t>
  </si>
  <si>
    <t>Aménagement 145</t>
  </si>
  <si>
    <t>Aménagement 146</t>
  </si>
  <si>
    <t>Aménagement 147</t>
  </si>
  <si>
    <t>Aménagement 148</t>
  </si>
  <si>
    <t>Aménagement 149</t>
  </si>
  <si>
    <t>Aménagement 150</t>
  </si>
  <si>
    <t>Aménagement 151</t>
  </si>
  <si>
    <t>Aménagement 152</t>
  </si>
  <si>
    <t>Aménagement 153</t>
  </si>
  <si>
    <t>Aménagement 154</t>
  </si>
  <si>
    <t>Aménagement 155</t>
  </si>
  <si>
    <t>Aménagement 156</t>
  </si>
  <si>
    <t>Aménagement 157</t>
  </si>
  <si>
    <t>Aménagement 158</t>
  </si>
  <si>
    <t>Aménagement 159</t>
  </si>
  <si>
    <t>Aménagement 160</t>
  </si>
  <si>
    <t>Aménagement 161</t>
  </si>
  <si>
    <t>Aménagement 162</t>
  </si>
  <si>
    <t>Aménagement 163</t>
  </si>
  <si>
    <t>Aménagement 164</t>
  </si>
  <si>
    <t>Aménagement 165</t>
  </si>
  <si>
    <t>Aménagement 166</t>
  </si>
  <si>
    <t>Aménagement 167</t>
  </si>
  <si>
    <t>Aménagement 168</t>
  </si>
  <si>
    <t>Aménagement 169</t>
  </si>
  <si>
    <t>Aménagement 170</t>
  </si>
  <si>
    <t>Aménagement 171</t>
  </si>
  <si>
    <t>Aménagement 172</t>
  </si>
  <si>
    <t>Aménagement 173</t>
  </si>
  <si>
    <t>Aménagement 174</t>
  </si>
  <si>
    <t>Aménagement 175</t>
  </si>
  <si>
    <t>Aménagement 176</t>
  </si>
  <si>
    <t>Aménagement 177</t>
  </si>
  <si>
    <t>Aménagement 178</t>
  </si>
  <si>
    <t>Aménagement 179</t>
  </si>
  <si>
    <t>Aménagement 180</t>
  </si>
  <si>
    <t>Aménagement 181</t>
  </si>
  <si>
    <t>Aménagement 182</t>
  </si>
  <si>
    <t>Aménagement 183</t>
  </si>
  <si>
    <t>Aménagement 184</t>
  </si>
  <si>
    <t>Aménagement 185</t>
  </si>
  <si>
    <t>Aménagement 186</t>
  </si>
  <si>
    <t>Aménagement 187</t>
  </si>
  <si>
    <t>Aménagement 188</t>
  </si>
  <si>
    <t>Aménagement 189</t>
  </si>
  <si>
    <t>Aménagement 190</t>
  </si>
  <si>
    <t>Aménagement 191</t>
  </si>
  <si>
    <t>Aménagement 192</t>
  </si>
  <si>
    <t>Aménagement 193</t>
  </si>
  <si>
    <t>Aménagement 194</t>
  </si>
  <si>
    <t>Aménagement 195</t>
  </si>
  <si>
    <t>Aménagement 196</t>
  </si>
  <si>
    <t>Aménagement 197</t>
  </si>
  <si>
    <t>Aménagement 198</t>
  </si>
  <si>
    <t>Aménagement 199</t>
  </si>
  <si>
    <t>Aménagement 200</t>
  </si>
  <si>
    <t>Aménagement 201</t>
  </si>
  <si>
    <t>Aménagement 202</t>
  </si>
  <si>
    <t>Aménagement 203</t>
  </si>
  <si>
    <t>Aménagement 204</t>
  </si>
  <si>
    <t>Aménagement 205</t>
  </si>
  <si>
    <t>Aménagement 206</t>
  </si>
  <si>
    <t>Aménagement 207</t>
  </si>
  <si>
    <t>Aménagement 208</t>
  </si>
  <si>
    <t>Aménagement 209</t>
  </si>
  <si>
    <t>Aménagement 210</t>
  </si>
  <si>
    <t>Aménagement 211</t>
  </si>
  <si>
    <t>Aménagement 212</t>
  </si>
  <si>
    <t>Aménagement 213</t>
  </si>
  <si>
    <t>Aménagement 214</t>
  </si>
  <si>
    <t>Aménagement 215</t>
  </si>
  <si>
    <t>Aménagement 216</t>
  </si>
  <si>
    <t>Aménagement 217</t>
  </si>
  <si>
    <t>Aménagement 218</t>
  </si>
  <si>
    <t>Aménagement 219</t>
  </si>
  <si>
    <t>Aménagement 220</t>
  </si>
  <si>
    <t>Aménagement 221</t>
  </si>
  <si>
    <t>Aménagement 222</t>
  </si>
  <si>
    <t>Aménagement 223</t>
  </si>
  <si>
    <t>Aménagement 224</t>
  </si>
  <si>
    <t>Aménagement 225</t>
  </si>
  <si>
    <t>Aménagement 226</t>
  </si>
  <si>
    <t>Aménagement 227</t>
  </si>
  <si>
    <t>Aménagement 228</t>
  </si>
  <si>
    <t>Aménagement 229</t>
  </si>
  <si>
    <t>Aménagement 230</t>
  </si>
  <si>
    <t>Aménagement 231</t>
  </si>
  <si>
    <t>Aménagement 232</t>
  </si>
  <si>
    <t>Aménagement 233</t>
  </si>
  <si>
    <t>Aménagement 234</t>
  </si>
  <si>
    <t>Aménagement 235</t>
  </si>
  <si>
    <t>Aménagement 236</t>
  </si>
  <si>
    <t>Aménagement 237</t>
  </si>
  <si>
    <t>Aménagement 238</t>
  </si>
  <si>
    <t>Aménagement 239</t>
  </si>
  <si>
    <t>Aménagement 240</t>
  </si>
  <si>
    <t>Aménagement 241</t>
  </si>
  <si>
    <t>Aménagement 242</t>
  </si>
  <si>
    <t>Aménagement 243</t>
  </si>
  <si>
    <t>Aménagement 244</t>
  </si>
  <si>
    <t>Aménagement 245</t>
  </si>
  <si>
    <t>Aménagement 246</t>
  </si>
  <si>
    <t>Aménagement 247</t>
  </si>
  <si>
    <t>Aménagement 248</t>
  </si>
  <si>
    <t>Aménagement 249</t>
  </si>
  <si>
    <t>Aménagement 250</t>
  </si>
  <si>
    <t>Aménagement 251</t>
  </si>
  <si>
    <t>Aménagement 252</t>
  </si>
  <si>
    <t>Aménagement 253</t>
  </si>
  <si>
    <t>Aménagement 254</t>
  </si>
  <si>
    <t>Aménagement 255</t>
  </si>
  <si>
    <t>Aménagement 256</t>
  </si>
  <si>
    <t>Aménagement 257</t>
  </si>
  <si>
    <t>Aménagement 258</t>
  </si>
  <si>
    <t>Aménagement 259</t>
  </si>
  <si>
    <t>Aménagement 260</t>
  </si>
  <si>
    <t>Aménagement 261</t>
  </si>
  <si>
    <t>Aménagement 262</t>
  </si>
  <si>
    <t>Aménagement 263</t>
  </si>
  <si>
    <t>Aménagement 264</t>
  </si>
  <si>
    <t>Aménagement 265</t>
  </si>
  <si>
    <t>Aménagement 266</t>
  </si>
  <si>
    <t>Aménagement 267</t>
  </si>
  <si>
    <t>Aménagement 268</t>
  </si>
  <si>
    <t>Aménagement 269</t>
  </si>
  <si>
    <t>Aménagement 270</t>
  </si>
  <si>
    <t>Aménagement 271</t>
  </si>
  <si>
    <t>Aménagement 272</t>
  </si>
  <si>
    <t>Aménagement 273</t>
  </si>
  <si>
    <t>Aménagement 274</t>
  </si>
  <si>
    <t>Aménagement 275</t>
  </si>
  <si>
    <t>Aménagement 276</t>
  </si>
  <si>
    <t>Aménagement 277</t>
  </si>
  <si>
    <t>Aménagement 278</t>
  </si>
  <si>
    <t>Aménagement 279</t>
  </si>
  <si>
    <t>Aménagement 280</t>
  </si>
  <si>
    <t>Aménagement 281</t>
  </si>
  <si>
    <t>Aménagement 282</t>
  </si>
  <si>
    <t>Aménagement 283</t>
  </si>
  <si>
    <t>Aménagement 284</t>
  </si>
  <si>
    <t>Aménagement 285</t>
  </si>
  <si>
    <t>Aménagement 286</t>
  </si>
  <si>
    <t>Aménagement 287</t>
  </si>
  <si>
    <t>Aménagement 288</t>
  </si>
  <si>
    <t>Aménagement 289</t>
  </si>
  <si>
    <t>Aménagement 290</t>
  </si>
  <si>
    <t>Aménagement 291</t>
  </si>
  <si>
    <t>Aménagement 292</t>
  </si>
  <si>
    <t>Aménagement 293</t>
  </si>
  <si>
    <t>Aménagement 294</t>
  </si>
  <si>
    <t>Aménagement 295</t>
  </si>
  <si>
    <t>Aménagement 296</t>
  </si>
  <si>
    <t>Aménagement 297</t>
  </si>
  <si>
    <t>Aménagement 298</t>
  </si>
  <si>
    <t>Aménagement 299</t>
  </si>
  <si>
    <t>Aménagement 300</t>
  </si>
  <si>
    <t>Aménagement 301</t>
  </si>
  <si>
    <t>Aménagement 302</t>
  </si>
  <si>
    <t>Aménagement 303</t>
  </si>
  <si>
    <t>Aménagement 304</t>
  </si>
  <si>
    <t>Aménagement 305</t>
  </si>
  <si>
    <t>Aménagement 306</t>
  </si>
  <si>
    <t>Aménagement 307</t>
  </si>
  <si>
    <t>Aménagement 308</t>
  </si>
  <si>
    <t>Aménagement 309</t>
  </si>
  <si>
    <t>Aménagement 310</t>
  </si>
  <si>
    <t>Aménagement 311</t>
  </si>
  <si>
    <t>Aménagement 312</t>
  </si>
  <si>
    <t>Aménagement 313</t>
  </si>
  <si>
    <t>Aménagement 314</t>
  </si>
  <si>
    <t>Aménagement 315</t>
  </si>
  <si>
    <t>Aménagement 316</t>
  </si>
  <si>
    <t>Aménagement 317</t>
  </si>
  <si>
    <t>Aménagement 318</t>
  </si>
  <si>
    <t>Aménagement 319</t>
  </si>
  <si>
    <t>Aménagement 320</t>
  </si>
  <si>
    <t>Aménagement 321</t>
  </si>
  <si>
    <t>Aménagement 322</t>
  </si>
  <si>
    <t>Aménagement 323</t>
  </si>
  <si>
    <t>Aménagement 324</t>
  </si>
  <si>
    <t>Aménagement 325</t>
  </si>
  <si>
    <t>Aménagement 326</t>
  </si>
  <si>
    <t>Aménagement 327</t>
  </si>
  <si>
    <t>Aménagement 328</t>
  </si>
  <si>
    <t>Aménagement 329</t>
  </si>
  <si>
    <t>Aménagement 330</t>
  </si>
  <si>
    <t>Aménagement 331</t>
  </si>
  <si>
    <t>Aménagement 332</t>
  </si>
  <si>
    <t>Aménagement 333</t>
  </si>
  <si>
    <t>Aménagement 334</t>
  </si>
  <si>
    <t>Aménagement 335</t>
  </si>
  <si>
    <t>Aménagement 336</t>
  </si>
  <si>
    <t>Aménagement 337</t>
  </si>
  <si>
    <t>Aménagement 338</t>
  </si>
  <si>
    <t>Aménagement 339</t>
  </si>
  <si>
    <t>Aménagement 340</t>
  </si>
  <si>
    <t>Aménagement 341</t>
  </si>
  <si>
    <t>Aménagement 342</t>
  </si>
  <si>
    <t>Aménagement 343</t>
  </si>
  <si>
    <t>Aménagement 344</t>
  </si>
  <si>
    <t>Aménagement 345</t>
  </si>
  <si>
    <t>Aménagement 346</t>
  </si>
  <si>
    <t>Aménagement 347</t>
  </si>
  <si>
    <t>Aménagement 348</t>
  </si>
  <si>
    <t>Aménagement 349</t>
  </si>
  <si>
    <t>Aménagement 350</t>
  </si>
  <si>
    <t>Aménagement 351</t>
  </si>
  <si>
    <t>Aménagement 352</t>
  </si>
  <si>
    <t>Aménagement 353</t>
  </si>
  <si>
    <t>Aménagement 354</t>
  </si>
  <si>
    <t>Aménagement 355</t>
  </si>
  <si>
    <t>Aménagement 356</t>
  </si>
  <si>
    <t>Aménagement 357</t>
  </si>
  <si>
    <t>Aménagement 358</t>
  </si>
  <si>
    <t>Aménagement 359</t>
  </si>
  <si>
    <t>Aménagement 360</t>
  </si>
  <si>
    <t>Aménagement 361</t>
  </si>
  <si>
    <t>Aménagement 362</t>
  </si>
  <si>
    <t>Aménagement 363</t>
  </si>
  <si>
    <t>Aménagement 364</t>
  </si>
  <si>
    <t>Aménagement 365</t>
  </si>
  <si>
    <t>Aménagement 366</t>
  </si>
  <si>
    <t>Aménagement 367</t>
  </si>
  <si>
    <t>Aménagement 368</t>
  </si>
  <si>
    <t>Aménagement 369</t>
  </si>
  <si>
    <t>Aménagement 370</t>
  </si>
  <si>
    <t>Aménagement 371</t>
  </si>
  <si>
    <t>Aménagement 372</t>
  </si>
  <si>
    <t>Aménagement 373</t>
  </si>
  <si>
    <t>Aménagement 374</t>
  </si>
  <si>
    <t>Aménagement 375</t>
  </si>
  <si>
    <t>Aménagement 376</t>
  </si>
  <si>
    <t>Aménagement 377</t>
  </si>
  <si>
    <t>Aménagement 378</t>
  </si>
  <si>
    <t>Aménagement 379</t>
  </si>
  <si>
    <t>Aménagement 380</t>
  </si>
  <si>
    <t>Aménagement 381</t>
  </si>
  <si>
    <t>Aménagement 382</t>
  </si>
  <si>
    <t>Aménagement 383</t>
  </si>
  <si>
    <t>Aménagement 384</t>
  </si>
  <si>
    <t>Aménagement 385</t>
  </si>
  <si>
    <t>Aménagement 386</t>
  </si>
  <si>
    <t>Aménagement 387</t>
  </si>
  <si>
    <t>Aménagement 388</t>
  </si>
  <si>
    <t>Aménagement 389</t>
  </si>
  <si>
    <t>Aménagement 390</t>
  </si>
  <si>
    <t>Aménagement 391</t>
  </si>
  <si>
    <t>Aménagement 392</t>
  </si>
  <si>
    <t>Aménagement 393</t>
  </si>
  <si>
    <t>Aménagement 394</t>
  </si>
  <si>
    <t>Aménagement 395</t>
  </si>
  <si>
    <t>Aménagement 396</t>
  </si>
  <si>
    <t>Aménagement 397</t>
  </si>
  <si>
    <t>Aménagement 398</t>
  </si>
  <si>
    <t>Aménagement 399</t>
  </si>
  <si>
    <t>Aménagement 400</t>
  </si>
  <si>
    <t>Aménagement 401</t>
  </si>
  <si>
    <t>Aménagement 402</t>
  </si>
  <si>
    <t>Aménagement 403</t>
  </si>
  <si>
    <t>Aménagement 404</t>
  </si>
  <si>
    <t>Aménagement 405</t>
  </si>
  <si>
    <t>Aménagement 406</t>
  </si>
  <si>
    <t>Aménagement 407</t>
  </si>
  <si>
    <t>Aménagement 408</t>
  </si>
  <si>
    <t>Aménagement 409</t>
  </si>
  <si>
    <t>Aménagement 410</t>
  </si>
  <si>
    <t>Aménagement 411</t>
  </si>
  <si>
    <t>Aménagement 412</t>
  </si>
  <si>
    <t>Aménagement 413</t>
  </si>
  <si>
    <t>Aménagement 414</t>
  </si>
  <si>
    <t>Aménagement 415</t>
  </si>
  <si>
    <t>Aménagement 416</t>
  </si>
  <si>
    <t>Aménagement 417</t>
  </si>
  <si>
    <t>Aménagement 418</t>
  </si>
  <si>
    <t>Aménagement 419</t>
  </si>
  <si>
    <t>Aménagement 420</t>
  </si>
  <si>
    <t>Aménagement 421</t>
  </si>
  <si>
    <t>Aménagement 422</t>
  </si>
  <si>
    <t>Aménagement 423</t>
  </si>
  <si>
    <t>Aménagement 424</t>
  </si>
  <si>
    <t>Aménagement 425</t>
  </si>
  <si>
    <t>Aménagement 426</t>
  </si>
  <si>
    <t>Aménagement 427</t>
  </si>
  <si>
    <t>Aménagement 428</t>
  </si>
  <si>
    <t>Aménagement 429</t>
  </si>
  <si>
    <t>Aménagement 430</t>
  </si>
  <si>
    <t>Aménagement 431</t>
  </si>
  <si>
    <t>Aménagement 432</t>
  </si>
  <si>
    <t>Aménagement 433</t>
  </si>
  <si>
    <t>Aménagement 434</t>
  </si>
  <si>
    <t>Aménagement 435</t>
  </si>
  <si>
    <t>Aménagement 436</t>
  </si>
  <si>
    <t>Aménagement 437</t>
  </si>
  <si>
    <t>Aménagement 438</t>
  </si>
  <si>
    <t>Aménagement 439</t>
  </si>
  <si>
    <t>Aménagement 440</t>
  </si>
  <si>
    <t>Aménagement 441</t>
  </si>
  <si>
    <t>Aménagement 442</t>
  </si>
  <si>
    <t>Aménagement 443</t>
  </si>
  <si>
    <t>Aménagement 444</t>
  </si>
  <si>
    <t>Aménagement 445</t>
  </si>
  <si>
    <t>Aménagement 446</t>
  </si>
  <si>
    <t>Aménagement 447</t>
  </si>
  <si>
    <t>Aménagement 448</t>
  </si>
  <si>
    <t>Aménagement 449</t>
  </si>
  <si>
    <t>Aménagement 450</t>
  </si>
  <si>
    <t>Aménagement 451</t>
  </si>
  <si>
    <t>Aménagement 452</t>
  </si>
  <si>
    <t>Aménagement 453</t>
  </si>
  <si>
    <t>Aménagement 454</t>
  </si>
  <si>
    <t>Aménagement 455</t>
  </si>
  <si>
    <t>Aménagement 456</t>
  </si>
  <si>
    <t>Aménagement 457</t>
  </si>
  <si>
    <t>Aménagement 458</t>
  </si>
  <si>
    <t>Aménagement 459</t>
  </si>
  <si>
    <t>Aménagement 460</t>
  </si>
  <si>
    <t>Aménagement 461</t>
  </si>
  <si>
    <t>Aménagement 462</t>
  </si>
  <si>
    <t>Aménagement 463</t>
  </si>
  <si>
    <t>Aménagement 464</t>
  </si>
  <si>
    <t>Aménagement 465</t>
  </si>
  <si>
    <t>Aménagement 466</t>
  </si>
  <si>
    <t>Aménagement 467</t>
  </si>
  <si>
    <t>Aménagement 468</t>
  </si>
  <si>
    <t>Aménagement 469</t>
  </si>
  <si>
    <t>Aménagement 470</t>
  </si>
  <si>
    <t>Aménagement 471</t>
  </si>
  <si>
    <t>Aménagement 472</t>
  </si>
  <si>
    <t>Aménagement 473</t>
  </si>
  <si>
    <t>Aménagement 474</t>
  </si>
  <si>
    <t>Aménagement 475</t>
  </si>
  <si>
    <t>Aménagement 476</t>
  </si>
  <si>
    <t>Aménagement 477</t>
  </si>
  <si>
    <t>Aménagement 478</t>
  </si>
  <si>
    <t>Aménagement 479</t>
  </si>
  <si>
    <t>Aménagement 480</t>
  </si>
  <si>
    <t>Aménagement 481</t>
  </si>
  <si>
    <t>Aménagement 482</t>
  </si>
  <si>
    <t>Aménagement 483</t>
  </si>
  <si>
    <t>Aménagement 484</t>
  </si>
  <si>
    <t>Aménagement 485</t>
  </si>
  <si>
    <t>Aménagement 486</t>
  </si>
  <si>
    <t>Aménagement 487</t>
  </si>
  <si>
    <t>Aménagement 488</t>
  </si>
  <si>
    <t>Aménagement 489</t>
  </si>
  <si>
    <t>Aménagement 490</t>
  </si>
  <si>
    <t>Aménagement 491</t>
  </si>
  <si>
    <t>Aménagement 492</t>
  </si>
  <si>
    <t>Aménagement 493</t>
  </si>
  <si>
    <t>Aménagement 494</t>
  </si>
  <si>
    <t>Aménagement 495</t>
  </si>
  <si>
    <t>Aménagement 496</t>
  </si>
  <si>
    <t>Aménagement 497</t>
  </si>
  <si>
    <t>Aménagement 498</t>
  </si>
  <si>
    <t>Aménagement 499</t>
  </si>
  <si>
    <t>Aménagement 500</t>
  </si>
  <si>
    <t>Aménagement 501</t>
  </si>
  <si>
    <t>Aménagement 502</t>
  </si>
  <si>
    <t>Aménagement 503</t>
  </si>
  <si>
    <t>Aménagement 504</t>
  </si>
  <si>
    <t>Aménagement 505</t>
  </si>
  <si>
    <t>Aménagement 506</t>
  </si>
  <si>
    <t>Aménagement 507</t>
  </si>
  <si>
    <t>Aménagement 508</t>
  </si>
  <si>
    <t>Aménagement 509</t>
  </si>
  <si>
    <t>Aménagement 510</t>
  </si>
  <si>
    <t>Aménagement 511</t>
  </si>
  <si>
    <t>Aménagement 512</t>
  </si>
  <si>
    <t>Aménagement 513</t>
  </si>
  <si>
    <t>Aménagement 514</t>
  </si>
  <si>
    <t>Aménagement 515</t>
  </si>
  <si>
    <t>Aménagement 516</t>
  </si>
  <si>
    <t>Aménagement 517</t>
  </si>
  <si>
    <t>Aménagement 518</t>
  </si>
  <si>
    <t>Aménagement 519</t>
  </si>
  <si>
    <t>Aménagement 520</t>
  </si>
  <si>
    <t>Aménagement 521</t>
  </si>
  <si>
    <t>Aménagement 522</t>
  </si>
  <si>
    <t>Aménagement 523</t>
  </si>
  <si>
    <t>Aménagement 524</t>
  </si>
  <si>
    <t>Aménagement 525</t>
  </si>
  <si>
    <t>Aménagement 526</t>
  </si>
  <si>
    <t>Aménagement 527</t>
  </si>
  <si>
    <t>Aménagement 528</t>
  </si>
  <si>
    <t>Aménagement 529</t>
  </si>
  <si>
    <t>Aménagement 530</t>
  </si>
  <si>
    <t>Aménagement 531</t>
  </si>
  <si>
    <t>Aménagement 532</t>
  </si>
  <si>
    <t>Aménagement 533</t>
  </si>
  <si>
    <t>Aménagement 534</t>
  </si>
  <si>
    <t>Aménagement 535</t>
  </si>
  <si>
    <t>Aménagement 536</t>
  </si>
  <si>
    <t>Aménagement 537</t>
  </si>
  <si>
    <t>Aménagement 538</t>
  </si>
  <si>
    <t>Aménagement 539</t>
  </si>
  <si>
    <t>Aménagement 540</t>
  </si>
  <si>
    <t>Aménagement 541</t>
  </si>
  <si>
    <t>Aménagement 542</t>
  </si>
  <si>
    <t>Aménagement 543</t>
  </si>
  <si>
    <t>Aménagement 544</t>
  </si>
  <si>
    <t>Aménagement 545</t>
  </si>
  <si>
    <t>Aménagement 546</t>
  </si>
  <si>
    <t>Aménagement 547</t>
  </si>
  <si>
    <t>Aménagement 548</t>
  </si>
  <si>
    <t>Aménagement 549</t>
  </si>
  <si>
    <t>Aménagement 550</t>
  </si>
  <si>
    <t>Aménagement 551</t>
  </si>
  <si>
    <t>Aménagement 552</t>
  </si>
  <si>
    <t>Aménagement 553</t>
  </si>
  <si>
    <t>Aménagement 554</t>
  </si>
  <si>
    <t>Aménagement 555</t>
  </si>
  <si>
    <t>Aménagement 556</t>
  </si>
  <si>
    <t>Aménagement 557</t>
  </si>
  <si>
    <t>Aménagement 558</t>
  </si>
  <si>
    <t>Aménagement 559</t>
  </si>
  <si>
    <t>Aménagement 560</t>
  </si>
  <si>
    <t>Aménagement 561</t>
  </si>
  <si>
    <t>Aménagement 562</t>
  </si>
  <si>
    <t>Aménagement 563</t>
  </si>
  <si>
    <t>Aménagement 564</t>
  </si>
  <si>
    <t>Aménagement 565</t>
  </si>
  <si>
    <t>Aménagement 566</t>
  </si>
  <si>
    <t>Aménagement 567</t>
  </si>
  <si>
    <t>Aménagement 568</t>
  </si>
  <si>
    <t>Aménagement 569</t>
  </si>
  <si>
    <t>Aménagement 570</t>
  </si>
  <si>
    <t>Aménagement 571</t>
  </si>
  <si>
    <t>Aménagement 572</t>
  </si>
  <si>
    <t>Aménagement 573</t>
  </si>
  <si>
    <t>Aménagement 574</t>
  </si>
  <si>
    <t>Aménagement 575</t>
  </si>
  <si>
    <t>Aménagement 576</t>
  </si>
  <si>
    <t>Aménagement 577</t>
  </si>
  <si>
    <t>Aménagement 578</t>
  </si>
  <si>
    <t>Aménagement 579</t>
  </si>
  <si>
    <t>Aménagement 580</t>
  </si>
  <si>
    <t>Aménagement 581</t>
  </si>
  <si>
    <t>Aménagement 582</t>
  </si>
  <si>
    <t>Aménagement 583</t>
  </si>
  <si>
    <t>Aménagement 584</t>
  </si>
  <si>
    <t>Aménagement 585</t>
  </si>
  <si>
    <t>Aménagement 586</t>
  </si>
  <si>
    <t>Aménagement 587</t>
  </si>
  <si>
    <t>Aménagement 588</t>
  </si>
  <si>
    <t>Aménagement 589</t>
  </si>
  <si>
    <t>Aménagement 590</t>
  </si>
  <si>
    <t>Aménagement 591</t>
  </si>
  <si>
    <t>Aménagement 592</t>
  </si>
  <si>
    <t>Aménagement 593</t>
  </si>
  <si>
    <t>Aménagement 594</t>
  </si>
  <si>
    <t>Aménagement 595</t>
  </si>
  <si>
    <t>Aménagement 596</t>
  </si>
  <si>
    <t>Aménagement 597</t>
  </si>
  <si>
    <t>Aménagement 598</t>
  </si>
  <si>
    <t>Aménagement 599</t>
  </si>
  <si>
    <t>Aménagement 600</t>
  </si>
  <si>
    <t>Aménagement 601</t>
  </si>
  <si>
    <t>Aménagement 602</t>
  </si>
  <si>
    <t>Aménagement 603</t>
  </si>
  <si>
    <t>Aménagement 604</t>
  </si>
  <si>
    <t>Aménagement 605</t>
  </si>
  <si>
    <t>Aménagement 606</t>
  </si>
  <si>
    <t>Aménagement 607</t>
  </si>
  <si>
    <t>Aménagement 608</t>
  </si>
  <si>
    <t>Aménagement 609</t>
  </si>
  <si>
    <t>Aménagement 610</t>
  </si>
  <si>
    <t>Aménagement 611</t>
  </si>
  <si>
    <t>Aménagement 612</t>
  </si>
  <si>
    <t>Aménagement 613</t>
  </si>
  <si>
    <t>Aménagement 614</t>
  </si>
  <si>
    <t>Aménagement 615</t>
  </si>
  <si>
    <t>Aménagement 616</t>
  </si>
  <si>
    <t>Aménagement 617</t>
  </si>
  <si>
    <t>Aménagement 618</t>
  </si>
  <si>
    <t>Aménagement 619</t>
  </si>
  <si>
    <t>Aménagement 620</t>
  </si>
  <si>
    <t>Aménagement 621</t>
  </si>
  <si>
    <t>Aménagement 622</t>
  </si>
  <si>
    <t>Aménagement 623</t>
  </si>
  <si>
    <t>Aménagement 624</t>
  </si>
  <si>
    <t>Aménagement 625</t>
  </si>
  <si>
    <t>Aménagement 626</t>
  </si>
  <si>
    <t>Aménagement 627</t>
  </si>
  <si>
    <t>Aménagement 628</t>
  </si>
  <si>
    <t>Aménagement 629</t>
  </si>
  <si>
    <t>Aménagement 630</t>
  </si>
  <si>
    <t>Aménagement 631</t>
  </si>
  <si>
    <t>Aménagement 632</t>
  </si>
  <si>
    <t>Aménagement 633</t>
  </si>
  <si>
    <t>Aménagement 634</t>
  </si>
  <si>
    <t>Aménagement 635</t>
  </si>
  <si>
    <t>Aménagement 636</t>
  </si>
  <si>
    <t>Aménagement 637</t>
  </si>
  <si>
    <t>Aménagement 638</t>
  </si>
  <si>
    <t>Aménagement 639</t>
  </si>
  <si>
    <t>Aménagement 640</t>
  </si>
  <si>
    <t>Aménagement 641</t>
  </si>
  <si>
    <t>Aménagement 642</t>
  </si>
  <si>
    <t>Aménagement 643</t>
  </si>
  <si>
    <t>Aménagement 644</t>
  </si>
  <si>
    <t>Aménagement 645</t>
  </si>
  <si>
    <t>Aménagement 646</t>
  </si>
  <si>
    <t>Aménagement 647</t>
  </si>
  <si>
    <t>Aménagement 648</t>
  </si>
  <si>
    <t>Aménagement 649</t>
  </si>
  <si>
    <t>Aménagement 650</t>
  </si>
  <si>
    <t>Aménagement 651</t>
  </si>
  <si>
    <t>Aménagement 652</t>
  </si>
  <si>
    <t>Aménagement 653</t>
  </si>
  <si>
    <t>Aménagement 654</t>
  </si>
  <si>
    <t>Aménagement 655</t>
  </si>
  <si>
    <t>Aménagement 656</t>
  </si>
  <si>
    <t>Aménagement 657</t>
  </si>
  <si>
    <t>Aménagement 658</t>
  </si>
  <si>
    <t>Aménagement 659</t>
  </si>
  <si>
    <t>Aménagement 660</t>
  </si>
  <si>
    <t>Aménagement 661</t>
  </si>
  <si>
    <t>Aménagement 662</t>
  </si>
  <si>
    <t>Aménagement 663</t>
  </si>
  <si>
    <t>Aménagement 664</t>
  </si>
  <si>
    <t>Aménagement 665</t>
  </si>
  <si>
    <t>Aménagement 666</t>
  </si>
  <si>
    <t>Aménagement 667</t>
  </si>
  <si>
    <t>Aménagement 668</t>
  </si>
  <si>
    <t>Aménagement 669</t>
  </si>
  <si>
    <t>Aménagement 670</t>
  </si>
  <si>
    <t>Aménagement 671</t>
  </si>
  <si>
    <t>Aménagement 672</t>
  </si>
  <si>
    <t>Aménagement 673</t>
  </si>
  <si>
    <t>Aménagement 674</t>
  </si>
  <si>
    <t>Aménagement 675</t>
  </si>
  <si>
    <t>Aménagement 676</t>
  </si>
  <si>
    <t>Aménagement 677</t>
  </si>
  <si>
    <t>Aménagement 678</t>
  </si>
  <si>
    <t>Aménagement 679</t>
  </si>
  <si>
    <t>Aménagement 680</t>
  </si>
  <si>
    <t>Aménagement 681</t>
  </si>
  <si>
    <t>Aménagement 682</t>
  </si>
  <si>
    <t>Aménagement 683</t>
  </si>
  <si>
    <t>Aménagement 684</t>
  </si>
  <si>
    <t>Aménagement 685</t>
  </si>
  <si>
    <t>Aménagement 686</t>
  </si>
  <si>
    <t>Aménagement 687</t>
  </si>
  <si>
    <t>Aménagement 688</t>
  </si>
  <si>
    <t>Aménagement 689</t>
  </si>
  <si>
    <t>Aménagement 690</t>
  </si>
  <si>
    <t>Aménagement 691</t>
  </si>
  <si>
    <t>Aménagement 692</t>
  </si>
  <si>
    <t>Aménagement 693</t>
  </si>
  <si>
    <t>Aménagement 694</t>
  </si>
  <si>
    <t>Aménagement 695</t>
  </si>
  <si>
    <t>Aménagement 696</t>
  </si>
  <si>
    <t>Aménagement 697</t>
  </si>
  <si>
    <t>Aménagement 698</t>
  </si>
  <si>
    <t>Aménagement 699</t>
  </si>
  <si>
    <t>Aménagement 700</t>
  </si>
  <si>
    <t>Aménagement 701</t>
  </si>
  <si>
    <t>Aménagement 702</t>
  </si>
  <si>
    <t>Aménagement 703</t>
  </si>
  <si>
    <t>Aménagement 704</t>
  </si>
  <si>
    <t>Aménagement 705</t>
  </si>
  <si>
    <t>Aménagement 706</t>
  </si>
  <si>
    <t>Aménagement 707</t>
  </si>
  <si>
    <t>Aménagement 708</t>
  </si>
  <si>
    <t>Aménagement 709</t>
  </si>
  <si>
    <t>Aménagement 710</t>
  </si>
  <si>
    <t>Aménagement 711</t>
  </si>
  <si>
    <t>Aménagement 712</t>
  </si>
  <si>
    <t>Aménagement 713</t>
  </si>
  <si>
    <t>Aménagement 714</t>
  </si>
  <si>
    <t>Aménagement 715</t>
  </si>
  <si>
    <t>Aménagement 716</t>
  </si>
  <si>
    <t>Aménagement 717</t>
  </si>
  <si>
    <t>Aménagement 718</t>
  </si>
  <si>
    <t>Aménagement 719</t>
  </si>
  <si>
    <t>Aménagement 720</t>
  </si>
  <si>
    <t>Aménagement 721</t>
  </si>
  <si>
    <t>Aménagement 722</t>
  </si>
  <si>
    <t>Aménagement 723</t>
  </si>
  <si>
    <t>Aménagement 724</t>
  </si>
  <si>
    <t>Aménagement 725</t>
  </si>
  <si>
    <t>Aménagement 726</t>
  </si>
  <si>
    <t>Aménagement 727</t>
  </si>
  <si>
    <t>Aménagement 728</t>
  </si>
  <si>
    <t>Aménagement 729</t>
  </si>
  <si>
    <t>Aménagement 730</t>
  </si>
  <si>
    <t>Aménagement 731</t>
  </si>
  <si>
    <t>Aménagement 732</t>
  </si>
  <si>
    <t>Aménagement 733</t>
  </si>
  <si>
    <t>Aménagement 734</t>
  </si>
  <si>
    <t>Aménagement 735</t>
  </si>
  <si>
    <t>Aménagement 736</t>
  </si>
  <si>
    <t>Aménagement 737</t>
  </si>
  <si>
    <t>Aménagement 738</t>
  </si>
  <si>
    <t>Aménagement 739</t>
  </si>
  <si>
    <t>Aménagement 740</t>
  </si>
  <si>
    <t>Aménagement 741</t>
  </si>
  <si>
    <t>Aménagement 742</t>
  </si>
  <si>
    <t>Aménagement 743</t>
  </si>
  <si>
    <t>Aménagement 744</t>
  </si>
  <si>
    <t>Aménagement 745</t>
  </si>
  <si>
    <t>Aménagement 746</t>
  </si>
  <si>
    <t>Aménagement 747</t>
  </si>
  <si>
    <t>Aménagement 748</t>
  </si>
  <si>
    <t>Aménagement 749</t>
  </si>
  <si>
    <t>Aménagement 750</t>
  </si>
  <si>
    <t>Aménagement 751</t>
  </si>
  <si>
    <t>Aménagement 752</t>
  </si>
  <si>
    <t>Aménagement 753</t>
  </si>
  <si>
    <t>Aménagement 754</t>
  </si>
  <si>
    <t>Aménagement 755</t>
  </si>
  <si>
    <t>Aménagement 756</t>
  </si>
  <si>
    <t>Aménagement 757</t>
  </si>
  <si>
    <t>Aménagement 758</t>
  </si>
  <si>
    <t>Aménagement 759</t>
  </si>
  <si>
    <t>Aménagement 760</t>
  </si>
  <si>
    <t>Aménagement 761</t>
  </si>
  <si>
    <t>Aménagement 762</t>
  </si>
  <si>
    <t>Aménagement 763</t>
  </si>
  <si>
    <t>Aménagement 764</t>
  </si>
  <si>
    <t>Aménagement 765</t>
  </si>
  <si>
    <t>Aménagement 766</t>
  </si>
  <si>
    <t>Aménagement 767</t>
  </si>
  <si>
    <t>Aménagement 768</t>
  </si>
  <si>
    <t>Aménagement 769</t>
  </si>
  <si>
    <t>Aménagement 770</t>
  </si>
  <si>
    <t>Aménagement 771</t>
  </si>
  <si>
    <t>Aménagement 772</t>
  </si>
  <si>
    <t>Aménagement 773</t>
  </si>
  <si>
    <t>Aménagement 774</t>
  </si>
  <si>
    <t>Aménagement 775</t>
  </si>
  <si>
    <t>Aménagement 776</t>
  </si>
  <si>
    <t>Aménagement 777</t>
  </si>
  <si>
    <t>Aménagement 778</t>
  </si>
  <si>
    <t>Aménagement 779</t>
  </si>
  <si>
    <t>Aménagement 780</t>
  </si>
  <si>
    <t>Aménagement 781</t>
  </si>
  <si>
    <t>Aménagement 782</t>
  </si>
  <si>
    <t>Aménagement 783</t>
  </si>
  <si>
    <t>Aménagement 784</t>
  </si>
  <si>
    <t>Aménagement 785</t>
  </si>
  <si>
    <t>Aménagement 786</t>
  </si>
  <si>
    <t>Aménagement 787</t>
  </si>
  <si>
    <t>Aménagement 788</t>
  </si>
  <si>
    <t>Aménagement 789</t>
  </si>
  <si>
    <t>Aménagement 790</t>
  </si>
  <si>
    <t>Aménagement 791</t>
  </si>
  <si>
    <t>Aménagement 792</t>
  </si>
  <si>
    <t>Aménagement 793</t>
  </si>
  <si>
    <t>Aménagement 794</t>
  </si>
  <si>
    <t>Aménagement 795</t>
  </si>
  <si>
    <t>Aménagement 796</t>
  </si>
  <si>
    <t>Aménagement 797</t>
  </si>
  <si>
    <t>Aménagement 798</t>
  </si>
  <si>
    <t>Aménagement 799</t>
  </si>
  <si>
    <t>Aménagement 800</t>
  </si>
  <si>
    <t>Aménagement 801</t>
  </si>
  <si>
    <t>Aménagement 802</t>
  </si>
  <si>
    <t>Aménagement 803</t>
  </si>
  <si>
    <t>Aménagement 804</t>
  </si>
  <si>
    <t>Aménagement 805</t>
  </si>
  <si>
    <t>Aménagement 806</t>
  </si>
  <si>
    <t>Aménagement 807</t>
  </si>
  <si>
    <t>Aménagement 808</t>
  </si>
  <si>
    <t>Aménagement 809</t>
  </si>
  <si>
    <t>Aménagement 810</t>
  </si>
  <si>
    <t>Aménagement 811</t>
  </si>
  <si>
    <t>Aménagement 812</t>
  </si>
  <si>
    <t>Aménagement 813</t>
  </si>
  <si>
    <t>Aménagement 814</t>
  </si>
  <si>
    <t>Aménagement 815</t>
  </si>
  <si>
    <t>Aménagement 816</t>
  </si>
  <si>
    <t>Aménagement 817</t>
  </si>
  <si>
    <t>Aménagement 818</t>
  </si>
  <si>
    <t>Aménagement 819</t>
  </si>
  <si>
    <t>Aménagement 820</t>
  </si>
  <si>
    <t>Aménagement 821</t>
  </si>
  <si>
    <t>Aménagement 822</t>
  </si>
  <si>
    <t>Aménagement 823</t>
  </si>
  <si>
    <t>Aménagement 824</t>
  </si>
  <si>
    <t>Aménagement 825</t>
  </si>
  <si>
    <t>Aménagement 826</t>
  </si>
  <si>
    <t>Aménagement 827</t>
  </si>
  <si>
    <t>Aménagement 828</t>
  </si>
  <si>
    <t>Aménagement 829</t>
  </si>
  <si>
    <t>Aménagement 830</t>
  </si>
  <si>
    <t>Aménagement 831</t>
  </si>
  <si>
    <t>Aménagement 832</t>
  </si>
  <si>
    <t>Aménagement 833</t>
  </si>
  <si>
    <t>Aménagement 834</t>
  </si>
  <si>
    <t>Aménagement 835</t>
  </si>
  <si>
    <t>Aménagement 836</t>
  </si>
  <si>
    <t>Aménagement 837</t>
  </si>
  <si>
    <t>Aménagement 838</t>
  </si>
  <si>
    <t>Aménagement 839</t>
  </si>
  <si>
    <t>Aménagement 840</t>
  </si>
  <si>
    <t>Aménagement 841</t>
  </si>
  <si>
    <t>Aménagement 842</t>
  </si>
  <si>
    <t>Aménagement 843</t>
  </si>
  <si>
    <t>Aménagement 844</t>
  </si>
  <si>
    <t>Aménagement 845</t>
  </si>
  <si>
    <t>Aménagement 846</t>
  </si>
  <si>
    <t>Aménagement 847</t>
  </si>
  <si>
    <t>Aménagement 848</t>
  </si>
  <si>
    <t>Aménagement 849</t>
  </si>
  <si>
    <t>Aménagement 850</t>
  </si>
  <si>
    <t>Aménagement 851</t>
  </si>
  <si>
    <t>Aménagement 852</t>
  </si>
  <si>
    <t>Aménagement 853</t>
  </si>
  <si>
    <t>Aménagement 854</t>
  </si>
  <si>
    <t>Aménagement 855</t>
  </si>
  <si>
    <t>Aménagement 856</t>
  </si>
  <si>
    <t>Aménagement 857</t>
  </si>
  <si>
    <t>Aménagement 858</t>
  </si>
  <si>
    <t>Aménagement 859</t>
  </si>
  <si>
    <t>Aménagement 860</t>
  </si>
  <si>
    <t>Aménagement 861</t>
  </si>
  <si>
    <t>Aménagement 862</t>
  </si>
  <si>
    <t>Aménagement 863</t>
  </si>
  <si>
    <t>Aménagement 864</t>
  </si>
  <si>
    <t>Aménagement 865</t>
  </si>
  <si>
    <t>Aménagement 866</t>
  </si>
  <si>
    <t>Aménagement 867</t>
  </si>
  <si>
    <t>Aménagement 868</t>
  </si>
  <si>
    <t>Aménagement 869</t>
  </si>
  <si>
    <t>Aménagement 870</t>
  </si>
  <si>
    <t>Aménagement 871</t>
  </si>
  <si>
    <t>Aménagement 872</t>
  </si>
  <si>
    <t>Aménagement 873</t>
  </si>
  <si>
    <t>Aménagement 874</t>
  </si>
  <si>
    <t>Aménagement 875</t>
  </si>
  <si>
    <t>Aménagement 876</t>
  </si>
  <si>
    <t>Aménagement 877</t>
  </si>
  <si>
    <t>Aménagement 878</t>
  </si>
  <si>
    <t>Aménagement 879</t>
  </si>
  <si>
    <t>Aménagement 880</t>
  </si>
  <si>
    <t>Aménagement 881</t>
  </si>
  <si>
    <t>Aménagement 882</t>
  </si>
  <si>
    <t>Aménagement 883</t>
  </si>
  <si>
    <t>Aménagement 884</t>
  </si>
  <si>
    <t>Aménagement 885</t>
  </si>
  <si>
    <t>Aménagement 886</t>
  </si>
  <si>
    <t>Aménagement 887</t>
  </si>
  <si>
    <t>Aménagement 888</t>
  </si>
  <si>
    <t>Aménagement 889</t>
  </si>
  <si>
    <t>Aménagement 890</t>
  </si>
  <si>
    <t>Aménagement 891</t>
  </si>
  <si>
    <t>Aménagement 892</t>
  </si>
  <si>
    <t>Aménagement 893</t>
  </si>
  <si>
    <t>Aménagement 894</t>
  </si>
  <si>
    <t>Aménagement 895</t>
  </si>
  <si>
    <t>Aménagement 896</t>
  </si>
  <si>
    <t>Aménagement 897</t>
  </si>
  <si>
    <t>Aménagement 898</t>
  </si>
  <si>
    <t>Aménagement 899</t>
  </si>
  <si>
    <t>Aménagement 900</t>
  </si>
  <si>
    <t>Aménagement 901</t>
  </si>
  <si>
    <t>Aménagement 902</t>
  </si>
  <si>
    <t>Aménagement 903</t>
  </si>
  <si>
    <t>Aménagement 904</t>
  </si>
  <si>
    <t>Aménagement 905</t>
  </si>
  <si>
    <t>Aménagement 906</t>
  </si>
  <si>
    <t>Aménagement 907</t>
  </si>
  <si>
    <t>Aménagement 908</t>
  </si>
  <si>
    <t>Aménagement 909</t>
  </si>
  <si>
    <t>Aménagement 910</t>
  </si>
  <si>
    <t>Aménagement 911</t>
  </si>
  <si>
    <t>Aménagement 912</t>
  </si>
  <si>
    <t>Aménagement 913</t>
  </si>
  <si>
    <t>Aménagement 914</t>
  </si>
  <si>
    <t>Aménagement 915</t>
  </si>
  <si>
    <t>Aménagement 916</t>
  </si>
  <si>
    <t>Aménagement 917</t>
  </si>
  <si>
    <t>Aménagement 918</t>
  </si>
  <si>
    <t>Aménagement 919</t>
  </si>
  <si>
    <t>Aménagement 920</t>
  </si>
  <si>
    <t>Aménagement 921</t>
  </si>
  <si>
    <t>Aménagement 922</t>
  </si>
  <si>
    <t>Aménagement 923</t>
  </si>
  <si>
    <t>Aménagement 924</t>
  </si>
  <si>
    <t>Aménagement 925</t>
  </si>
  <si>
    <t>Aménagement 926</t>
  </si>
  <si>
    <t>Aménagement 927</t>
  </si>
  <si>
    <t>Aménagement 928</t>
  </si>
  <si>
    <t>Aménagement 929</t>
  </si>
  <si>
    <t>Aménagement 930</t>
  </si>
  <si>
    <t>Aménagement 931</t>
  </si>
  <si>
    <t>Aménagement 932</t>
  </si>
  <si>
    <t>Aménagement 933</t>
  </si>
  <si>
    <t>Aménagement 934</t>
  </si>
  <si>
    <t>Aménagement 935</t>
  </si>
  <si>
    <t>Aménagement 936</t>
  </si>
  <si>
    <t>Aménagement 937</t>
  </si>
  <si>
    <t>Aménagement 938</t>
  </si>
  <si>
    <t>Aménagement 939</t>
  </si>
  <si>
    <t>Aménagement 940</t>
  </si>
  <si>
    <t>Aménagement 941</t>
  </si>
  <si>
    <t>Aménagement 942</t>
  </si>
  <si>
    <t>Aménagement 943</t>
  </si>
  <si>
    <t>Aménagement 944</t>
  </si>
  <si>
    <t>Aménagement 945</t>
  </si>
  <si>
    <t>Aménagement 946</t>
  </si>
  <si>
    <t>Aménagement 947</t>
  </si>
  <si>
    <t>Aménagement 948</t>
  </si>
  <si>
    <t>Aménagement 949</t>
  </si>
  <si>
    <t>Aménagement 950</t>
  </si>
  <si>
    <t>Aménagement 951</t>
  </si>
  <si>
    <t>Aménagement 952</t>
  </si>
  <si>
    <t>Aménagement 953</t>
  </si>
  <si>
    <t>Aménagement 954</t>
  </si>
  <si>
    <t>Aménagement 955</t>
  </si>
  <si>
    <t>Aménagement 956</t>
  </si>
  <si>
    <t>Aménagement 957</t>
  </si>
  <si>
    <t>Aménagement 958</t>
  </si>
  <si>
    <t>Aménagement 959</t>
  </si>
  <si>
    <t>Aménagement 960</t>
  </si>
  <si>
    <t>Aménagement 961</t>
  </si>
  <si>
    <t>Aménagement 962</t>
  </si>
  <si>
    <t>Aménagement 963</t>
  </si>
  <si>
    <t>Aménagement 964</t>
  </si>
  <si>
    <t>Aménagement 965</t>
  </si>
  <si>
    <t>Aménagement 966</t>
  </si>
  <si>
    <t>Aménagement 967</t>
  </si>
  <si>
    <t>Aménagement 968</t>
  </si>
  <si>
    <t>Aménagement 969</t>
  </si>
  <si>
    <t>Aménagement 970</t>
  </si>
  <si>
    <t>Aménagement 971</t>
  </si>
  <si>
    <t>Aménagement 972</t>
  </si>
  <si>
    <t>Aménagement 973</t>
  </si>
  <si>
    <t>Aménagement 974</t>
  </si>
  <si>
    <t>Aménagement 975</t>
  </si>
  <si>
    <t>Aménagement 976</t>
  </si>
  <si>
    <t>Aménagement 977</t>
  </si>
  <si>
    <t>Aménagement 978</t>
  </si>
  <si>
    <t>Aménagement 979</t>
  </si>
  <si>
    <t>Aménagement 980</t>
  </si>
  <si>
    <t>Aménagement 981</t>
  </si>
  <si>
    <t>Aménagement 982</t>
  </si>
  <si>
    <t>Aménagement 983</t>
  </si>
  <si>
    <t>Aménagement 984</t>
  </si>
  <si>
    <t>Aménagement 985</t>
  </si>
  <si>
    <t>Aménagement 986</t>
  </si>
  <si>
    <t>Aménagement 987</t>
  </si>
  <si>
    <t>Aménagement 988</t>
  </si>
  <si>
    <t>Aménagement 989</t>
  </si>
  <si>
    <t>Aménagement 990</t>
  </si>
  <si>
    <t>Aménagement 991</t>
  </si>
  <si>
    <t>Aménagement 992</t>
  </si>
  <si>
    <t>Aménagement 993</t>
  </si>
  <si>
    <t>Aménagement 994</t>
  </si>
  <si>
    <t>Aménagement 995</t>
  </si>
  <si>
    <t>Aménagement 996</t>
  </si>
  <si>
    <t>Aménagement 997</t>
  </si>
  <si>
    <t>Aménagement 998</t>
  </si>
  <si>
    <t>Aménagement 999</t>
  </si>
  <si>
    <t>Aménagement 1000</t>
  </si>
  <si>
    <t>Aménagement 1001</t>
  </si>
  <si>
    <t>Aménagement 1002</t>
  </si>
  <si>
    <t>Aménagement 1003</t>
  </si>
  <si>
    <t>Aménagement 1004</t>
  </si>
  <si>
    <t>Aménagement 1005</t>
  </si>
  <si>
    <t>Aménagement 1006</t>
  </si>
  <si>
    <t>Aménagement 1007</t>
  </si>
  <si>
    <t>Aménagement 1008</t>
  </si>
  <si>
    <t>Aménagement 1009</t>
  </si>
  <si>
    <t>Aménagement 1010</t>
  </si>
  <si>
    <t>Aménagement 1011</t>
  </si>
  <si>
    <t>Aménagement 1012</t>
  </si>
  <si>
    <t>Aménagement 1013</t>
  </si>
  <si>
    <t>Aménagement 1014</t>
  </si>
  <si>
    <t>Aménagement 1015</t>
  </si>
  <si>
    <t>Aménagement 1016</t>
  </si>
  <si>
    <t>Aménagement 1017</t>
  </si>
  <si>
    <t>Aménagement 1018</t>
  </si>
  <si>
    <t>Aménagement 1019</t>
  </si>
  <si>
    <t>Aménagement 1020</t>
  </si>
  <si>
    <t>Aménagement 1021</t>
  </si>
  <si>
    <t>Aménagement 1022</t>
  </si>
  <si>
    <t>Aménagement 1023</t>
  </si>
  <si>
    <t>Aménagement 1024</t>
  </si>
  <si>
    <t>Aménagement 1025</t>
  </si>
  <si>
    <t>Aménagement 1026</t>
  </si>
  <si>
    <t>Aménagement 1027</t>
  </si>
  <si>
    <t>Aménagement 1028</t>
  </si>
  <si>
    <t>Aménagement 1029</t>
  </si>
  <si>
    <t>Aménagement 1030</t>
  </si>
  <si>
    <t>Aménagement 1031</t>
  </si>
  <si>
    <t>Aménagement 1032</t>
  </si>
  <si>
    <t>Aménagement 1033</t>
  </si>
  <si>
    <t>Aménagement 1034</t>
  </si>
  <si>
    <t>Aménagement 1035</t>
  </si>
  <si>
    <t>Aménagement 1036</t>
  </si>
  <si>
    <t>Aménagement 1037</t>
  </si>
  <si>
    <t>Aménagement 1038</t>
  </si>
  <si>
    <t>Aménagement 1039</t>
  </si>
  <si>
    <t>Aménagement 1040</t>
  </si>
  <si>
    <t>Aménagement 1041</t>
  </si>
  <si>
    <t>Aménagement 1042</t>
  </si>
  <si>
    <t>Aménagement 1043</t>
  </si>
  <si>
    <t>Aménagement 1044</t>
  </si>
  <si>
    <t>Aménagement 1045</t>
  </si>
  <si>
    <t>Aménagement 1046</t>
  </si>
  <si>
    <t>Aménagement 1047</t>
  </si>
  <si>
    <t>Aménagement 1048</t>
  </si>
  <si>
    <t>Aménagement 1049</t>
  </si>
  <si>
    <t>Aménagement 1050</t>
  </si>
  <si>
    <t>Aménagement 1051</t>
  </si>
  <si>
    <t>Aménagement 1052</t>
  </si>
  <si>
    <t>Aménagement 1053</t>
  </si>
  <si>
    <t>Aménagement 1054</t>
  </si>
  <si>
    <t>Aménagement 1055</t>
  </si>
  <si>
    <t>Aménagement 1056</t>
  </si>
  <si>
    <t>Aménagement 1057</t>
  </si>
  <si>
    <t>Aménagement 1058</t>
  </si>
  <si>
    <t>Aménagement 1059</t>
  </si>
  <si>
    <t>Aménagement 1060</t>
  </si>
  <si>
    <t>Aménagement 1061</t>
  </si>
  <si>
    <t>Aménagement 1062</t>
  </si>
  <si>
    <t>Aménagement 1063</t>
  </si>
  <si>
    <t>Aménagement 1064</t>
  </si>
  <si>
    <t>Aménagement 1065</t>
  </si>
  <si>
    <t>Aménagement 1066</t>
  </si>
  <si>
    <t>Aménagement 1067</t>
  </si>
  <si>
    <t>Aménagement 1068</t>
  </si>
  <si>
    <t>Aménagement 1069</t>
  </si>
  <si>
    <t>Aménagement 1070</t>
  </si>
  <si>
    <t>Aménagement 1071</t>
  </si>
  <si>
    <t>Aménagement 1072</t>
  </si>
  <si>
    <t>Aménagement 1073</t>
  </si>
  <si>
    <t>Aménagement 1074</t>
  </si>
  <si>
    <t>Aménagement 1075</t>
  </si>
  <si>
    <t>Aménagement 1076</t>
  </si>
  <si>
    <t>Aménagement 1077</t>
  </si>
  <si>
    <t>Aménagement 1078</t>
  </si>
  <si>
    <t>Aménagement 1079</t>
  </si>
  <si>
    <t>Aménagement 1080</t>
  </si>
  <si>
    <t>Aménagement 1081</t>
  </si>
  <si>
    <t>Aménagement 1082</t>
  </si>
  <si>
    <t>Aménagement 1083</t>
  </si>
  <si>
    <t>Aménagement 1084</t>
  </si>
  <si>
    <t>Aménagement 1085</t>
  </si>
  <si>
    <t>Aménagement 1086</t>
  </si>
  <si>
    <t>Aménagement 1087</t>
  </si>
  <si>
    <t>Aménagement 1088</t>
  </si>
  <si>
    <t>Aménagement 1089</t>
  </si>
  <si>
    <t>Aménagement 1090</t>
  </si>
  <si>
    <t>Aménagement 1091</t>
  </si>
  <si>
    <t>Aménagement 1092</t>
  </si>
  <si>
    <t>Aménagement 1093</t>
  </si>
  <si>
    <t>Aménagement 1094</t>
  </si>
  <si>
    <t>Aménagement 1095</t>
  </si>
  <si>
    <t>Aménagement 1096</t>
  </si>
  <si>
    <t>Aménagement 1097</t>
  </si>
  <si>
    <t>Aménagement 1098</t>
  </si>
  <si>
    <t>Aménagement 1099</t>
  </si>
  <si>
    <t>Aménagement 1100</t>
  </si>
  <si>
    <t>Aménagement 1101</t>
  </si>
  <si>
    <t>Aménagement 1102</t>
  </si>
  <si>
    <t>Aménagement 1103</t>
  </si>
  <si>
    <t>Aménagement 1104</t>
  </si>
  <si>
    <t>Aménagement 1105</t>
  </si>
  <si>
    <t>Aménagement 1106</t>
  </si>
  <si>
    <t>Aménagement 1107</t>
  </si>
  <si>
    <t>Aménagement 1108</t>
  </si>
  <si>
    <t>Aménagement 1109</t>
  </si>
  <si>
    <t>Aménagement 1110</t>
  </si>
  <si>
    <t>Aménagement 1111</t>
  </si>
  <si>
    <t>Aménagement 1112</t>
  </si>
  <si>
    <t>Aménagement 1113</t>
  </si>
  <si>
    <t>Aménagement 1114</t>
  </si>
  <si>
    <t>Aménagement 1115</t>
  </si>
  <si>
    <t>Aménagement 1116</t>
  </si>
  <si>
    <t>Aménagement 1117</t>
  </si>
  <si>
    <t>Aménagement 1118</t>
  </si>
  <si>
    <t>Aménagement 1119</t>
  </si>
  <si>
    <t>Aménagement 1120</t>
  </si>
  <si>
    <t>Aménagement 1121</t>
  </si>
  <si>
    <t>Aménagement 1122</t>
  </si>
  <si>
    <t>Aménagement 1123</t>
  </si>
  <si>
    <t>Aménagement 1124</t>
  </si>
  <si>
    <t>Aménagement 1125</t>
  </si>
  <si>
    <t>Aménagement 1126</t>
  </si>
  <si>
    <t>Aménagement 1127</t>
  </si>
  <si>
    <t>Aménagement 1128</t>
  </si>
  <si>
    <t>Aménagement 1129</t>
  </si>
  <si>
    <t>Aménagement 1130</t>
  </si>
  <si>
    <t>Aménagement 1131</t>
  </si>
  <si>
    <t>Aménagement 1132</t>
  </si>
  <si>
    <t>Aménagement 1133</t>
  </si>
  <si>
    <t>Aménagement 1134</t>
  </si>
  <si>
    <t>Aménagement 1135</t>
  </si>
  <si>
    <t>Aménagement 1136</t>
  </si>
  <si>
    <t>Aménagement 1137</t>
  </si>
  <si>
    <t>Aménagement 1138</t>
  </si>
  <si>
    <t>Aménagement 1139</t>
  </si>
  <si>
    <t>Aménagement 1140</t>
  </si>
  <si>
    <t>Aménagement 1141</t>
  </si>
  <si>
    <t>Aménagement 1142</t>
  </si>
  <si>
    <t>Aménagement 1143</t>
  </si>
  <si>
    <t>Aménagement 1144</t>
  </si>
  <si>
    <t>Aménagement 1145</t>
  </si>
  <si>
    <t>Aménagement 1146</t>
  </si>
  <si>
    <t>Aménagement 1147</t>
  </si>
  <si>
    <t>Aménagement 1148</t>
  </si>
  <si>
    <t>Aménagement 1149</t>
  </si>
  <si>
    <t>Aménagement 1150</t>
  </si>
  <si>
    <t>Aménagement 1151</t>
  </si>
  <si>
    <t>Aménagement 1152</t>
  </si>
  <si>
    <t>Aménagement 1153</t>
  </si>
  <si>
    <t>Aménagement 1154</t>
  </si>
  <si>
    <t>Aménagement 1155</t>
  </si>
  <si>
    <t>Aménagement 1156</t>
  </si>
  <si>
    <t>Aménagement 1157</t>
  </si>
  <si>
    <t>Aménagement 1158</t>
  </si>
  <si>
    <t>Aménagement 1159</t>
  </si>
  <si>
    <t>Aménagement 1160</t>
  </si>
  <si>
    <t>Aménagement 1161</t>
  </si>
  <si>
    <t>Aménagement 1162</t>
  </si>
  <si>
    <t>Aménagement 1163</t>
  </si>
  <si>
    <t>Aménagement 1164</t>
  </si>
  <si>
    <t>Aménagement 1165</t>
  </si>
  <si>
    <t>Aménagement 1166</t>
  </si>
  <si>
    <t>Aménagement 1167</t>
  </si>
  <si>
    <t>Aménagement 1168</t>
  </si>
  <si>
    <t>Aménagement 1169</t>
  </si>
  <si>
    <t>Aménagement 1170</t>
  </si>
  <si>
    <t>Aménagement 1171</t>
  </si>
  <si>
    <t>Aménagement 1172</t>
  </si>
  <si>
    <t>Aménagement 1173</t>
  </si>
  <si>
    <t>Aménagement 1174</t>
  </si>
  <si>
    <t>Aménagement 1175</t>
  </si>
  <si>
    <t>Aménagement 1176</t>
  </si>
  <si>
    <t>Aménagement 1177</t>
  </si>
  <si>
    <t>Aménagement 1178</t>
  </si>
  <si>
    <t>Aménagement 1179</t>
  </si>
  <si>
    <t>Aménagement 1180</t>
  </si>
  <si>
    <t>Aménagement 1181</t>
  </si>
  <si>
    <t>Aménagement 1182</t>
  </si>
  <si>
    <t>Aménagement 1183</t>
  </si>
  <si>
    <t>Aménagement 1184</t>
  </si>
  <si>
    <t>Aménagement 1185</t>
  </si>
  <si>
    <t>Aménagement 1186</t>
  </si>
  <si>
    <t>Aménagement 1187</t>
  </si>
  <si>
    <t>Aménagement 1188</t>
  </si>
  <si>
    <t>Aménagement 1189</t>
  </si>
  <si>
    <t>Aménagement 1190</t>
  </si>
  <si>
    <t>Aménagement 1191</t>
  </si>
  <si>
    <t>Aménagement 1192</t>
  </si>
  <si>
    <t>Aménagement 1193</t>
  </si>
  <si>
    <t>Aménagement 1194</t>
  </si>
  <si>
    <t>Aménagement 1195</t>
  </si>
  <si>
    <t>Aménagement 1196</t>
  </si>
  <si>
    <t>Aménagement 1197</t>
  </si>
  <si>
    <t>Aménagement 1198</t>
  </si>
  <si>
    <t>Aménagement 1199</t>
  </si>
  <si>
    <t>Aménagement 1200</t>
  </si>
  <si>
    <t>Aménagement 1201</t>
  </si>
  <si>
    <t>Aménagement 1202</t>
  </si>
  <si>
    <t>Aménagement 1203</t>
  </si>
  <si>
    <t>Aménagement 1204</t>
  </si>
  <si>
    <t>Aménagement 1205</t>
  </si>
  <si>
    <t>Aménagement 1206</t>
  </si>
  <si>
    <t>Aménagement 1207</t>
  </si>
  <si>
    <t>Aménagement 1208</t>
  </si>
  <si>
    <t>Aménagement 1209</t>
  </si>
  <si>
    <t>Aménagement 1210</t>
  </si>
  <si>
    <t>Aménagement 1211</t>
  </si>
  <si>
    <t>Aménagement 1212</t>
  </si>
  <si>
    <t>Aménagement 1213</t>
  </si>
  <si>
    <t>Aménagement 1214</t>
  </si>
  <si>
    <t>Aménagement 1215</t>
  </si>
  <si>
    <t>Aménagement 1216</t>
  </si>
  <si>
    <t>Aménagement 1217</t>
  </si>
  <si>
    <t>Aménagement 1218</t>
  </si>
  <si>
    <t>Aménagement 1219</t>
  </si>
  <si>
    <t>Aménagement 1220</t>
  </si>
  <si>
    <t>Aménagement 1221</t>
  </si>
  <si>
    <t>Aménagement 1222</t>
  </si>
  <si>
    <t>Aménagement 1223</t>
  </si>
  <si>
    <t>Aménagement 1224</t>
  </si>
  <si>
    <t>Aménagement 1225</t>
  </si>
  <si>
    <t>Aménagement 1226</t>
  </si>
  <si>
    <t>Aménagement 1227</t>
  </si>
  <si>
    <t>Aménagement 1228</t>
  </si>
  <si>
    <t>Aménagement 1229</t>
  </si>
  <si>
    <t>Aménagement 1230</t>
  </si>
  <si>
    <t>Aménagement 1231</t>
  </si>
  <si>
    <t>Aménagement 1232</t>
  </si>
  <si>
    <t>Aménagement 1233</t>
  </si>
  <si>
    <t>Aménagement 1234</t>
  </si>
  <si>
    <t>Aménagement 1235</t>
  </si>
  <si>
    <t>Aménagement 1236</t>
  </si>
  <si>
    <t>Aménagement 1237</t>
  </si>
  <si>
    <t>Aménagement 1238</t>
  </si>
  <si>
    <t>Aménagement 1239</t>
  </si>
  <si>
    <t>Aménagement 1240</t>
  </si>
  <si>
    <t>Aménagement 1241</t>
  </si>
  <si>
    <t>Aménagement 1242</t>
  </si>
  <si>
    <t>Aménagement 1243</t>
  </si>
  <si>
    <t>Aménagement 1244</t>
  </si>
  <si>
    <t>Aménagement 1245</t>
  </si>
  <si>
    <t>Aménagement 1246</t>
  </si>
  <si>
    <t>Aménagement 1247</t>
  </si>
  <si>
    <t>Aménagement 1248</t>
  </si>
  <si>
    <t>Aménagement 1249</t>
  </si>
  <si>
    <t>Aménagement 1250</t>
  </si>
  <si>
    <t>Aménagement 1251</t>
  </si>
  <si>
    <t>Aménagement 1252</t>
  </si>
  <si>
    <t>Aménagement 1253</t>
  </si>
  <si>
    <t>Aménagement 1254</t>
  </si>
  <si>
    <t>Aménagement 1255</t>
  </si>
  <si>
    <t>Aménagement 1256</t>
  </si>
  <si>
    <t>Aménagement 1257</t>
  </si>
  <si>
    <t>Aménagement 1258</t>
  </si>
  <si>
    <t>Aménagement 1259</t>
  </si>
  <si>
    <t>Aménagement 1260</t>
  </si>
  <si>
    <t>Aménagement 1261</t>
  </si>
  <si>
    <t>Aménagement 1262</t>
  </si>
  <si>
    <t>Aménagement 1263</t>
  </si>
  <si>
    <t>Aménagement 1264</t>
  </si>
  <si>
    <t>Aménagement 1265</t>
  </si>
  <si>
    <t>Aménagement 1266</t>
  </si>
  <si>
    <t>Aménagement 1267</t>
  </si>
  <si>
    <t>Aménagement 1268</t>
  </si>
  <si>
    <t>Aménagement 1269</t>
  </si>
  <si>
    <t>Aménagement 1270</t>
  </si>
  <si>
    <t>Aménagement 1271</t>
  </si>
  <si>
    <t>Aménagement 1272</t>
  </si>
  <si>
    <t>Aménagement 1273</t>
  </si>
  <si>
    <t>Aménagement 1274</t>
  </si>
  <si>
    <t>Aménagement 1275</t>
  </si>
  <si>
    <t>Aménagement 1276</t>
  </si>
  <si>
    <t>Aménagement 1277</t>
  </si>
  <si>
    <t>Aménagement 1278</t>
  </si>
  <si>
    <t>Aménagement 1279</t>
  </si>
  <si>
    <t>Aménagement 1280</t>
  </si>
  <si>
    <t>Aménagement 1281</t>
  </si>
  <si>
    <t>Aménagement 1282</t>
  </si>
  <si>
    <t>Aménagement 1283</t>
  </si>
  <si>
    <t>Aménagement 1284</t>
  </si>
  <si>
    <t>Aménagement 1285</t>
  </si>
  <si>
    <t>Aménagement 1286</t>
  </si>
  <si>
    <t>Aménagement 1287</t>
  </si>
  <si>
    <t>Aménagement 1288</t>
  </si>
  <si>
    <t>Aménagement 1289</t>
  </si>
  <si>
    <t>Aménagement 1290</t>
  </si>
  <si>
    <t>Aménagement 1291</t>
  </si>
  <si>
    <t>Aménagement 1292</t>
  </si>
  <si>
    <t>Aménagement 1293</t>
  </si>
  <si>
    <t>Aménagement 1294</t>
  </si>
  <si>
    <t>Aménagement 1295</t>
  </si>
  <si>
    <t>Aménagement 1296</t>
  </si>
  <si>
    <t>Aménagement 1297</t>
  </si>
  <si>
    <t>Aménagement 1298</t>
  </si>
  <si>
    <t>Aménagement 1299</t>
  </si>
  <si>
    <t>Aménagement 1300</t>
  </si>
  <si>
    <t>Aménagement 1301</t>
  </si>
  <si>
    <t>Aménagement 1302</t>
  </si>
  <si>
    <t>Aménagement 1303</t>
  </si>
  <si>
    <t>Aménagement 1304</t>
  </si>
  <si>
    <t>Aménagement 1305</t>
  </si>
  <si>
    <t>Aménagement 1306</t>
  </si>
  <si>
    <t>Aménagement 1307</t>
  </si>
  <si>
    <t>Aménagement 1308</t>
  </si>
  <si>
    <t>Aménagement 1309</t>
  </si>
  <si>
    <t>Aménagement 1310</t>
  </si>
  <si>
    <t>Aménagement 1311</t>
  </si>
  <si>
    <t>Aménagement 1312</t>
  </si>
  <si>
    <t>Aménagement 1313</t>
  </si>
  <si>
    <t>Aménagement 1314</t>
  </si>
  <si>
    <t>Aménagement 1315</t>
  </si>
  <si>
    <t>Aménagement 1316</t>
  </si>
  <si>
    <t>Aménagement 1317</t>
  </si>
  <si>
    <t>Aménagement 1318</t>
  </si>
  <si>
    <t>Aménagement 1319</t>
  </si>
  <si>
    <t>Aménagement 1320</t>
  </si>
  <si>
    <t>Aménagement 1321</t>
  </si>
  <si>
    <t>Aménagement 1322</t>
  </si>
  <si>
    <t>Aménagement 1323</t>
  </si>
  <si>
    <t>Aménagement 1324</t>
  </si>
  <si>
    <t>Aménagement 1325</t>
  </si>
  <si>
    <t>Aménagement 1326</t>
  </si>
  <si>
    <t>Aménagement 1327</t>
  </si>
  <si>
    <t>Aménagement 1328</t>
  </si>
  <si>
    <t>Aménagement 1329</t>
  </si>
  <si>
    <t>Aménagement 1330</t>
  </si>
  <si>
    <t>Aménagement 1331</t>
  </si>
  <si>
    <t>Aménagement 1332</t>
  </si>
  <si>
    <t>Aménagement 1333</t>
  </si>
  <si>
    <t>Aménagement 1334</t>
  </si>
  <si>
    <t>Aménagement 1335</t>
  </si>
  <si>
    <t>Aménagement 1336</t>
  </si>
  <si>
    <t>Aménagement 1337</t>
  </si>
  <si>
    <t>Aménagement 1338</t>
  </si>
  <si>
    <t>Aménagement 1339</t>
  </si>
  <si>
    <t>Aménagement 1340</t>
  </si>
  <si>
    <t>Aménagement 1341</t>
  </si>
  <si>
    <t>Aménagement 1342</t>
  </si>
  <si>
    <t>Aménagement 1343</t>
  </si>
  <si>
    <t>Aménagement 1344</t>
  </si>
  <si>
    <t>Aménagement 1345</t>
  </si>
  <si>
    <t>Aménagement 1346</t>
  </si>
  <si>
    <t>Aménagement 1347</t>
  </si>
  <si>
    <t>Aménagement 1348</t>
  </si>
  <si>
    <t>Aménagement 1349</t>
  </si>
  <si>
    <t>Aménagement 1350</t>
  </si>
  <si>
    <t>Aménagement 1351</t>
  </si>
  <si>
    <t>Aménagement 1352</t>
  </si>
  <si>
    <t>Aménagement 1353</t>
  </si>
  <si>
    <t>Aménagement 1354</t>
  </si>
  <si>
    <t>Aménagement 1355</t>
  </si>
  <si>
    <t>Aménagement 1356</t>
  </si>
  <si>
    <t>Aménagement 1357</t>
  </si>
  <si>
    <t>Aménagement 1358</t>
  </si>
  <si>
    <t>Aménagement 1359</t>
  </si>
  <si>
    <t>Aménagement 1360</t>
  </si>
  <si>
    <t>Aménagement 1361</t>
  </si>
  <si>
    <t>Aménagement 1362</t>
  </si>
  <si>
    <t>Aménagement 1363</t>
  </si>
  <si>
    <t>Aménagement 1364</t>
  </si>
  <si>
    <t>Aménagement 1365</t>
  </si>
  <si>
    <t>Aménagement 1366</t>
  </si>
  <si>
    <t>Aménagement 1367</t>
  </si>
  <si>
    <t>Aménagement 1368</t>
  </si>
  <si>
    <t>Aménagement 1369</t>
  </si>
  <si>
    <t>Aménagement 1370</t>
  </si>
  <si>
    <t>Aménagement 1371</t>
  </si>
  <si>
    <t>Aménagement 1372</t>
  </si>
  <si>
    <t>Aménagement 1373</t>
  </si>
  <si>
    <t>Aménagement 1374</t>
  </si>
  <si>
    <t>Aménagement 1375</t>
  </si>
  <si>
    <t>Aménagement 1376</t>
  </si>
  <si>
    <t>Aménagement 1377</t>
  </si>
  <si>
    <t>Aménagement 1378</t>
  </si>
  <si>
    <t>Aménagement 1379</t>
  </si>
  <si>
    <t>Aménagement 1380</t>
  </si>
  <si>
    <t>Aménagement 1381</t>
  </si>
  <si>
    <t>Aménagement 1382</t>
  </si>
  <si>
    <t>Aménagement 1383</t>
  </si>
  <si>
    <t>Aménagement 1384</t>
  </si>
  <si>
    <t>Aménagement 1385</t>
  </si>
  <si>
    <t>Aménagement 1386</t>
  </si>
  <si>
    <t>Aménagement 1387</t>
  </si>
  <si>
    <t>Aménagement 1388</t>
  </si>
  <si>
    <t>Aménagement 1389</t>
  </si>
  <si>
    <t>Aménagement 1390</t>
  </si>
  <si>
    <t>Aménagement 1391</t>
  </si>
  <si>
    <t>Aménagement 1392</t>
  </si>
  <si>
    <t>Aménagement 1393</t>
  </si>
  <si>
    <t>Aménagement 1394</t>
  </si>
  <si>
    <t>Aménagement 1395</t>
  </si>
  <si>
    <t>Aménagement 1396</t>
  </si>
  <si>
    <t>Aménagement 1397</t>
  </si>
  <si>
    <t>Aménagement 1398</t>
  </si>
  <si>
    <t>Aménagement 1399</t>
  </si>
  <si>
    <t>Aménagement 1400</t>
  </si>
  <si>
    <t>Aménagement 1401</t>
  </si>
  <si>
    <t>Aménagement 1402</t>
  </si>
  <si>
    <t>Aménagement 1403</t>
  </si>
  <si>
    <t>Aménagement 1404</t>
  </si>
  <si>
    <t>Aménagement 1405</t>
  </si>
  <si>
    <t>Aménagement 1406</t>
  </si>
  <si>
    <t>Aménagement 1407</t>
  </si>
  <si>
    <t>Aménagement 1408</t>
  </si>
  <si>
    <t>Aménagement 1409</t>
  </si>
  <si>
    <t>Aménagement 1410</t>
  </si>
  <si>
    <t>Aménagement 1411</t>
  </si>
  <si>
    <t>Aménagement 1412</t>
  </si>
  <si>
    <t>Aménagement 1413</t>
  </si>
  <si>
    <t>Aménagement 1414</t>
  </si>
  <si>
    <t>Aménagement 1415</t>
  </si>
  <si>
    <t>Aménagement 1416</t>
  </si>
  <si>
    <t>Aménagement 1417</t>
  </si>
  <si>
    <t>Aménagement 1418</t>
  </si>
  <si>
    <t>Aménagement 1419</t>
  </si>
  <si>
    <t>Aménagement 1420</t>
  </si>
  <si>
    <t>Aménagement 1421</t>
  </si>
  <si>
    <t>Aménagement 1422</t>
  </si>
  <si>
    <t>Aménagement 1423</t>
  </si>
  <si>
    <t>Aménagement 1424</t>
  </si>
  <si>
    <t>Aménagement 1425</t>
  </si>
  <si>
    <t>Aménagement 1426</t>
  </si>
  <si>
    <t>Aménagement 1427</t>
  </si>
  <si>
    <t>Aménagement 1428</t>
  </si>
  <si>
    <t>Aménagement 1429</t>
  </si>
  <si>
    <t>Aménagement 1430</t>
  </si>
  <si>
    <t>Aménagement 1431</t>
  </si>
  <si>
    <t>Aménagement 1432</t>
  </si>
  <si>
    <t>Aménagement 1433</t>
  </si>
  <si>
    <t>Aménagement 1434</t>
  </si>
  <si>
    <t>Aménagement 1435</t>
  </si>
  <si>
    <t>Aménagement 1436</t>
  </si>
  <si>
    <t>Aménagement 1437</t>
  </si>
  <si>
    <t>Aménagement 1438</t>
  </si>
  <si>
    <t>Aménagement 1439</t>
  </si>
  <si>
    <t>Aménagement 1440</t>
  </si>
  <si>
    <t>Aménagement 1441</t>
  </si>
  <si>
    <t>Aménagement 1442</t>
  </si>
  <si>
    <t>Aménagement 1443</t>
  </si>
  <si>
    <t>Aménagement 1444</t>
  </si>
  <si>
    <t>Aménagement 1445</t>
  </si>
  <si>
    <t>Aménagement 1446</t>
  </si>
  <si>
    <t>Aménagement 1447</t>
  </si>
  <si>
    <t>Aménagement 1448</t>
  </si>
  <si>
    <t>Aménagement 1449</t>
  </si>
  <si>
    <t>Aménagement 1450</t>
  </si>
  <si>
    <t>Aménagement 1451</t>
  </si>
  <si>
    <t>Aménagement 1452</t>
  </si>
  <si>
    <t>Aménagement 1453</t>
  </si>
  <si>
    <t>Aménagement 1454</t>
  </si>
  <si>
    <t>Aménagement 1455</t>
  </si>
  <si>
    <t>Aménagement 1456</t>
  </si>
  <si>
    <t>Aménagement 1457</t>
  </si>
  <si>
    <t>Aménagement 1458</t>
  </si>
  <si>
    <t>Aménagement 1459</t>
  </si>
  <si>
    <t>Aménagement 1460</t>
  </si>
  <si>
    <t>Aménagement 1461</t>
  </si>
  <si>
    <t>Aménagement 1462</t>
  </si>
  <si>
    <t>Aménagement 1463</t>
  </si>
  <si>
    <t>Aménagement 1464</t>
  </si>
  <si>
    <t>Aménagement 1465</t>
  </si>
  <si>
    <t>Aménagement 1466</t>
  </si>
  <si>
    <t>Aménagement 1467</t>
  </si>
  <si>
    <t>Aménagement 1468</t>
  </si>
  <si>
    <t>Aménagement 1469</t>
  </si>
  <si>
    <t>Aménagement 1470</t>
  </si>
  <si>
    <t>Aménagement 1471</t>
  </si>
  <si>
    <t>Aménagement 1472</t>
  </si>
  <si>
    <t>Aménagement 1473</t>
  </si>
  <si>
    <t>Aménagement 1474</t>
  </si>
  <si>
    <t>Aménagement 1475</t>
  </si>
  <si>
    <t>Aménagement 1476</t>
  </si>
  <si>
    <t>Aménagement 1477</t>
  </si>
  <si>
    <t>Aménagement 1478</t>
  </si>
  <si>
    <t>Aménagement 1479</t>
  </si>
  <si>
    <t>Aménagement 1480</t>
  </si>
  <si>
    <t>Aménagement 1481</t>
  </si>
  <si>
    <t>Aménagement 1482</t>
  </si>
  <si>
    <t>Aménagement 1483</t>
  </si>
  <si>
    <t>Aménagement 1484</t>
  </si>
  <si>
    <t>Aménagement 1485</t>
  </si>
  <si>
    <t>Aménagement 1486</t>
  </si>
  <si>
    <t>Aménagement 1487</t>
  </si>
  <si>
    <t>Aménagement 1488</t>
  </si>
  <si>
    <t>Aménagement 1489</t>
  </si>
  <si>
    <t>Aménagement 1490</t>
  </si>
  <si>
    <t>Aménagement 1491</t>
  </si>
  <si>
    <t>Aménagement 1492</t>
  </si>
  <si>
    <t>Aménagement 1493</t>
  </si>
  <si>
    <t>Aménagement 1494</t>
  </si>
  <si>
    <t>Aménagement 1495</t>
  </si>
  <si>
    <t>Aménagement 1496</t>
  </si>
  <si>
    <t>Aménagement 1497</t>
  </si>
  <si>
    <t>Aménagement 1498</t>
  </si>
  <si>
    <t>Aménagement 1499</t>
  </si>
  <si>
    <t>Aménagement 1500</t>
  </si>
  <si>
    <t>Aménagement 1501</t>
  </si>
  <si>
    <t>Aménagement 1502</t>
  </si>
  <si>
    <t>Aménagement 1503</t>
  </si>
  <si>
    <t>Aménagement 1504</t>
  </si>
  <si>
    <t>Aménagement 1505</t>
  </si>
  <si>
    <t>Aménagement 1506</t>
  </si>
  <si>
    <t>Aménagement 1507</t>
  </si>
  <si>
    <t>Aménagement 1508</t>
  </si>
  <si>
    <t>Aménagement 1509</t>
  </si>
  <si>
    <t>Aménagement 1510</t>
  </si>
  <si>
    <t>Aménagement 1511</t>
  </si>
  <si>
    <t>Aménagement 1512</t>
  </si>
  <si>
    <t>Aménagement 1513</t>
  </si>
  <si>
    <t>Aménagement 1514</t>
  </si>
  <si>
    <t>Aménagement 1515</t>
  </si>
  <si>
    <t>Aménagement 1516</t>
  </si>
  <si>
    <t>Aménagement 1517</t>
  </si>
  <si>
    <t>Aménagement 1518</t>
  </si>
  <si>
    <t>Aménagement 1519</t>
  </si>
  <si>
    <t>Aménagement 1520</t>
  </si>
  <si>
    <t>Aménagement 1521</t>
  </si>
  <si>
    <t>Aménagement 1522</t>
  </si>
  <si>
    <t>Aménagement 1523</t>
  </si>
  <si>
    <t>Aménagement 1524</t>
  </si>
  <si>
    <t>Aménagement 1525</t>
  </si>
  <si>
    <t>Aménagement 1526</t>
  </si>
  <si>
    <t>Aménagement 1527</t>
  </si>
  <si>
    <t>Aménagement 1528</t>
  </si>
  <si>
    <t>Aménagement 1529</t>
  </si>
  <si>
    <t>Aménagement 1530</t>
  </si>
  <si>
    <t>Aménagement 1531</t>
  </si>
  <si>
    <t>Aménagement 1532</t>
  </si>
  <si>
    <t>Aménagement 1533</t>
  </si>
  <si>
    <t>Aménagement 1534</t>
  </si>
  <si>
    <t>Aménagement 1535</t>
  </si>
  <si>
    <t>Aménagement 1536</t>
  </si>
  <si>
    <t>Aménagement 1537</t>
  </si>
  <si>
    <t>Aménagement 1538</t>
  </si>
  <si>
    <t>Aménagement 1539</t>
  </si>
  <si>
    <t>Aménagement 1540</t>
  </si>
  <si>
    <t>Aménagement 1541</t>
  </si>
  <si>
    <t>Aménagement 1542</t>
  </si>
  <si>
    <t>Aménagement 1543</t>
  </si>
  <si>
    <t>Aménagement 1544</t>
  </si>
  <si>
    <t>Aménagement 1545</t>
  </si>
  <si>
    <t>Aménagement 1546</t>
  </si>
  <si>
    <t>Aménagement 1547</t>
  </si>
  <si>
    <t>Aménagement 1548</t>
  </si>
  <si>
    <t>Aménagement 1549</t>
  </si>
  <si>
    <t>Aménagement 1550</t>
  </si>
  <si>
    <t>Aménagement 1551</t>
  </si>
  <si>
    <t>Aménagement 1552</t>
  </si>
  <si>
    <t>Aménagement 1553</t>
  </si>
  <si>
    <t>Aménagement 1554</t>
  </si>
  <si>
    <t>Aménagement 1555</t>
  </si>
  <si>
    <t>Aménagement 1556</t>
  </si>
  <si>
    <t>Aménagement 1557</t>
  </si>
  <si>
    <t>Aménagement 1558</t>
  </si>
  <si>
    <t>Aménagement 1559</t>
  </si>
  <si>
    <t>Aménagement 1560</t>
  </si>
  <si>
    <t>Aménagement 1561</t>
  </si>
  <si>
    <t>Aménagement 1562</t>
  </si>
  <si>
    <t>Aménagement 1563</t>
  </si>
  <si>
    <t>Aménagement 1564</t>
  </si>
  <si>
    <t>Aménagement 1565</t>
  </si>
  <si>
    <t>Aménagement 1566</t>
  </si>
  <si>
    <t>Aménagement 1567</t>
  </si>
  <si>
    <t>Aménagement 1568</t>
  </si>
  <si>
    <t>Aménagement 1569</t>
  </si>
  <si>
    <t>Aménagement 1570</t>
  </si>
  <si>
    <t>Aménagement 1571</t>
  </si>
  <si>
    <t>Aménagement 1572</t>
  </si>
  <si>
    <t>Aménagement 1573</t>
  </si>
  <si>
    <t>Aménagement 1574</t>
  </si>
  <si>
    <t>Aménagement 1575</t>
  </si>
  <si>
    <t>Aménagement 1576</t>
  </si>
  <si>
    <t>Aménagement 1577</t>
  </si>
  <si>
    <t>Aménagement 1578</t>
  </si>
  <si>
    <t>Aménagement 1579</t>
  </si>
  <si>
    <t>Aménagement 1580</t>
  </si>
  <si>
    <t>Aménagement 1581</t>
  </si>
  <si>
    <t>Aménagement 1582</t>
  </si>
  <si>
    <t>Aménagement 1583</t>
  </si>
  <si>
    <t>Aménagement 1584</t>
  </si>
  <si>
    <t>Aménagement 1585</t>
  </si>
  <si>
    <t>Aménagement 1586</t>
  </si>
  <si>
    <t>Aménagement 1587</t>
  </si>
  <si>
    <t>Aménagement 1588</t>
  </si>
  <si>
    <t>Aménagement 1589</t>
  </si>
  <si>
    <t>Aménagement 1590</t>
  </si>
  <si>
    <t>Aménagement 1591</t>
  </si>
  <si>
    <t>Aménagement 1592</t>
  </si>
  <si>
    <t>Aménagement 1593</t>
  </si>
  <si>
    <t>Aménagement 1594</t>
  </si>
  <si>
    <t>Aménagement 1595</t>
  </si>
  <si>
    <t>Aménagement 1596</t>
  </si>
  <si>
    <t>Aménagement 1597</t>
  </si>
  <si>
    <t>Aménagement 1598</t>
  </si>
  <si>
    <t>Aménagement 1599</t>
  </si>
  <si>
    <t>Aménagement 1600</t>
  </si>
  <si>
    <t>Aménagement 1601</t>
  </si>
  <si>
    <t>Aménagement 1602</t>
  </si>
  <si>
    <t>Aménagement 1603</t>
  </si>
  <si>
    <t>Aménagement 1604</t>
  </si>
  <si>
    <t>Aménagement 1605</t>
  </si>
  <si>
    <t>Aménagement 1606</t>
  </si>
  <si>
    <t>Aménagement 1607</t>
  </si>
  <si>
    <t>Aménagement 1608</t>
  </si>
  <si>
    <t>Aménagement 1609</t>
  </si>
  <si>
    <t>Aménagement 1610</t>
  </si>
  <si>
    <t>Aménagement 1611</t>
  </si>
  <si>
    <t>Aménagement 1612</t>
  </si>
  <si>
    <t>Aménagement 1613</t>
  </si>
  <si>
    <t>Aménagement 1614</t>
  </si>
  <si>
    <t>Aménagement 1615</t>
  </si>
  <si>
    <t>Aménagement 1616</t>
  </si>
  <si>
    <t>Aménagement 1617</t>
  </si>
  <si>
    <t>Aménagement 1618</t>
  </si>
  <si>
    <t>Aménagement 1619</t>
  </si>
  <si>
    <t>Aménagement 1620</t>
  </si>
  <si>
    <t>Aménagement 1621</t>
  </si>
  <si>
    <t>Aménagement 1622</t>
  </si>
  <si>
    <t>Aménagement 1623</t>
  </si>
  <si>
    <t>Aménagement 1624</t>
  </si>
  <si>
    <t>Aménagement 1625</t>
  </si>
  <si>
    <t>Aménagement 1626</t>
  </si>
  <si>
    <t>Aménagement 1627</t>
  </si>
  <si>
    <t>Aménagement 1628</t>
  </si>
  <si>
    <t>Aménagement 1629</t>
  </si>
  <si>
    <t>Aménagement 1630</t>
  </si>
  <si>
    <t>Aménagement 1631</t>
  </si>
  <si>
    <t>Aménagement 1632</t>
  </si>
  <si>
    <t>Aménagement 1633</t>
  </si>
  <si>
    <t>Aménagement 1634</t>
  </si>
  <si>
    <t>Aménagement 1635</t>
  </si>
  <si>
    <t>Aménagement 1636</t>
  </si>
  <si>
    <t>Aménagement 1637</t>
  </si>
  <si>
    <t>Aménagement 1638</t>
  </si>
  <si>
    <t>Aménagement 1639</t>
  </si>
  <si>
    <t>Aménagement 1640</t>
  </si>
  <si>
    <t>Aménagement 1641</t>
  </si>
  <si>
    <t>Aménagement 1642</t>
  </si>
  <si>
    <t>Aménagement 1643</t>
  </si>
  <si>
    <t>Aménagement 1644</t>
  </si>
  <si>
    <t>Aménagement 1645</t>
  </si>
  <si>
    <t>Aménagement 1646</t>
  </si>
  <si>
    <t>Aménagement 1647</t>
  </si>
  <si>
    <t>Aménagement 1648</t>
  </si>
  <si>
    <t>Aménagement 1649</t>
  </si>
  <si>
    <t>Aménagement 1650</t>
  </si>
  <si>
    <t>Aménagement 1651</t>
  </si>
  <si>
    <t>Aménagement 1652</t>
  </si>
  <si>
    <t>Aménagement 1653</t>
  </si>
  <si>
    <t>Aménagement 1654</t>
  </si>
  <si>
    <t>Aménagement 1655</t>
  </si>
  <si>
    <t>Aménagement 1656</t>
  </si>
  <si>
    <t>Aménagement 1657</t>
  </si>
  <si>
    <t>Aménagement 1658</t>
  </si>
  <si>
    <t>Aménagement 1659</t>
  </si>
  <si>
    <t>Aménagement 1660</t>
  </si>
  <si>
    <t>Aménagement 1661</t>
  </si>
  <si>
    <t>Aménagement 1662</t>
  </si>
  <si>
    <t>Aménagement 1663</t>
  </si>
  <si>
    <t>Aménagement 1664</t>
  </si>
  <si>
    <t>Aménagement 1665</t>
  </si>
  <si>
    <t>Aménagement 1666</t>
  </si>
  <si>
    <t>Aménagement 1667</t>
  </si>
  <si>
    <t>Aménagement 1668</t>
  </si>
  <si>
    <t>Aménagement 1669</t>
  </si>
  <si>
    <t>Aménagement 1670</t>
  </si>
  <si>
    <t>Aménagement 1671</t>
  </si>
  <si>
    <t>Aménagement 1672</t>
  </si>
  <si>
    <t>Aménagement 1673</t>
  </si>
  <si>
    <t>Aménagement 1674</t>
  </si>
  <si>
    <t>Aménagement 1675</t>
  </si>
  <si>
    <t>Aménagement 1676</t>
  </si>
  <si>
    <t>Aménagement 1677</t>
  </si>
  <si>
    <t>Aménagement 1678</t>
  </si>
  <si>
    <t>Aménagement 1679</t>
  </si>
  <si>
    <t>Aménagement 1680</t>
  </si>
  <si>
    <t>Aménagement 1681</t>
  </si>
  <si>
    <t>Aménagement 1682</t>
  </si>
  <si>
    <t>Aménagement 1683</t>
  </si>
  <si>
    <t>Aménagement 1684</t>
  </si>
  <si>
    <t>Aménagement 1685</t>
  </si>
  <si>
    <t>Aménagement 1686</t>
  </si>
  <si>
    <t>Aménagement 1687</t>
  </si>
  <si>
    <t>Aménagement 1688</t>
  </si>
  <si>
    <t>Aménagement 1689</t>
  </si>
  <si>
    <t>Aménagement 1690</t>
  </si>
  <si>
    <t>Aménagement 1691</t>
  </si>
  <si>
    <t>Aménagement 1692</t>
  </si>
  <si>
    <t>Aménagement 1693</t>
  </si>
  <si>
    <t>Aménagement 1694</t>
  </si>
  <si>
    <t>Aménagement 1695</t>
  </si>
  <si>
    <t>Aménagement 1696</t>
  </si>
  <si>
    <t>Aménagement 1697</t>
  </si>
  <si>
    <t>Aménagement 1698</t>
  </si>
  <si>
    <t>Aménagement 1699</t>
  </si>
  <si>
    <t>Aménagement 1700</t>
  </si>
  <si>
    <t>Aménagement 1701</t>
  </si>
  <si>
    <t>Aménagement 1702</t>
  </si>
  <si>
    <t>Aménagement 1703</t>
  </si>
  <si>
    <t>Aménagement 1704</t>
  </si>
  <si>
    <t>Aménagement 1705</t>
  </si>
  <si>
    <t>Aménagement 1706</t>
  </si>
  <si>
    <t>Aménagement 1707</t>
  </si>
  <si>
    <t>Aménagement 1708</t>
  </si>
  <si>
    <t>Aménagement 1709</t>
  </si>
  <si>
    <t>Aménagement 1710</t>
  </si>
  <si>
    <t>Aménagement 1711</t>
  </si>
  <si>
    <t>Aménagement 1712</t>
  </si>
  <si>
    <t>Aménagement 1713</t>
  </si>
  <si>
    <t>Aménagement 1714</t>
  </si>
  <si>
    <t>Aménagement 1715</t>
  </si>
  <si>
    <t>Aménagement 1716</t>
  </si>
  <si>
    <t>Aménagement 1717</t>
  </si>
  <si>
    <t>Aménagement 1718</t>
  </si>
  <si>
    <t>Aménagement 1719</t>
  </si>
  <si>
    <t>Aménagement 1720</t>
  </si>
  <si>
    <t>Aménagement 1721</t>
  </si>
  <si>
    <t>Aménagement 1722</t>
  </si>
  <si>
    <t>Aménagement 1723</t>
  </si>
  <si>
    <t>Aménagement 1724</t>
  </si>
  <si>
    <t>Aménagement 1725</t>
  </si>
  <si>
    <t>Aménagement 1726</t>
  </si>
  <si>
    <t>Aménagement 1727</t>
  </si>
  <si>
    <t>Aménagement 1728</t>
  </si>
  <si>
    <t>Aménagement 1729</t>
  </si>
  <si>
    <t>Aménagement 1730</t>
  </si>
  <si>
    <t>Aménagement 1731</t>
  </si>
  <si>
    <t>Aménagement 1732</t>
  </si>
  <si>
    <t>Aménagement 1733</t>
  </si>
  <si>
    <t>Aménagement 1734</t>
  </si>
  <si>
    <t>Aménagement 1735</t>
  </si>
  <si>
    <t>Aménagement 1736</t>
  </si>
  <si>
    <t>Aménagement 1737</t>
  </si>
  <si>
    <t>Aménagement 1738</t>
  </si>
  <si>
    <t>Aménagement 1739</t>
  </si>
  <si>
    <t>Aménagement 1740</t>
  </si>
  <si>
    <t>Aménagement 1741</t>
  </si>
  <si>
    <t>Aménagement 1742</t>
  </si>
  <si>
    <t>Aménagement 1743</t>
  </si>
  <si>
    <t>Aménagement 1744</t>
  </si>
  <si>
    <t>Aménagement 1745</t>
  </si>
  <si>
    <t>Aménagement 1746</t>
  </si>
  <si>
    <t>Aménagement 1747</t>
  </si>
  <si>
    <t>Aménagement 1748</t>
  </si>
  <si>
    <t>Aménagement 1749</t>
  </si>
  <si>
    <t>Aménagement 1750</t>
  </si>
  <si>
    <t>Aménagement 1751</t>
  </si>
  <si>
    <t>Aménagement 1752</t>
  </si>
  <si>
    <t>Aménagement 1753</t>
  </si>
  <si>
    <t>Aménagement 1754</t>
  </si>
  <si>
    <t>Aménagement 1755</t>
  </si>
  <si>
    <t>Aménagement 1756</t>
  </si>
  <si>
    <t>Aménagement 1757</t>
  </si>
  <si>
    <t>Aménagement 1758</t>
  </si>
  <si>
    <t>Aménagement 1759</t>
  </si>
  <si>
    <t>Aménagement 1760</t>
  </si>
  <si>
    <t>Aménagement 1761</t>
  </si>
  <si>
    <t>Aménagement 1762</t>
  </si>
  <si>
    <t>Aménagement 1763</t>
  </si>
  <si>
    <t>Aménagement 1764</t>
  </si>
  <si>
    <t>Aménagement 1765</t>
  </si>
  <si>
    <t>Aménagement 1766</t>
  </si>
  <si>
    <t>Aménagement 1767</t>
  </si>
  <si>
    <t>Aménagement 1768</t>
  </si>
  <si>
    <t>Aménagement 1769</t>
  </si>
  <si>
    <t>Aménagement 1770</t>
  </si>
  <si>
    <t>Aménagement 1771</t>
  </si>
  <si>
    <t>Aménagement 1772</t>
  </si>
  <si>
    <t>Aménagement 1773</t>
  </si>
  <si>
    <t>Aménagement 1774</t>
  </si>
  <si>
    <t>Aménagement 1775</t>
  </si>
  <si>
    <t>Aménagement 1776</t>
  </si>
  <si>
    <t>Aménagement 1777</t>
  </si>
  <si>
    <t>Aménagement 1778</t>
  </si>
  <si>
    <t>Aménagement 1779</t>
  </si>
  <si>
    <t>Aménagement 1780</t>
  </si>
  <si>
    <t>Aménagement 1781</t>
  </si>
  <si>
    <t>Aménagement 1782</t>
  </si>
  <si>
    <t>Aménagement 1783</t>
  </si>
  <si>
    <t>Aménagement 1784</t>
  </si>
  <si>
    <t>Aménagement 1785</t>
  </si>
  <si>
    <t>Aménagement 1786</t>
  </si>
  <si>
    <t>Aménagement 1787</t>
  </si>
  <si>
    <t>Aménagement 1788</t>
  </si>
  <si>
    <t>Aménagement 1789</t>
  </si>
  <si>
    <t>Aménagement 1790</t>
  </si>
  <si>
    <t>Aménagement 1791</t>
  </si>
  <si>
    <t>Aménagement 1792</t>
  </si>
  <si>
    <t>Aménagement 1793</t>
  </si>
  <si>
    <t>Aménagement 1794</t>
  </si>
  <si>
    <t>Aménagement 1795</t>
  </si>
  <si>
    <t>Aménagement 1796</t>
  </si>
  <si>
    <t>Aménagement 1797</t>
  </si>
  <si>
    <t>Aménagement 1798</t>
  </si>
  <si>
    <t>Aménagement 1799</t>
  </si>
  <si>
    <t>Aménagement 1800</t>
  </si>
  <si>
    <t>Aménagement 1801</t>
  </si>
  <si>
    <t>Aménagement 1802</t>
  </si>
  <si>
    <t>Aménagement 1803</t>
  </si>
  <si>
    <t>Aménagement 1804</t>
  </si>
  <si>
    <t>Aménagement 1805</t>
  </si>
  <si>
    <t>Aménagement 1806</t>
  </si>
  <si>
    <t>Aménagement 1807</t>
  </si>
  <si>
    <t>Aménagement 1808</t>
  </si>
  <si>
    <t>Aménagement 1809</t>
  </si>
  <si>
    <t>Aménagement 1810</t>
  </si>
  <si>
    <t>Aménagement 1811</t>
  </si>
  <si>
    <t>Aménagement 1812</t>
  </si>
  <si>
    <t>Aménagement 1813</t>
  </si>
  <si>
    <t>Aménagement 1814</t>
  </si>
  <si>
    <t>Aménagement 1815</t>
  </si>
  <si>
    <t>Aménagement 1816</t>
  </si>
  <si>
    <t>Aménagement 1817</t>
  </si>
  <si>
    <t>Aménagement 1818</t>
  </si>
  <si>
    <t>Aménagement 1819</t>
  </si>
  <si>
    <t>Aménagement 1820</t>
  </si>
  <si>
    <t>Aménagement 1821</t>
  </si>
  <si>
    <t>Aménagement 1822</t>
  </si>
  <si>
    <t>Aménagement 1823</t>
  </si>
  <si>
    <t>Aménagement 1824</t>
  </si>
  <si>
    <t>Aménagement 1825</t>
  </si>
  <si>
    <t>Aménagement 1826</t>
  </si>
  <si>
    <t>Aménagement 1827</t>
  </si>
  <si>
    <t>Aménagement 1828</t>
  </si>
  <si>
    <t>Aménagement 1829</t>
  </si>
  <si>
    <t>Aménagement 1830</t>
  </si>
  <si>
    <t>Aménagement 1831</t>
  </si>
  <si>
    <t>Aménagement 1832</t>
  </si>
  <si>
    <t>Aménagement 1833</t>
  </si>
  <si>
    <t>Aménagement 1834</t>
  </si>
  <si>
    <t>Aménagement 1835</t>
  </si>
  <si>
    <t>Aménagement 1836</t>
  </si>
  <si>
    <t>Aménagement 1837</t>
  </si>
  <si>
    <t>Aménagement 1838</t>
  </si>
  <si>
    <t>Aménagement 1839</t>
  </si>
  <si>
    <t>Aménagement 1840</t>
  </si>
  <si>
    <t>Aménagement 1841</t>
  </si>
  <si>
    <t>Aménagement 1842</t>
  </si>
  <si>
    <t>Aménagement 1843</t>
  </si>
  <si>
    <t>Aménagement 1844</t>
  </si>
  <si>
    <t>Aménagement 1845</t>
  </si>
  <si>
    <t>Aménagement 1846</t>
  </si>
  <si>
    <t>Aménagement 1847</t>
  </si>
  <si>
    <t>Aménagement 1848</t>
  </si>
  <si>
    <t>Aménagement 1849</t>
  </si>
  <si>
    <t>Aménagement 1850</t>
  </si>
  <si>
    <t>Aménagement 1851</t>
  </si>
  <si>
    <t>Aménagement 1852</t>
  </si>
  <si>
    <t>Aménagement 1853</t>
  </si>
  <si>
    <t>Aménagement 1854</t>
  </si>
  <si>
    <t>Aménagement 1855</t>
  </si>
  <si>
    <t>Aménagement 1856</t>
  </si>
  <si>
    <t>Aménagement 1857</t>
  </si>
  <si>
    <t>Aménagement 1858</t>
  </si>
  <si>
    <t>Aménagement 1859</t>
  </si>
  <si>
    <t>Aménagement 1860</t>
  </si>
  <si>
    <t>Aménagement 1861</t>
  </si>
  <si>
    <t>Aménagement 1862</t>
  </si>
  <si>
    <t>Aménagement 1863</t>
  </si>
  <si>
    <t>Aménagement 1864</t>
  </si>
  <si>
    <t>Aménagement 1865</t>
  </si>
  <si>
    <t>Aménagement 1866</t>
  </si>
  <si>
    <t>Aménagement 1867</t>
  </si>
  <si>
    <t>Aménagement 1868</t>
  </si>
  <si>
    <t>Aménagement 1869</t>
  </si>
  <si>
    <t>Aménagement 1870</t>
  </si>
  <si>
    <t>Aménagement 1871</t>
  </si>
  <si>
    <t>Aménagement 1872</t>
  </si>
  <si>
    <t>Aménagement 1873</t>
  </si>
  <si>
    <t>Aménagement 1874</t>
  </si>
  <si>
    <t>Aménagement 1875</t>
  </si>
  <si>
    <t>Aménagement 1876</t>
  </si>
  <si>
    <t>Aménagement 1877</t>
  </si>
  <si>
    <t>Aménagement 1878</t>
  </si>
  <si>
    <t>Aménagement 1879</t>
  </si>
  <si>
    <t>Aménagement 1880</t>
  </si>
  <si>
    <t>Aménagement 1881</t>
  </si>
  <si>
    <t>Aménagement 1882</t>
  </si>
  <si>
    <t>Aménagement 1883</t>
  </si>
  <si>
    <t>Aménagement 1884</t>
  </si>
  <si>
    <t>Aménagement 1885</t>
  </si>
  <si>
    <t>Aménagement 1886</t>
  </si>
  <si>
    <t>Aménagement 1887</t>
  </si>
  <si>
    <t>Aménagement 1888</t>
  </si>
  <si>
    <t>Aménagement 1889</t>
  </si>
  <si>
    <t>Aménagement 1890</t>
  </si>
  <si>
    <t>Aménagement 1891</t>
  </si>
  <si>
    <t>Aménagement 1892</t>
  </si>
  <si>
    <t>Aménagement 1893</t>
  </si>
  <si>
    <t>Aménagement 1894</t>
  </si>
  <si>
    <t>Aménagement 1895</t>
  </si>
  <si>
    <t>Aménagement 1896</t>
  </si>
  <si>
    <t>Aménagement 1897</t>
  </si>
  <si>
    <t>Aménagement 1898</t>
  </si>
  <si>
    <t>Aménagement 1899</t>
  </si>
  <si>
    <t>Aménagement 1900</t>
  </si>
  <si>
    <t>Aménagement 1901</t>
  </si>
  <si>
    <t>Aménagement 1902</t>
  </si>
  <si>
    <t>Aménagement 1903</t>
  </si>
  <si>
    <t>Aménagement 1904</t>
  </si>
  <si>
    <t>Aménagement 1905</t>
  </si>
  <si>
    <t>Aménagement 1906</t>
  </si>
  <si>
    <t>Aménagement 1907</t>
  </si>
  <si>
    <t>Aménagement 1908</t>
  </si>
  <si>
    <t>Aménagement 1909</t>
  </si>
  <si>
    <t>Aménagement 1910</t>
  </si>
  <si>
    <t>Aménagement 1911</t>
  </si>
  <si>
    <t>Aménagement 1912</t>
  </si>
  <si>
    <t>Aménagement 1913</t>
  </si>
  <si>
    <t>Aménagement 1914</t>
  </si>
  <si>
    <t>Aménagement 1915</t>
  </si>
  <si>
    <t>Aménagement 1916</t>
  </si>
  <si>
    <t>Aménagement 1917</t>
  </si>
  <si>
    <t>Aménagement 1918</t>
  </si>
  <si>
    <t>Aménagement 1919</t>
  </si>
  <si>
    <t>Aménagement 1920</t>
  </si>
  <si>
    <t>Aménagement 1921</t>
  </si>
  <si>
    <t>Aménagement 1922</t>
  </si>
  <si>
    <t>Aménagement 1923</t>
  </si>
  <si>
    <t>Aménagement 1924</t>
  </si>
  <si>
    <t>Aménagement 1925</t>
  </si>
  <si>
    <t>Aménagement 1926</t>
  </si>
  <si>
    <t>Aménagement 1927</t>
  </si>
  <si>
    <t>Aménagement 1928</t>
  </si>
  <si>
    <t>Aménagement 1929</t>
  </si>
  <si>
    <t>Aménagement 1930</t>
  </si>
  <si>
    <t>Aménagement 1931</t>
  </si>
  <si>
    <t>Aménagement 1932</t>
  </si>
  <si>
    <t>Aménagement 1933</t>
  </si>
  <si>
    <t>Aménagement 1934</t>
  </si>
  <si>
    <t>Aménagement 1935</t>
  </si>
  <si>
    <t>Aménagement 1936</t>
  </si>
  <si>
    <t>Aménagement 1937</t>
  </si>
  <si>
    <t>Aménagement 1938</t>
  </si>
  <si>
    <t>Aménagement 1939</t>
  </si>
  <si>
    <t>Aménagement 1940</t>
  </si>
  <si>
    <t>Aménagement 1941</t>
  </si>
  <si>
    <t>Aménagement 1942</t>
  </si>
  <si>
    <t>Aménagement 1943</t>
  </si>
  <si>
    <t>Aménagement 1944</t>
  </si>
  <si>
    <t>Aménagement 1945</t>
  </si>
  <si>
    <t>Aménagement 1946</t>
  </si>
  <si>
    <t>Aménagement 1947</t>
  </si>
  <si>
    <t>Aménagement 1948</t>
  </si>
  <si>
    <t>Aménagement 1949</t>
  </si>
  <si>
    <t>Aménagement 1950</t>
  </si>
  <si>
    <t>Aménagement 1951</t>
  </si>
  <si>
    <t>Aménagement 1952</t>
  </si>
  <si>
    <t>Aménagement 1953</t>
  </si>
  <si>
    <t>Aménagement 1954</t>
  </si>
  <si>
    <t>Aménagement 1955</t>
  </si>
  <si>
    <t>Aménagement 1956</t>
  </si>
  <si>
    <t>Aménagement 1957</t>
  </si>
  <si>
    <t>Aménagement 1958</t>
  </si>
  <si>
    <t>Aménagement 1959</t>
  </si>
  <si>
    <t>Aménagement 1960</t>
  </si>
  <si>
    <t>Aménagement 1961</t>
  </si>
  <si>
    <t>Aménagement 1962</t>
  </si>
  <si>
    <t>Aménagement 1963</t>
  </si>
  <si>
    <t>Aménagement 1964</t>
  </si>
  <si>
    <t>Aménagement 1965</t>
  </si>
  <si>
    <t>Aménagement 1966</t>
  </si>
  <si>
    <t>Aménagement 1967</t>
  </si>
  <si>
    <t>Aménagement 1968</t>
  </si>
  <si>
    <t>Aménagement 1969</t>
  </si>
  <si>
    <t>Aménagement 1970</t>
  </si>
  <si>
    <t>Aménagement 1971</t>
  </si>
  <si>
    <t>Aménagement 1972</t>
  </si>
  <si>
    <t>Aménagement 1973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</si>
  <si>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</si>
  <si>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</si>
  <si>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</si>
  <si>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</si>
  <si>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</si>
  <si>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</si>
  <si>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</si>
  <si>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</si>
  <si>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</si>
  <si>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</si>
  <si>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</si>
  <si>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</si>
  <si>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</si>
  <si>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</si>
  <si>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</si>
  <si>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</si>
  <si>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</si>
  <si>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</si>
  <si>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</si>
  <si>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</si>
  <si>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</si>
  <si>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</si>
  <si>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</si>
  <si>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</si>
  <si>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</si>
  <si>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</si>
  <si>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</si>
  <si>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</si>
  <si>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</si>
  <si>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</si>
  <si>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</si>
  <si>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</si>
  <si>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</si>
  <si>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</si>
  <si>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</si>
  <si>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</si>
  <si>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</si>
  <si>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</si>
  <si>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</si>
  <si>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</si>
  <si>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</si>
  <si>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</si>
  <si>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</si>
  <si>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</si>
  <si>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</si>
  <si>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</si>
  <si>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</si>
  <si>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</si>
  <si>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</si>
  <si>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</si>
  <si>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</si>
  <si>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</si>
  <si>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</si>
  <si>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</si>
  <si>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</si>
  <si>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</si>
  <si>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</si>
  <si>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</si>
  <si>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</si>
  <si>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</si>
  <si>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</si>
  <si>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</si>
  <si>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</si>
  <si>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</si>
  <si>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</si>
  <si>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</si>
  <si>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</si>
  <si>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</si>
  <si>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</si>
  <si>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</si>
  <si>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</si>
  <si>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</si>
  <si>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</si>
  <si>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</si>
  <si>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</si>
  <si>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</si>
  <si>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</si>
  <si>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</si>
  <si>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</si>
  <si>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</si>
  <si>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</si>
  <si>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</si>
  <si>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</si>
  <si>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</si>
  <si>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</si>
  <si>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</si>
  <si>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</si>
  <si>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</si>
  <si>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</si>
  <si>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</si>
  <si>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</si>
  <si>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</si>
  <si>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</si>
  <si>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</si>
  <si>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</si>
  <si>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</si>
  <si>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</si>
  <si>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</si>
  <si>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</si>
  <si>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</si>
  <si>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</si>
  <si>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</si>
  <si>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</si>
  <si>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</si>
  <si>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</si>
  <si>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</si>
  <si>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</si>
  <si>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</si>
  <si>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</si>
  <si>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</si>
  <si>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</si>
  <si>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</si>
  <si>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</si>
  <si>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</si>
  <si>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</si>
  <si>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</si>
  <si>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</si>
  <si>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</si>
  <si>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</si>
  <si>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</si>
  <si>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</si>
  <si>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</si>
  <si>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</si>
  <si>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</si>
  <si>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</si>
  <si>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</si>
  <si>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</si>
  <si>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</si>
  <si>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</si>
  <si>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</si>
  <si>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</si>
  <si>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</si>
  <si>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</si>
  <si>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</si>
  <si>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</si>
  <si>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</si>
  <si>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</si>
  <si>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</si>
  <si>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</si>
  <si>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</si>
  <si>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</si>
  <si>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</si>
  <si>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</si>
  <si>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</si>
  <si>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</si>
  <si>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</si>
  <si>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</si>
  <si>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</si>
  <si>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</si>
  <si>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</si>
  <si>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</si>
  <si>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</si>
  <si>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</si>
  <si>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</si>
  <si>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Ref218</t>
  </si>
  <si>
    <t>Ref219</t>
  </si>
  <si>
    <t>Ref220</t>
  </si>
  <si>
    <t>Ref221</t>
  </si>
  <si>
    <t>Ref222</t>
  </si>
  <si>
    <t>Ref223</t>
  </si>
  <si>
    <t>Ref224</t>
  </si>
  <si>
    <t>Ref225</t>
  </si>
  <si>
    <t>Ref226</t>
  </si>
  <si>
    <t>Ref227</t>
  </si>
  <si>
    <t>Ref228</t>
  </si>
  <si>
    <t>Ref229</t>
  </si>
  <si>
    <t>Ref230</t>
  </si>
  <si>
    <t>Ref231</t>
  </si>
  <si>
    <t>Ref232</t>
  </si>
  <si>
    <t>Ref233</t>
  </si>
  <si>
    <t>Ref234</t>
  </si>
  <si>
    <t>Ref235</t>
  </si>
  <si>
    <t>Ref236</t>
  </si>
  <si>
    <t>Ref237</t>
  </si>
  <si>
    <t>Ref238</t>
  </si>
  <si>
    <t>Ref239</t>
  </si>
  <si>
    <t>Ref240</t>
  </si>
  <si>
    <t>Ref241</t>
  </si>
  <si>
    <t>Ref242</t>
  </si>
  <si>
    <t>Ref243</t>
  </si>
  <si>
    <t>Ref244</t>
  </si>
  <si>
    <t>Ref245</t>
  </si>
  <si>
    <t>Ref246</t>
  </si>
  <si>
    <t>Ref247</t>
  </si>
  <si>
    <t>Ref248</t>
  </si>
  <si>
    <t>Ref249</t>
  </si>
  <si>
    <t>Ref250</t>
  </si>
  <si>
    <t>Ref251</t>
  </si>
  <si>
    <t>Ref252</t>
  </si>
  <si>
    <t>Ref253</t>
  </si>
  <si>
    <t>Ref254</t>
  </si>
  <si>
    <t>Ref255</t>
  </si>
  <si>
    <t>Ref256</t>
  </si>
  <si>
    <t>Ref257</t>
  </si>
  <si>
    <t>Ref258</t>
  </si>
  <si>
    <t>Ref259</t>
  </si>
  <si>
    <t>Ref260</t>
  </si>
  <si>
    <t>Ref261</t>
  </si>
  <si>
    <t>Ref262</t>
  </si>
  <si>
    <t>Ref263</t>
  </si>
  <si>
    <t>Ref264</t>
  </si>
  <si>
    <t>Ref265</t>
  </si>
  <si>
    <t>Ref266</t>
  </si>
  <si>
    <t>Ref267</t>
  </si>
  <si>
    <t>Ref268</t>
  </si>
  <si>
    <t>Ref269</t>
  </si>
  <si>
    <t>Ref270</t>
  </si>
  <si>
    <t>Ref271</t>
  </si>
  <si>
    <t>Ref272</t>
  </si>
  <si>
    <t>Ref273</t>
  </si>
  <si>
    <t>Ref274</t>
  </si>
  <si>
    <t>Ref275</t>
  </si>
  <si>
    <t>Ref276</t>
  </si>
  <si>
    <t>Ref277</t>
  </si>
  <si>
    <t>Ref278</t>
  </si>
  <si>
    <t>Ref279</t>
  </si>
  <si>
    <t>Ref280</t>
  </si>
  <si>
    <t>Ref281</t>
  </si>
  <si>
    <t>Ref282</t>
  </si>
  <si>
    <t>Ref283</t>
  </si>
  <si>
    <t>Ref284</t>
  </si>
  <si>
    <t>Ref285</t>
  </si>
  <si>
    <t>Ref286</t>
  </si>
  <si>
    <t>Ref287</t>
  </si>
  <si>
    <t>Ref288</t>
  </si>
  <si>
    <t>Ref289</t>
  </si>
  <si>
    <t>Ref290</t>
  </si>
  <si>
    <t>Ref291</t>
  </si>
  <si>
    <t>Ref292</t>
  </si>
  <si>
    <t>Ref293</t>
  </si>
  <si>
    <t>Ref294</t>
  </si>
  <si>
    <t>Ref295</t>
  </si>
  <si>
    <t>Ref296</t>
  </si>
  <si>
    <t>Ref297</t>
  </si>
  <si>
    <t>Ref298</t>
  </si>
  <si>
    <t>Ref299</t>
  </si>
  <si>
    <t>Ref300</t>
  </si>
  <si>
    <t>Ref301</t>
  </si>
  <si>
    <t>Ref302</t>
  </si>
  <si>
    <t>Ref303</t>
  </si>
  <si>
    <t>Ref304</t>
  </si>
  <si>
    <t>Ref305</t>
  </si>
  <si>
    <t>Ref306</t>
  </si>
  <si>
    <t>Ref307</t>
  </si>
  <si>
    <t>Ref308</t>
  </si>
  <si>
    <t>Ref309</t>
  </si>
  <si>
    <t>Ref310</t>
  </si>
  <si>
    <t>Ref311</t>
  </si>
  <si>
    <t>Ref312</t>
  </si>
  <si>
    <t>Ref313</t>
  </si>
  <si>
    <t>Ref314</t>
  </si>
  <si>
    <t>Ref315</t>
  </si>
  <si>
    <t>Ref316</t>
  </si>
  <si>
    <t>Ref317</t>
  </si>
  <si>
    <t>Ref318</t>
  </si>
  <si>
    <t>Ref319</t>
  </si>
  <si>
    <t>Ref320</t>
  </si>
  <si>
    <t>Ref321</t>
  </si>
  <si>
    <t>Ref322</t>
  </si>
  <si>
    <t>Ref323</t>
  </si>
  <si>
    <t>Ref324</t>
  </si>
  <si>
    <t>Ref325</t>
  </si>
  <si>
    <t>Ref326</t>
  </si>
  <si>
    <t>Ref327</t>
  </si>
  <si>
    <t>Ref328</t>
  </si>
  <si>
    <t>Ref329</t>
  </si>
  <si>
    <t>Ref330</t>
  </si>
  <si>
    <t>Ref331</t>
  </si>
  <si>
    <t>Ref332</t>
  </si>
  <si>
    <t>Ref333</t>
  </si>
  <si>
    <t>Ref334</t>
  </si>
  <si>
    <t>Ref335</t>
  </si>
  <si>
    <t>Ref336</t>
  </si>
  <si>
    <t>Ref337</t>
  </si>
  <si>
    <t>Ref338</t>
  </si>
  <si>
    <t>Ref339</t>
  </si>
  <si>
    <t>Ref340</t>
  </si>
  <si>
    <t>Ref341</t>
  </si>
  <si>
    <t>Ref342</t>
  </si>
  <si>
    <t>Ref343</t>
  </si>
  <si>
    <t>Ref344</t>
  </si>
  <si>
    <t>Ref345</t>
  </si>
  <si>
    <t>Ref346</t>
  </si>
  <si>
    <t>Ref347</t>
  </si>
  <si>
    <t>Ref348</t>
  </si>
  <si>
    <t>Ref349</t>
  </si>
  <si>
    <t>Ref350</t>
  </si>
  <si>
    <t>Ref351</t>
  </si>
  <si>
    <t>Ref352</t>
  </si>
  <si>
    <t>Ref353</t>
  </si>
  <si>
    <t>Ref354</t>
  </si>
  <si>
    <t>Ref355</t>
  </si>
  <si>
    <t>Ref356</t>
  </si>
  <si>
    <t>Ref357</t>
  </si>
  <si>
    <t>Ref358</t>
  </si>
  <si>
    <t>Ref359</t>
  </si>
  <si>
    <t>Ref360</t>
  </si>
  <si>
    <t>Ref361</t>
  </si>
  <si>
    <t>Ref362</t>
  </si>
  <si>
    <t>Ref363</t>
  </si>
  <si>
    <t>Ref364</t>
  </si>
  <si>
    <t>Ref365</t>
  </si>
  <si>
    <t>Ref366</t>
  </si>
  <si>
    <t>Ref367</t>
  </si>
  <si>
    <t>Ref368</t>
  </si>
  <si>
    <t>Ref369</t>
  </si>
  <si>
    <t>Ref370</t>
  </si>
  <si>
    <t>Ref371</t>
  </si>
  <si>
    <t>Ref372</t>
  </si>
  <si>
    <t>Ref373</t>
  </si>
  <si>
    <t>Ref374</t>
  </si>
  <si>
    <t>Ref375</t>
  </si>
  <si>
    <t>Ref376</t>
  </si>
  <si>
    <t>Ref377</t>
  </si>
  <si>
    <t>Ref378</t>
  </si>
  <si>
    <t>Ref379</t>
  </si>
  <si>
    <t>Ref380</t>
  </si>
  <si>
    <t>Ref381</t>
  </si>
  <si>
    <t>Ref382</t>
  </si>
  <si>
    <t>Ref383</t>
  </si>
  <si>
    <t>Ref384</t>
  </si>
  <si>
    <t>Ref385</t>
  </si>
  <si>
    <t>Ref386</t>
  </si>
  <si>
    <t>Ref387</t>
  </si>
  <si>
    <t>Ref388</t>
  </si>
  <si>
    <t>Ref389</t>
  </si>
  <si>
    <t>Ref390</t>
  </si>
  <si>
    <t>Ref391</t>
  </si>
  <si>
    <t>Ref392</t>
  </si>
  <si>
    <t>Ref393</t>
  </si>
  <si>
    <t>Ref394</t>
  </si>
  <si>
    <t>Ref395</t>
  </si>
  <si>
    <t>Ref396</t>
  </si>
  <si>
    <t>Ref397</t>
  </si>
  <si>
    <t>Ref398</t>
  </si>
  <si>
    <t>Ref399</t>
  </si>
  <si>
    <t>Ref400</t>
  </si>
  <si>
    <t>Ref401</t>
  </si>
  <si>
    <t>Ref402</t>
  </si>
  <si>
    <t>Ref403</t>
  </si>
  <si>
    <t>Ref404</t>
  </si>
  <si>
    <t>Ref405</t>
  </si>
  <si>
    <t>Ref406</t>
  </si>
  <si>
    <t>Ref407</t>
  </si>
  <si>
    <t>Ref408</t>
  </si>
  <si>
    <t>Ref409</t>
  </si>
  <si>
    <t>Ref410</t>
  </si>
  <si>
    <t>Ref411</t>
  </si>
  <si>
    <t>Ref412</t>
  </si>
  <si>
    <t>Ref413</t>
  </si>
  <si>
    <t>Ref414</t>
  </si>
  <si>
    <t>Ref415</t>
  </si>
  <si>
    <t>Ref416</t>
  </si>
  <si>
    <t>Ref417</t>
  </si>
  <si>
    <t>Ref418</t>
  </si>
  <si>
    <t>Ref419</t>
  </si>
  <si>
    <t>Ref420</t>
  </si>
  <si>
    <t>Ref421</t>
  </si>
  <si>
    <t>Ref422</t>
  </si>
  <si>
    <t>Ref423</t>
  </si>
  <si>
    <t>Ref424</t>
  </si>
  <si>
    <t>Ref425</t>
  </si>
  <si>
    <t>Ref426</t>
  </si>
  <si>
    <t>Ref427</t>
  </si>
  <si>
    <t>Ref428</t>
  </si>
  <si>
    <t>Ref429</t>
  </si>
  <si>
    <t>Ref430</t>
  </si>
  <si>
    <t>Ref431</t>
  </si>
  <si>
    <t>Ref432</t>
  </si>
  <si>
    <t>Ref433</t>
  </si>
  <si>
    <t>Ref434</t>
  </si>
  <si>
    <t>Ref435</t>
  </si>
  <si>
    <t>Ref436</t>
  </si>
  <si>
    <t>Ref437</t>
  </si>
  <si>
    <t>Ref438</t>
  </si>
  <si>
    <t>Ref439</t>
  </si>
  <si>
    <t>Ref440</t>
  </si>
  <si>
    <t>Ref441</t>
  </si>
  <si>
    <t>Ref442</t>
  </si>
  <si>
    <t>Ref443</t>
  </si>
  <si>
    <t>Ref444</t>
  </si>
  <si>
    <t>Ref445</t>
  </si>
  <si>
    <t>Ref446</t>
  </si>
  <si>
    <t>Ref447</t>
  </si>
  <si>
    <t>Ref448</t>
  </si>
  <si>
    <t>Ref449</t>
  </si>
  <si>
    <t>Ref450</t>
  </si>
  <si>
    <t>Ref451</t>
  </si>
  <si>
    <t>Ref452</t>
  </si>
  <si>
    <t>Ref453</t>
  </si>
  <si>
    <t>Ref454</t>
  </si>
  <si>
    <t>Ref455</t>
  </si>
  <si>
    <t>Ref456</t>
  </si>
  <si>
    <t>Ref457</t>
  </si>
  <si>
    <t>Ref458</t>
  </si>
  <si>
    <t>Ref459</t>
  </si>
  <si>
    <t>Ref460</t>
  </si>
  <si>
    <t>Ref461</t>
  </si>
  <si>
    <t>Ref462</t>
  </si>
  <si>
    <t>Ref463</t>
  </si>
  <si>
    <t>Ref464</t>
  </si>
  <si>
    <t>Ref465</t>
  </si>
  <si>
    <t>Ref466</t>
  </si>
  <si>
    <t>Ref467</t>
  </si>
  <si>
    <t>Ref468</t>
  </si>
  <si>
    <t>Ref469</t>
  </si>
  <si>
    <t>Ref470</t>
  </si>
  <si>
    <t>Ref471</t>
  </si>
  <si>
    <t>Ref472</t>
  </si>
  <si>
    <t>Ref473</t>
  </si>
  <si>
    <t>Ref474</t>
  </si>
  <si>
    <t>Ref475</t>
  </si>
  <si>
    <t>Ref476</t>
  </si>
  <si>
    <t>Ref477</t>
  </si>
  <si>
    <t>Ref478</t>
  </si>
  <si>
    <t>Ref479</t>
  </si>
  <si>
    <t>Ref480</t>
  </si>
  <si>
    <t>Ref481</t>
  </si>
  <si>
    <t>Ref482</t>
  </si>
  <si>
    <t>Ref483</t>
  </si>
  <si>
    <t>Ref484</t>
  </si>
  <si>
    <t>Ref485</t>
  </si>
  <si>
    <t>Ref486</t>
  </si>
  <si>
    <t>Ref487</t>
  </si>
  <si>
    <t>Ref488</t>
  </si>
  <si>
    <t>Ref489</t>
  </si>
  <si>
    <t>Ref490</t>
  </si>
  <si>
    <t>Ref491</t>
  </si>
  <si>
    <t>Ref492</t>
  </si>
  <si>
    <t>Ref493</t>
  </si>
  <si>
    <t>Ref494</t>
  </si>
  <si>
    <t>Ref495</t>
  </si>
  <si>
    <t>Ref496</t>
  </si>
  <si>
    <t>Ref497</t>
  </si>
  <si>
    <t>Ref498</t>
  </si>
  <si>
    <t>Ref499</t>
  </si>
  <si>
    <t>Ref500</t>
  </si>
  <si>
    <t>Ref501</t>
  </si>
  <si>
    <t>Ref502</t>
  </si>
  <si>
    <t>Ref503</t>
  </si>
  <si>
    <t>Ref504</t>
  </si>
  <si>
    <t>Ref505</t>
  </si>
  <si>
    <t>Ref506</t>
  </si>
  <si>
    <t>Ref507</t>
  </si>
  <si>
    <t>Ref508</t>
  </si>
  <si>
    <t>Ref509</t>
  </si>
  <si>
    <t>Ref510</t>
  </si>
  <si>
    <t>Ref511</t>
  </si>
  <si>
    <t>Ref512</t>
  </si>
  <si>
    <t>Ref513</t>
  </si>
  <si>
    <t>Ref514</t>
  </si>
  <si>
    <t>Ref515</t>
  </si>
  <si>
    <t>Ref516</t>
  </si>
  <si>
    <t>Ref517</t>
  </si>
  <si>
    <t>Ref518</t>
  </si>
  <si>
    <t>Ref519</t>
  </si>
  <si>
    <t>Ref520</t>
  </si>
  <si>
    <t>Ref521</t>
  </si>
  <si>
    <t>Ref522</t>
  </si>
  <si>
    <t>Ref523</t>
  </si>
  <si>
    <t>Ref524</t>
  </si>
  <si>
    <t>Ref525</t>
  </si>
  <si>
    <t>Ref526</t>
  </si>
  <si>
    <t>Ref527</t>
  </si>
  <si>
    <t>Ref528</t>
  </si>
  <si>
    <t>Ref529</t>
  </si>
  <si>
    <t>Ref530</t>
  </si>
  <si>
    <t>Ref531</t>
  </si>
  <si>
    <t>Ref532</t>
  </si>
  <si>
    <t>Ref533</t>
  </si>
  <si>
    <t>Ref534</t>
  </si>
  <si>
    <t>Ref535</t>
  </si>
  <si>
    <t>Ref536</t>
  </si>
  <si>
    <t>Ref537</t>
  </si>
  <si>
    <t>Ref538</t>
  </si>
  <si>
    <t>Ref539</t>
  </si>
  <si>
    <t>Ref540</t>
  </si>
  <si>
    <t>Ref541</t>
  </si>
  <si>
    <t>Ref542</t>
  </si>
  <si>
    <t>Ref543</t>
  </si>
  <si>
    <t>Ref544</t>
  </si>
  <si>
    <t>Ref545</t>
  </si>
  <si>
    <t>Ref546</t>
  </si>
  <si>
    <t>Ref547</t>
  </si>
  <si>
    <t>Ref548</t>
  </si>
  <si>
    <t>Ref549</t>
  </si>
  <si>
    <t>Ref550</t>
  </si>
  <si>
    <t>Ref551</t>
  </si>
  <si>
    <t>Ref552</t>
  </si>
  <si>
    <t>Ref553</t>
  </si>
  <si>
    <t>Ref554</t>
  </si>
  <si>
    <t>Ref555</t>
  </si>
  <si>
    <t>Ref556</t>
  </si>
  <si>
    <t>Ref557</t>
  </si>
  <si>
    <t>Ref558</t>
  </si>
  <si>
    <t>Ref559</t>
  </si>
  <si>
    <t>Ref560</t>
  </si>
  <si>
    <t>Ref561</t>
  </si>
  <si>
    <t>Ref562</t>
  </si>
  <si>
    <t>Ref563</t>
  </si>
  <si>
    <t>Ref564</t>
  </si>
  <si>
    <t>Ref565</t>
  </si>
  <si>
    <t>Ref566</t>
  </si>
  <si>
    <t>Ref567</t>
  </si>
  <si>
    <t>Ref568</t>
  </si>
  <si>
    <t>Ref569</t>
  </si>
  <si>
    <t>Ref570</t>
  </si>
  <si>
    <t>Ref571</t>
  </si>
  <si>
    <t>Ref572</t>
  </si>
  <si>
    <t>Ref573</t>
  </si>
  <si>
    <t>Ref574</t>
  </si>
  <si>
    <t>Ref575</t>
  </si>
  <si>
    <t>Ref576</t>
  </si>
  <si>
    <t>Ref577</t>
  </si>
  <si>
    <t>Ref578</t>
  </si>
  <si>
    <t>Ref579</t>
  </si>
  <si>
    <t>Ref580</t>
  </si>
  <si>
    <t>Ref581</t>
  </si>
  <si>
    <t>Ref582</t>
  </si>
  <si>
    <t>Ref583</t>
  </si>
  <si>
    <t>Ref584</t>
  </si>
  <si>
    <t>Ref585</t>
  </si>
  <si>
    <t>Ref586</t>
  </si>
  <si>
    <t>Ref587</t>
  </si>
  <si>
    <t>Ref588</t>
  </si>
  <si>
    <t>Ref589</t>
  </si>
  <si>
    <t>Ref590</t>
  </si>
  <si>
    <t>Ref591</t>
  </si>
  <si>
    <t>Ref592</t>
  </si>
  <si>
    <t>Ref593</t>
  </si>
  <si>
    <t>Ref594</t>
  </si>
  <si>
    <t>Ref595</t>
  </si>
  <si>
    <t>Ref596</t>
  </si>
  <si>
    <t>Ref597</t>
  </si>
  <si>
    <t>Ref598</t>
  </si>
  <si>
    <t>Ref599</t>
  </si>
  <si>
    <t>Ref600</t>
  </si>
  <si>
    <t>Ref601</t>
  </si>
  <si>
    <t>Ref602</t>
  </si>
  <si>
    <t>Ref603</t>
  </si>
  <si>
    <t>Ref604</t>
  </si>
  <si>
    <t>Ref605</t>
  </si>
  <si>
    <t>Ref606</t>
  </si>
  <si>
    <t>Ref607</t>
  </si>
  <si>
    <t>Ref608</t>
  </si>
  <si>
    <t>Ref609</t>
  </si>
  <si>
    <t>Ref610</t>
  </si>
  <si>
    <t>Ref611</t>
  </si>
  <si>
    <t>Ref612</t>
  </si>
  <si>
    <t>Ref613</t>
  </si>
  <si>
    <t>Ref614</t>
  </si>
  <si>
    <t>Ref615</t>
  </si>
  <si>
    <t>Ref616</t>
  </si>
  <si>
    <t>Ref617</t>
  </si>
  <si>
    <t>Ref618</t>
  </si>
  <si>
    <t>Ref619</t>
  </si>
  <si>
    <t>Ref620</t>
  </si>
  <si>
    <t>Ref621</t>
  </si>
  <si>
    <t>Ref622</t>
  </si>
  <si>
    <t>Ref623</t>
  </si>
  <si>
    <t>Ref624</t>
  </si>
  <si>
    <t>Ref625</t>
  </si>
  <si>
    <t>Ref626</t>
  </si>
  <si>
    <t>Ref627</t>
  </si>
  <si>
    <t>Ref628</t>
  </si>
  <si>
    <t>Ref629</t>
  </si>
  <si>
    <t>Ref630</t>
  </si>
  <si>
    <t>Ref631</t>
  </si>
  <si>
    <t>Ref632</t>
  </si>
  <si>
    <t>Ref633</t>
  </si>
  <si>
    <t>Ref634</t>
  </si>
  <si>
    <t>Ref635</t>
  </si>
  <si>
    <t>Ref636</t>
  </si>
  <si>
    <t>Ref637</t>
  </si>
  <si>
    <t>Ref638</t>
  </si>
  <si>
    <t>Ref639</t>
  </si>
  <si>
    <t>Ref640</t>
  </si>
  <si>
    <t>Ref641</t>
  </si>
  <si>
    <t>Ref642</t>
  </si>
  <si>
    <t>Ref643</t>
  </si>
  <si>
    <t>Ref644</t>
  </si>
  <si>
    <t>Ref645</t>
  </si>
  <si>
    <t>Ref646</t>
  </si>
  <si>
    <t>Ref647</t>
  </si>
  <si>
    <t>Ref648</t>
  </si>
  <si>
    <t>Ref649</t>
  </si>
  <si>
    <t>Ref650</t>
  </si>
  <si>
    <t>Ref651</t>
  </si>
  <si>
    <t>Ref652</t>
  </si>
  <si>
    <t>Ref653</t>
  </si>
  <si>
    <t>Ref654</t>
  </si>
  <si>
    <t>Ref655</t>
  </si>
  <si>
    <t>Ref656</t>
  </si>
  <si>
    <t>Ref657</t>
  </si>
  <si>
    <t>Ref658</t>
  </si>
  <si>
    <t>Ref659</t>
  </si>
  <si>
    <t>Ref660</t>
  </si>
  <si>
    <t>Ref661</t>
  </si>
  <si>
    <t>Ref662</t>
  </si>
  <si>
    <t>Ref663</t>
  </si>
  <si>
    <t>Ref664</t>
  </si>
  <si>
    <t>Ref665</t>
  </si>
  <si>
    <t>Ref666</t>
  </si>
  <si>
    <t>Ref667</t>
  </si>
  <si>
    <t>Ref668</t>
  </si>
  <si>
    <t>Ref669</t>
  </si>
  <si>
    <t>Ref670</t>
  </si>
  <si>
    <t>Ref671</t>
  </si>
  <si>
    <t>Ref672</t>
  </si>
  <si>
    <t>Ref673</t>
  </si>
  <si>
    <t>Ref674</t>
  </si>
  <si>
    <t>Ref675</t>
  </si>
  <si>
    <t>Ref676</t>
  </si>
  <si>
    <t>Ref677</t>
  </si>
  <si>
    <t>Ref678</t>
  </si>
  <si>
    <t>Ref679</t>
  </si>
  <si>
    <t>Ref680</t>
  </si>
  <si>
    <t>Ref681</t>
  </si>
  <si>
    <t>Ref682</t>
  </si>
  <si>
    <t>Ref683</t>
  </si>
  <si>
    <t>Ref684</t>
  </si>
  <si>
    <t>Ref685</t>
  </si>
  <si>
    <t>Ref686</t>
  </si>
  <si>
    <t>Ref687</t>
  </si>
  <si>
    <t>Ref688</t>
  </si>
  <si>
    <t>Ref689</t>
  </si>
  <si>
    <t>Ref690</t>
  </si>
  <si>
    <t>Ref691</t>
  </si>
  <si>
    <t>Ref692</t>
  </si>
  <si>
    <t>Ref693</t>
  </si>
  <si>
    <t>Ref694</t>
  </si>
  <si>
    <t>Ref695</t>
  </si>
  <si>
    <t>Ref696</t>
  </si>
  <si>
    <t>Ref697</t>
  </si>
  <si>
    <t>Ref698</t>
  </si>
  <si>
    <t>Ref699</t>
  </si>
  <si>
    <t>Ref700</t>
  </si>
  <si>
    <t>Ref701</t>
  </si>
  <si>
    <t>Ref702</t>
  </si>
  <si>
    <t>Ref703</t>
  </si>
  <si>
    <t>Ref704</t>
  </si>
  <si>
    <t>Ref705</t>
  </si>
  <si>
    <t>Ref706</t>
  </si>
  <si>
    <t>Ref707</t>
  </si>
  <si>
    <t>Ref708</t>
  </si>
  <si>
    <t>Ref709</t>
  </si>
  <si>
    <t>Ref710</t>
  </si>
  <si>
    <t>Ref711</t>
  </si>
  <si>
    <t>Ref712</t>
  </si>
  <si>
    <t>Ref713</t>
  </si>
  <si>
    <t>Ref714</t>
  </si>
  <si>
    <t>Ref715</t>
  </si>
  <si>
    <t>Ref716</t>
  </si>
  <si>
    <t>Ref717</t>
  </si>
  <si>
    <t>Ref718</t>
  </si>
  <si>
    <t>Ref719</t>
  </si>
  <si>
    <t>Ref720</t>
  </si>
  <si>
    <t>Ref721</t>
  </si>
  <si>
    <t>Ref722</t>
  </si>
  <si>
    <t>Ref723</t>
  </si>
  <si>
    <t>Ref724</t>
  </si>
  <si>
    <t>Ref725</t>
  </si>
  <si>
    <t>Ref726</t>
  </si>
  <si>
    <t>Ref727</t>
  </si>
  <si>
    <t>Ref728</t>
  </si>
  <si>
    <t>Ref729</t>
  </si>
  <si>
    <t>Ref730</t>
  </si>
  <si>
    <t>Ref731</t>
  </si>
  <si>
    <t>Ref732</t>
  </si>
  <si>
    <t>Ref733</t>
  </si>
  <si>
    <t>Ref734</t>
  </si>
  <si>
    <t>Ref735</t>
  </si>
  <si>
    <t>Ref736</t>
  </si>
  <si>
    <t>Ref737</t>
  </si>
  <si>
    <t>Ref738</t>
  </si>
  <si>
    <t>Ref739</t>
  </si>
  <si>
    <t>Ref740</t>
  </si>
  <si>
    <t>Ref741</t>
  </si>
  <si>
    <t>Ref742</t>
  </si>
  <si>
    <t>Ref743</t>
  </si>
  <si>
    <t>Ref744</t>
  </si>
  <si>
    <t>Ref745</t>
  </si>
  <si>
    <t>Ref746</t>
  </si>
  <si>
    <t>Ref747</t>
  </si>
  <si>
    <t>Ref748</t>
  </si>
  <si>
    <t>Ref749</t>
  </si>
  <si>
    <t>Ref750</t>
  </si>
  <si>
    <t>Ref751</t>
  </si>
  <si>
    <t>Ref752</t>
  </si>
  <si>
    <t>Ref753</t>
  </si>
  <si>
    <t>Ref754</t>
  </si>
  <si>
    <t>Ref755</t>
  </si>
  <si>
    <t>Ref756</t>
  </si>
  <si>
    <t>Ref757</t>
  </si>
  <si>
    <t>Ref758</t>
  </si>
  <si>
    <t>Ref759</t>
  </si>
  <si>
    <t>Ref760</t>
  </si>
  <si>
    <t>Ref761</t>
  </si>
  <si>
    <t>Ref762</t>
  </si>
  <si>
    <t>Ref763</t>
  </si>
  <si>
    <t>Ref764</t>
  </si>
  <si>
    <t>Ref765</t>
  </si>
  <si>
    <t>Ref766</t>
  </si>
  <si>
    <t>Ref767</t>
  </si>
  <si>
    <t>Ref768</t>
  </si>
  <si>
    <t>Ref769</t>
  </si>
  <si>
    <t>Ref770</t>
  </si>
  <si>
    <t>Ref771</t>
  </si>
  <si>
    <t>Ref772</t>
  </si>
  <si>
    <t>Ref773</t>
  </si>
  <si>
    <t>Ref774</t>
  </si>
  <si>
    <t>Ref775</t>
  </si>
  <si>
    <t>Ref776</t>
  </si>
  <si>
    <t>Ref777</t>
  </si>
  <si>
    <t>Ref778</t>
  </si>
  <si>
    <t>Ref779</t>
  </si>
  <si>
    <t>Ref780</t>
  </si>
  <si>
    <t>Ref781</t>
  </si>
  <si>
    <t>Ref782</t>
  </si>
  <si>
    <t>Ref783</t>
  </si>
  <si>
    <t>Ref784</t>
  </si>
  <si>
    <t>Ref785</t>
  </si>
  <si>
    <t>Ref786</t>
  </si>
  <si>
    <t>Ref787</t>
  </si>
  <si>
    <t>Ref788</t>
  </si>
  <si>
    <t>Ref789</t>
  </si>
  <si>
    <t>Ref790</t>
  </si>
  <si>
    <t>Ref791</t>
  </si>
  <si>
    <t>Ref792</t>
  </si>
  <si>
    <t>Ref793</t>
  </si>
  <si>
    <t>Ref794</t>
  </si>
  <si>
    <t>Ref795</t>
  </si>
  <si>
    <t>Ref796</t>
  </si>
  <si>
    <t>Ref797</t>
  </si>
  <si>
    <t>Ref798</t>
  </si>
  <si>
    <t>Ref799</t>
  </si>
  <si>
    <t>Ref800</t>
  </si>
  <si>
    <t>Ref801</t>
  </si>
  <si>
    <t>Ref802</t>
  </si>
  <si>
    <t>Ref803</t>
  </si>
  <si>
    <t>Ref804</t>
  </si>
  <si>
    <t>Ref805</t>
  </si>
  <si>
    <t>Ref806</t>
  </si>
  <si>
    <t>Ref807</t>
  </si>
  <si>
    <t>Ref808</t>
  </si>
  <si>
    <t>Ref809</t>
  </si>
  <si>
    <t>Ref810</t>
  </si>
  <si>
    <t>Ref811</t>
  </si>
  <si>
    <t>Ref812</t>
  </si>
  <si>
    <t>Ref813</t>
  </si>
  <si>
    <t>Ref814</t>
  </si>
  <si>
    <t>Ref815</t>
  </si>
  <si>
    <t>Ref816</t>
  </si>
  <si>
    <t>Ref817</t>
  </si>
  <si>
    <t>Ref818</t>
  </si>
  <si>
    <t>Ref819</t>
  </si>
  <si>
    <t>Ref820</t>
  </si>
  <si>
    <t>Ref821</t>
  </si>
  <si>
    <t>Ref822</t>
  </si>
  <si>
    <t>Ref823</t>
  </si>
  <si>
    <t>Ref824</t>
  </si>
  <si>
    <t>Ref825</t>
  </si>
  <si>
    <t>Ref826</t>
  </si>
  <si>
    <t>Ref827</t>
  </si>
  <si>
    <t>Ref828</t>
  </si>
  <si>
    <t>Ref829</t>
  </si>
  <si>
    <t>Ref830</t>
  </si>
  <si>
    <t>Ref831</t>
  </si>
  <si>
    <t>Ref832</t>
  </si>
  <si>
    <t>Ref833</t>
  </si>
  <si>
    <t>Ref834</t>
  </si>
  <si>
    <t>Ref835</t>
  </si>
  <si>
    <t>Ref836</t>
  </si>
  <si>
    <t>Ref837</t>
  </si>
  <si>
    <t>Ref838</t>
  </si>
  <si>
    <t>Ref839</t>
  </si>
  <si>
    <t>Ref840</t>
  </si>
  <si>
    <t>Ref841</t>
  </si>
  <si>
    <t>Ref842</t>
  </si>
  <si>
    <t>Ref843</t>
  </si>
  <si>
    <t>Ref844</t>
  </si>
  <si>
    <t>Ref845</t>
  </si>
  <si>
    <t>Ref846</t>
  </si>
  <si>
    <t>Ref847</t>
  </si>
  <si>
    <t>Ref848</t>
  </si>
  <si>
    <t>Ref849</t>
  </si>
  <si>
    <t>Ref850</t>
  </si>
  <si>
    <t>Ref851</t>
  </si>
  <si>
    <t>Ref852</t>
  </si>
  <si>
    <t>Ref853</t>
  </si>
  <si>
    <t>Ref854</t>
  </si>
  <si>
    <t>Ref855</t>
  </si>
  <si>
    <t>Ref856</t>
  </si>
  <si>
    <t>Ref857</t>
  </si>
  <si>
    <t>Ref858</t>
  </si>
  <si>
    <t>Ref859</t>
  </si>
  <si>
    <t>Ref860</t>
  </si>
  <si>
    <t>Ref861</t>
  </si>
  <si>
    <t>Ref862</t>
  </si>
  <si>
    <t>Ref863</t>
  </si>
  <si>
    <t>Ref864</t>
  </si>
  <si>
    <t>Ref865</t>
  </si>
  <si>
    <t>Ref866</t>
  </si>
  <si>
    <t>Ref867</t>
  </si>
  <si>
    <t>Ref868</t>
  </si>
  <si>
    <t>Ref869</t>
  </si>
  <si>
    <t>Ref870</t>
  </si>
  <si>
    <t>Ref871</t>
  </si>
  <si>
    <t>Ref872</t>
  </si>
  <si>
    <t>Ref873</t>
  </si>
  <si>
    <t>Ref874</t>
  </si>
  <si>
    <t>Ref875</t>
  </si>
  <si>
    <t>Ref876</t>
  </si>
  <si>
    <t>Ref877</t>
  </si>
  <si>
    <t>Ref878</t>
  </si>
  <si>
    <t>Ref879</t>
  </si>
  <si>
    <t>Ref880</t>
  </si>
  <si>
    <t>Ref881</t>
  </si>
  <si>
    <t>Ref882</t>
  </si>
  <si>
    <t>Ref883</t>
  </si>
  <si>
    <t>Ref884</t>
  </si>
  <si>
    <t>Ref885</t>
  </si>
  <si>
    <t>Ref886</t>
  </si>
  <si>
    <t>Ref887</t>
  </si>
  <si>
    <t>Ref888</t>
  </si>
  <si>
    <t>Ref889</t>
  </si>
  <si>
    <t>Ref890</t>
  </si>
  <si>
    <t>Ref891</t>
  </si>
  <si>
    <t>Ref892</t>
  </si>
  <si>
    <t>Ref893</t>
  </si>
  <si>
    <t>Ref894</t>
  </si>
  <si>
    <t>Ref895</t>
  </si>
  <si>
    <t>Ref896</t>
  </si>
  <si>
    <t>Ref897</t>
  </si>
  <si>
    <t>Ref898</t>
  </si>
  <si>
    <t>Ref899</t>
  </si>
  <si>
    <t>Ref900</t>
  </si>
  <si>
    <t>Ref901</t>
  </si>
  <si>
    <t>Ref902</t>
  </si>
  <si>
    <t>Ref903</t>
  </si>
  <si>
    <t>Ref904</t>
  </si>
  <si>
    <t>Ref905</t>
  </si>
  <si>
    <t>Ref906</t>
  </si>
  <si>
    <t>Ref907</t>
  </si>
  <si>
    <t>Ref908</t>
  </si>
  <si>
    <t>Ref909</t>
  </si>
  <si>
    <t>Ref910</t>
  </si>
  <si>
    <t>Ref911</t>
  </si>
  <si>
    <t>Ref912</t>
  </si>
  <si>
    <t>Ref913</t>
  </si>
  <si>
    <t>Ref914</t>
  </si>
  <si>
    <t>Ref915</t>
  </si>
  <si>
    <t>Ref916</t>
  </si>
  <si>
    <t>Ref917</t>
  </si>
  <si>
    <t>Ref918</t>
  </si>
  <si>
    <t>Ref919</t>
  </si>
  <si>
    <t>Ref920</t>
  </si>
  <si>
    <t>Ref921</t>
  </si>
  <si>
    <t>Ref922</t>
  </si>
  <si>
    <t>Ref923</t>
  </si>
  <si>
    <t>Ref924</t>
  </si>
  <si>
    <t>Ref925</t>
  </si>
  <si>
    <t>Ref926</t>
  </si>
  <si>
    <t>Ref927</t>
  </si>
  <si>
    <t>Ref928</t>
  </si>
  <si>
    <t>Ref929</t>
  </si>
  <si>
    <t>Ref930</t>
  </si>
  <si>
    <t>Ref931</t>
  </si>
  <si>
    <t>Ref932</t>
  </si>
  <si>
    <t>Ref933</t>
  </si>
  <si>
    <t>Ref934</t>
  </si>
  <si>
    <t>Ref935</t>
  </si>
  <si>
    <t>Ref936</t>
  </si>
  <si>
    <t>Ref937</t>
  </si>
  <si>
    <t>Ref938</t>
  </si>
  <si>
    <t>Ref939</t>
  </si>
  <si>
    <t>Ref940</t>
  </si>
  <si>
    <t>Ref941</t>
  </si>
  <si>
    <t>Ref942</t>
  </si>
  <si>
    <t>Ref943</t>
  </si>
  <si>
    <t>Ref944</t>
  </si>
  <si>
    <t>Ref945</t>
  </si>
  <si>
    <t>Ref946</t>
  </si>
  <si>
    <t>Ref947</t>
  </si>
  <si>
    <t>Ref948</t>
  </si>
  <si>
    <t>Ref949</t>
  </si>
  <si>
    <t>Ref950</t>
  </si>
  <si>
    <t>Ref951</t>
  </si>
  <si>
    <t>Ref952</t>
  </si>
  <si>
    <t>Ref953</t>
  </si>
  <si>
    <t>Ref954</t>
  </si>
  <si>
    <t>Ref955</t>
  </si>
  <si>
    <t>Ref956</t>
  </si>
  <si>
    <t>Ref957</t>
  </si>
  <si>
    <t>Ref958</t>
  </si>
  <si>
    <t>Ref959</t>
  </si>
  <si>
    <t>Ref960</t>
  </si>
  <si>
    <t>Ref961</t>
  </si>
  <si>
    <t>Ref962</t>
  </si>
  <si>
    <t>Ref963</t>
  </si>
  <si>
    <t>Ref964</t>
  </si>
  <si>
    <t>Ref965</t>
  </si>
  <si>
    <t>Ref966</t>
  </si>
  <si>
    <t>Ref967</t>
  </si>
  <si>
    <t>Ref968</t>
  </si>
  <si>
    <t>Ref969</t>
  </si>
  <si>
    <t>Ref970</t>
  </si>
  <si>
    <t>Ref971</t>
  </si>
  <si>
    <t>Ref972</t>
  </si>
  <si>
    <t>Ref973</t>
  </si>
  <si>
    <t>Ref974</t>
  </si>
  <si>
    <t>Ref975</t>
  </si>
  <si>
    <t>Ref976</t>
  </si>
  <si>
    <t>Ref977</t>
  </si>
  <si>
    <t>Ref978</t>
  </si>
  <si>
    <t>Ref979</t>
  </si>
  <si>
    <t>Ref980</t>
  </si>
  <si>
    <t>Ref981</t>
  </si>
  <si>
    <t>Ref982</t>
  </si>
  <si>
    <t>Ref983</t>
  </si>
  <si>
    <t>Ref984</t>
  </si>
  <si>
    <t>Ref985</t>
  </si>
  <si>
    <t>Ref986</t>
  </si>
  <si>
    <t>Ref987</t>
  </si>
  <si>
    <t>Ref988</t>
  </si>
  <si>
    <t>Ref989</t>
  </si>
  <si>
    <t>Ref990</t>
  </si>
  <si>
    <t>Ref991</t>
  </si>
  <si>
    <t>Ref992</t>
  </si>
  <si>
    <t>Ref993</t>
  </si>
  <si>
    <t>Ref994</t>
  </si>
  <si>
    <t>Ref995</t>
  </si>
  <si>
    <t>Ref996</t>
  </si>
  <si>
    <t>Ref997</t>
  </si>
  <si>
    <t>Ref998</t>
  </si>
  <si>
    <t>Ref999</t>
  </si>
  <si>
    <t>Ref1000</t>
  </si>
  <si>
    <t>Ref1001</t>
  </si>
  <si>
    <t>Ref1002</t>
  </si>
  <si>
    <t>Ref1003</t>
  </si>
  <si>
    <t>Ref1004</t>
  </si>
  <si>
    <t>Ref1005</t>
  </si>
  <si>
    <t>Ref1006</t>
  </si>
  <si>
    <t>Ref1007</t>
  </si>
  <si>
    <t>Ref1008</t>
  </si>
  <si>
    <t>Ref1009</t>
  </si>
  <si>
    <t>Ref1010</t>
  </si>
  <si>
    <t>Ref1011</t>
  </si>
  <si>
    <t>Ref1012</t>
  </si>
  <si>
    <t>Ref1013</t>
  </si>
  <si>
    <t>Ref1014</t>
  </si>
  <si>
    <t>Ref1015</t>
  </si>
  <si>
    <t>Ref1016</t>
  </si>
  <si>
    <t>Ref1017</t>
  </si>
  <si>
    <t>Ref1018</t>
  </si>
  <si>
    <t>Ref1019</t>
  </si>
  <si>
    <t>Ref1020</t>
  </si>
  <si>
    <t>Ref1021</t>
  </si>
  <si>
    <t>Ref1022</t>
  </si>
  <si>
    <t>Ref1023</t>
  </si>
  <si>
    <t>Ref1024</t>
  </si>
  <si>
    <t>Ref1025</t>
  </si>
  <si>
    <t>Ref1026</t>
  </si>
  <si>
    <t>Ref1027</t>
  </si>
  <si>
    <t>Ref1028</t>
  </si>
  <si>
    <t>Ref1029</t>
  </si>
  <si>
    <t>Ref1030</t>
  </si>
  <si>
    <t>Ref1031</t>
  </si>
  <si>
    <t>Ref1032</t>
  </si>
  <si>
    <t>Ref1033</t>
  </si>
  <si>
    <t>Ref1034</t>
  </si>
  <si>
    <t>Ref1035</t>
  </si>
  <si>
    <t>Ref1036</t>
  </si>
  <si>
    <t>Ref1037</t>
  </si>
  <si>
    <t>Ref1038</t>
  </si>
  <si>
    <t>Ref1039</t>
  </si>
  <si>
    <t>Ref1040</t>
  </si>
  <si>
    <t>Ref1041</t>
  </si>
  <si>
    <t>Ref1042</t>
  </si>
  <si>
    <t>Ref1043</t>
  </si>
  <si>
    <t>Ref1044</t>
  </si>
  <si>
    <t>Ref1045</t>
  </si>
  <si>
    <t>Ref1046</t>
  </si>
  <si>
    <t>Ref1047</t>
  </si>
  <si>
    <t>Ref1048</t>
  </si>
  <si>
    <t>Ref1049</t>
  </si>
  <si>
    <t>Ref1050</t>
  </si>
  <si>
    <t>Ref1051</t>
  </si>
  <si>
    <t>Ref1052</t>
  </si>
  <si>
    <t>Ref1053</t>
  </si>
  <si>
    <t>Ref1054</t>
  </si>
  <si>
    <t>Ref1055</t>
  </si>
  <si>
    <t>Ref1056</t>
  </si>
  <si>
    <t>Ref1057</t>
  </si>
  <si>
    <t>Ref1058</t>
  </si>
  <si>
    <t>Ref1059</t>
  </si>
  <si>
    <t>Ref1060</t>
  </si>
  <si>
    <t>Ref1061</t>
  </si>
  <si>
    <t>Ref1062</t>
  </si>
  <si>
    <t>Ref1063</t>
  </si>
  <si>
    <t>Ref1064</t>
  </si>
  <si>
    <t>Ref1065</t>
  </si>
  <si>
    <t>Ref1066</t>
  </si>
  <si>
    <t>Ref1067</t>
  </si>
  <si>
    <t>Ref1068</t>
  </si>
  <si>
    <t>Ref1069</t>
  </si>
  <si>
    <t>Ref1070</t>
  </si>
  <si>
    <t>Ref1071</t>
  </si>
  <si>
    <t>Ref1072</t>
  </si>
  <si>
    <t>Ref1073</t>
  </si>
  <si>
    <t>Ref1074</t>
  </si>
  <si>
    <t>Ref1075</t>
  </si>
  <si>
    <t>Ref1076</t>
  </si>
  <si>
    <t>Ref1077</t>
  </si>
  <si>
    <t>Ref1078</t>
  </si>
  <si>
    <t>Ref1079</t>
  </si>
  <si>
    <t>Ref1080</t>
  </si>
  <si>
    <t>Ref1081</t>
  </si>
  <si>
    <t>Ref1082</t>
  </si>
  <si>
    <t>Ref1083</t>
  </si>
  <si>
    <t>Ref1084</t>
  </si>
  <si>
    <t>Ref1085</t>
  </si>
  <si>
    <t>Ref1086</t>
  </si>
  <si>
    <t>Ref1087</t>
  </si>
  <si>
    <t>Ref1088</t>
  </si>
  <si>
    <t>Ref1089</t>
  </si>
  <si>
    <t>Ref1090</t>
  </si>
  <si>
    <t>Ref1091</t>
  </si>
  <si>
    <t>Ref1092</t>
  </si>
  <si>
    <t>Ref1093</t>
  </si>
  <si>
    <t>Ref1094</t>
  </si>
  <si>
    <t>Ref1095</t>
  </si>
  <si>
    <t>Ref1096</t>
  </si>
  <si>
    <t>Ref1097</t>
  </si>
  <si>
    <t>Ref1098</t>
  </si>
  <si>
    <t>Ref1099</t>
  </si>
  <si>
    <t>Ref1100</t>
  </si>
  <si>
    <t>Ref1101</t>
  </si>
  <si>
    <t>Ref1102</t>
  </si>
  <si>
    <t>Ref1103</t>
  </si>
  <si>
    <t>Ref1104</t>
  </si>
  <si>
    <t>Ref1105</t>
  </si>
  <si>
    <t>Ref1106</t>
  </si>
  <si>
    <t>Ref1107</t>
  </si>
  <si>
    <t>Ref1108</t>
  </si>
  <si>
    <t>Ref1109</t>
  </si>
  <si>
    <t>Ref1110</t>
  </si>
  <si>
    <t>Ref1111</t>
  </si>
  <si>
    <t>Ref1112</t>
  </si>
  <si>
    <t>Ref1113</t>
  </si>
  <si>
    <t>Ref1114</t>
  </si>
  <si>
    <t>Ref1115</t>
  </si>
  <si>
    <t>Ref1116</t>
  </si>
  <si>
    <t>Ref1117</t>
  </si>
  <si>
    <t>Ref1118</t>
  </si>
  <si>
    <t>Ref1119</t>
  </si>
  <si>
    <t>Ref1120</t>
  </si>
  <si>
    <t>Ref1121</t>
  </si>
  <si>
    <t>Ref1122</t>
  </si>
  <si>
    <t>Ref1123</t>
  </si>
  <si>
    <t>Ref1124</t>
  </si>
  <si>
    <t>Ref1125</t>
  </si>
  <si>
    <t>Ref1126</t>
  </si>
  <si>
    <t>Ref1127</t>
  </si>
  <si>
    <t>Ref1128</t>
  </si>
  <si>
    <t>Ref1129</t>
  </si>
  <si>
    <t>Ref1130</t>
  </si>
  <si>
    <t>Ref1131</t>
  </si>
  <si>
    <t>Ref1132</t>
  </si>
  <si>
    <t>Ref1133</t>
  </si>
  <si>
    <t>Ref1134</t>
  </si>
  <si>
    <t>Ref1135</t>
  </si>
  <si>
    <t>Ref1136</t>
  </si>
  <si>
    <t>Ref1137</t>
  </si>
  <si>
    <t>Ref1138</t>
  </si>
  <si>
    <t>Ref1139</t>
  </si>
  <si>
    <t>Ref1140</t>
  </si>
  <si>
    <t>Ref1141</t>
  </si>
  <si>
    <t>Ref1142</t>
  </si>
  <si>
    <t>Ref1143</t>
  </si>
  <si>
    <t>Ref1144</t>
  </si>
  <si>
    <t>Ref1145</t>
  </si>
  <si>
    <t>Ref1146</t>
  </si>
  <si>
    <t>Ref1147</t>
  </si>
  <si>
    <t>Ref1148</t>
  </si>
  <si>
    <t>Ref1149</t>
  </si>
  <si>
    <t>Ref1150</t>
  </si>
  <si>
    <t>Ref1151</t>
  </si>
  <si>
    <t>Ref1152</t>
  </si>
  <si>
    <t>Ref1153</t>
  </si>
  <si>
    <t>Ref1154</t>
  </si>
  <si>
    <t>Ref1155</t>
  </si>
  <si>
    <t>Ref1156</t>
  </si>
  <si>
    <t>Ref1157</t>
  </si>
  <si>
    <t>Ref1158</t>
  </si>
  <si>
    <t>Ref1159</t>
  </si>
  <si>
    <t>Ref1160</t>
  </si>
  <si>
    <t>Ref1161</t>
  </si>
  <si>
    <t>Ref1162</t>
  </si>
  <si>
    <t>Ref1163</t>
  </si>
  <si>
    <t>Ref1164</t>
  </si>
  <si>
    <t>Ref1165</t>
  </si>
  <si>
    <t>Ref1166</t>
  </si>
  <si>
    <t>Ref1167</t>
  </si>
  <si>
    <t>Ref1168</t>
  </si>
  <si>
    <t>Ref1169</t>
  </si>
  <si>
    <t>Ref1170</t>
  </si>
  <si>
    <t>Ref1171</t>
  </si>
  <si>
    <t>Ref1172</t>
  </si>
  <si>
    <t>Ref1173</t>
  </si>
  <si>
    <t>Ref1174</t>
  </si>
  <si>
    <t>Ref1175</t>
  </si>
  <si>
    <t>Ref1176</t>
  </si>
  <si>
    <t>Ref1177</t>
  </si>
  <si>
    <t>Ref1178</t>
  </si>
  <si>
    <t>Ref1179</t>
  </si>
  <si>
    <t>Ref1180</t>
  </si>
  <si>
    <t>Ref1181</t>
  </si>
  <si>
    <t>Ref1182</t>
  </si>
  <si>
    <t>Ref1183</t>
  </si>
  <si>
    <t>Ref1184</t>
  </si>
  <si>
    <t>Ref1185</t>
  </si>
  <si>
    <t>Ref1186</t>
  </si>
  <si>
    <t>Ref1187</t>
  </si>
  <si>
    <t>Ref1188</t>
  </si>
  <si>
    <t>Ref1189</t>
  </si>
  <si>
    <t>Ref1190</t>
  </si>
  <si>
    <t>Ref1191</t>
  </si>
  <si>
    <t>Ref1192</t>
  </si>
  <si>
    <t>Ref1193</t>
  </si>
  <si>
    <t>Ref1194</t>
  </si>
  <si>
    <t>Ref1195</t>
  </si>
  <si>
    <t>Ref1196</t>
  </si>
  <si>
    <t>Ref1197</t>
  </si>
  <si>
    <t>Ref1198</t>
  </si>
  <si>
    <t>Ref1199</t>
  </si>
  <si>
    <t>Ref1200</t>
  </si>
  <si>
    <t>Ref1201</t>
  </si>
  <si>
    <t>Ref1202</t>
  </si>
  <si>
    <t>Ref1203</t>
  </si>
  <si>
    <t>Ref1204</t>
  </si>
  <si>
    <t>Ref1205</t>
  </si>
  <si>
    <t>Ref1206</t>
  </si>
  <si>
    <t>Ref1207</t>
  </si>
  <si>
    <t>Ref1208</t>
  </si>
  <si>
    <t>Ref1209</t>
  </si>
  <si>
    <t>Ref1210</t>
  </si>
  <si>
    <t>Ref1211</t>
  </si>
  <si>
    <t>Ref1212</t>
  </si>
  <si>
    <t>Ref1213</t>
  </si>
  <si>
    <t>Ref1214</t>
  </si>
  <si>
    <t>Ref1215</t>
  </si>
  <si>
    <t>Ref1216</t>
  </si>
  <si>
    <t>Ref1217</t>
  </si>
  <si>
    <t>Ref1218</t>
  </si>
  <si>
    <t>Ref1219</t>
  </si>
  <si>
    <t>Ref1220</t>
  </si>
  <si>
    <t>Ref1221</t>
  </si>
  <si>
    <t>Ref1222</t>
  </si>
  <si>
    <t>Ref1223</t>
  </si>
  <si>
    <t>Ref1224</t>
  </si>
  <si>
    <t>Ref1225</t>
  </si>
  <si>
    <t>Ref1226</t>
  </si>
  <si>
    <t>Ref1227</t>
  </si>
  <si>
    <t>Ref1228</t>
  </si>
  <si>
    <t>Ref1229</t>
  </si>
  <si>
    <t>Ref1230</t>
  </si>
  <si>
    <t>Ref1231</t>
  </si>
  <si>
    <t>Ref1232</t>
  </si>
  <si>
    <t>Ref1233</t>
  </si>
  <si>
    <t>Ref1234</t>
  </si>
  <si>
    <t>Ref1235</t>
  </si>
  <si>
    <t>Ref1236</t>
  </si>
  <si>
    <t>Ref1237</t>
  </si>
  <si>
    <t>Ref1238</t>
  </si>
  <si>
    <t>Ref1239</t>
  </si>
  <si>
    <t>Ref1240</t>
  </si>
  <si>
    <t>Ref1241</t>
  </si>
  <si>
    <t>Ref1242</t>
  </si>
  <si>
    <t>Ref1243</t>
  </si>
  <si>
    <t>Ref1244</t>
  </si>
  <si>
    <t>Ref1245</t>
  </si>
  <si>
    <t>Ref1246</t>
  </si>
  <si>
    <t>Ref1247</t>
  </si>
  <si>
    <t>Ref1248</t>
  </si>
  <si>
    <t>Ref1249</t>
  </si>
  <si>
    <t>Ref1250</t>
  </si>
  <si>
    <t>Ref1251</t>
  </si>
  <si>
    <t>Ref1252</t>
  </si>
  <si>
    <t>Ref1253</t>
  </si>
  <si>
    <t>Ref1254</t>
  </si>
  <si>
    <t>Ref1255</t>
  </si>
  <si>
    <t>Ref1256</t>
  </si>
  <si>
    <t>Ref1257</t>
  </si>
  <si>
    <t>Ref1258</t>
  </si>
  <si>
    <t>Ref1259</t>
  </si>
  <si>
    <t>Ref1260</t>
  </si>
  <si>
    <t>Ref1261</t>
  </si>
  <si>
    <t>Ref1262</t>
  </si>
  <si>
    <t>Ref1263</t>
  </si>
  <si>
    <t>Ref1264</t>
  </si>
  <si>
    <t>Ref1265</t>
  </si>
  <si>
    <t>Ref1266</t>
  </si>
  <si>
    <t>Ref1267</t>
  </si>
  <si>
    <t>Ref1268</t>
  </si>
  <si>
    <t>Ref1269</t>
  </si>
  <si>
    <t>Ref1270</t>
  </si>
  <si>
    <t>Ref1271</t>
  </si>
  <si>
    <t>Ref1272</t>
  </si>
  <si>
    <t>Ref1273</t>
  </si>
  <si>
    <t>Ref1274</t>
  </si>
  <si>
    <t>Ref1275</t>
  </si>
  <si>
    <t>Ref1276</t>
  </si>
  <si>
    <t>Ref1277</t>
  </si>
  <si>
    <t>Ref1278</t>
  </si>
  <si>
    <t>Ref1279</t>
  </si>
  <si>
    <t>Ref1280</t>
  </si>
  <si>
    <t>Ref1281</t>
  </si>
  <si>
    <t>Ref1282</t>
  </si>
  <si>
    <t>Ref1283</t>
  </si>
  <si>
    <t>Ref1284</t>
  </si>
  <si>
    <t>Ref1285</t>
  </si>
  <si>
    <t>Ref1286</t>
  </si>
  <si>
    <t>Ref1287</t>
  </si>
  <si>
    <t>Ref1288</t>
  </si>
  <si>
    <t>Ref1289</t>
  </si>
  <si>
    <t>Ref1290</t>
  </si>
  <si>
    <t>Ref1291</t>
  </si>
  <si>
    <t>Ref1292</t>
  </si>
  <si>
    <t>Ref1293</t>
  </si>
  <si>
    <t>Ref1294</t>
  </si>
  <si>
    <t>Ref1295</t>
  </si>
  <si>
    <t>Ref1296</t>
  </si>
  <si>
    <t>Ref1297</t>
  </si>
  <si>
    <t>Ref1298</t>
  </si>
  <si>
    <t>Ref1299</t>
  </si>
  <si>
    <t>Ref1300</t>
  </si>
  <si>
    <t>Ref1301</t>
  </si>
  <si>
    <t>Ref1302</t>
  </si>
  <si>
    <t>Ref1303</t>
  </si>
  <si>
    <t>Ref1304</t>
  </si>
  <si>
    <t>Ref1305</t>
  </si>
  <si>
    <t>Ref1306</t>
  </si>
  <si>
    <t>Ref1307</t>
  </si>
  <si>
    <t>Ref1308</t>
  </si>
  <si>
    <t>Ref1309</t>
  </si>
  <si>
    <t>Ref1310</t>
  </si>
  <si>
    <t>Ref1311</t>
  </si>
  <si>
    <t>Ref1312</t>
  </si>
  <si>
    <t>Ref1313</t>
  </si>
  <si>
    <t>Ref1314</t>
  </si>
  <si>
    <t>Ref1315</t>
  </si>
  <si>
    <t>Ref1316</t>
  </si>
  <si>
    <t>Ref1317</t>
  </si>
  <si>
    <t>Ref1318</t>
  </si>
  <si>
    <t>Ref1319</t>
  </si>
  <si>
    <t>Ref1320</t>
  </si>
  <si>
    <t>Ref1321</t>
  </si>
  <si>
    <t>Ref1322</t>
  </si>
  <si>
    <t>Ref1323</t>
  </si>
  <si>
    <t>Ref1324</t>
  </si>
  <si>
    <t>Ref1325</t>
  </si>
  <si>
    <t>Ref1326</t>
  </si>
  <si>
    <t>Ref1327</t>
  </si>
  <si>
    <t>Ref1328</t>
  </si>
  <si>
    <t>Ref1329</t>
  </si>
  <si>
    <t>Ref1330</t>
  </si>
  <si>
    <t>Ref1331</t>
  </si>
  <si>
    <t>Ref1332</t>
  </si>
  <si>
    <t>Ref1333</t>
  </si>
  <si>
    <t>Ref1334</t>
  </si>
  <si>
    <t>Ref1335</t>
  </si>
  <si>
    <t>Ref1336</t>
  </si>
  <si>
    <t>Ref1337</t>
  </si>
  <si>
    <t>Ref1338</t>
  </si>
  <si>
    <t>Ref1339</t>
  </si>
  <si>
    <t>Ref1340</t>
  </si>
  <si>
    <t>Ref1341</t>
  </si>
  <si>
    <t>Ref1342</t>
  </si>
  <si>
    <t>Ref1343</t>
  </si>
  <si>
    <t>Ref1344</t>
  </si>
  <si>
    <t>Ref1345</t>
  </si>
  <si>
    <t>Ref1346</t>
  </si>
  <si>
    <t>Ref1347</t>
  </si>
  <si>
    <t>Ref1348</t>
  </si>
  <si>
    <t>Ref1349</t>
  </si>
  <si>
    <t>Ref1350</t>
  </si>
  <si>
    <t>Ref1351</t>
  </si>
  <si>
    <t>Ref1352</t>
  </si>
  <si>
    <t>Ref1353</t>
  </si>
  <si>
    <t>Ref1354</t>
  </si>
  <si>
    <t>Ref1355</t>
  </si>
  <si>
    <t>Ref1356</t>
  </si>
  <si>
    <t>Ref1357</t>
  </si>
  <si>
    <t>Ref1358</t>
  </si>
  <si>
    <t>Ref1359</t>
  </si>
  <si>
    <t>Ref1360</t>
  </si>
  <si>
    <t>Ref1361</t>
  </si>
  <si>
    <t>Ref1362</t>
  </si>
  <si>
    <t>Ref1363</t>
  </si>
  <si>
    <t>Ref1364</t>
  </si>
  <si>
    <t>Ref1365</t>
  </si>
  <si>
    <t>Ref1366</t>
  </si>
  <si>
    <t>Ref1367</t>
  </si>
  <si>
    <t>Ref1368</t>
  </si>
  <si>
    <t>Ref1369</t>
  </si>
  <si>
    <t>Ref1370</t>
  </si>
  <si>
    <t>Ref1371</t>
  </si>
  <si>
    <t>Ref1372</t>
  </si>
  <si>
    <t>Ref1373</t>
  </si>
  <si>
    <t>Ref1374</t>
  </si>
  <si>
    <t>Ref1375</t>
  </si>
  <si>
    <t>Ref1376</t>
  </si>
  <si>
    <t>Ref1377</t>
  </si>
  <si>
    <t>Ref1378</t>
  </si>
  <si>
    <t>Ref1379</t>
  </si>
  <si>
    <t>Ref1380</t>
  </si>
  <si>
    <t>Ref1381</t>
  </si>
  <si>
    <t>Ref1382</t>
  </si>
  <si>
    <t>Ref1383</t>
  </si>
  <si>
    <t>Ref1384</t>
  </si>
  <si>
    <t>Ref1385</t>
  </si>
  <si>
    <t>Ref1386</t>
  </si>
  <si>
    <t>Ref1387</t>
  </si>
  <si>
    <t>Ref1388</t>
  </si>
  <si>
    <t>Ref1389</t>
  </si>
  <si>
    <t>Ref1390</t>
  </si>
  <si>
    <t>Ref1391</t>
  </si>
  <si>
    <t>Ref1392</t>
  </si>
  <si>
    <t>Ref1393</t>
  </si>
  <si>
    <t>Ref1394</t>
  </si>
  <si>
    <t>Ref1395</t>
  </si>
  <si>
    <t>Ref1396</t>
  </si>
  <si>
    <t>Ref1397</t>
  </si>
  <si>
    <t>Ref1398</t>
  </si>
  <si>
    <t>Ref1399</t>
  </si>
  <si>
    <t>Ref1400</t>
  </si>
  <si>
    <t>Ref1401</t>
  </si>
  <si>
    <t>Ref1402</t>
  </si>
  <si>
    <t>Ref1403</t>
  </si>
  <si>
    <t>Ref1404</t>
  </si>
  <si>
    <t>Ref1405</t>
  </si>
  <si>
    <t>Ref1406</t>
  </si>
  <si>
    <t>Ref1407</t>
  </si>
  <si>
    <t>Ref1408</t>
  </si>
  <si>
    <t>Ref1409</t>
  </si>
  <si>
    <t>Ref1410</t>
  </si>
  <si>
    <t>Ref1411</t>
  </si>
  <si>
    <t>Ref1412</t>
  </si>
  <si>
    <t>Ref1413</t>
  </si>
  <si>
    <t>Ref1414</t>
  </si>
  <si>
    <t>Ref1415</t>
  </si>
  <si>
    <t>Ref1416</t>
  </si>
  <si>
    <t>Ref1417</t>
  </si>
  <si>
    <t>Ref1418</t>
  </si>
  <si>
    <t>Ref1419</t>
  </si>
  <si>
    <t>Ref1420</t>
  </si>
  <si>
    <t>Ref1421</t>
  </si>
  <si>
    <t>Ref1422</t>
  </si>
  <si>
    <t>Ref1423</t>
  </si>
  <si>
    <t>Ref1424</t>
  </si>
  <si>
    <t>Ref1425</t>
  </si>
  <si>
    <t>Ref1426</t>
  </si>
  <si>
    <t>Ref1427</t>
  </si>
  <si>
    <t>Ref1428</t>
  </si>
  <si>
    <t>Ref1429</t>
  </si>
  <si>
    <t>Ref1430</t>
  </si>
  <si>
    <t>Ref1431</t>
  </si>
  <si>
    <t>Ref1432</t>
  </si>
  <si>
    <t>Ref1433</t>
  </si>
  <si>
    <t>Ref1434</t>
  </si>
  <si>
    <t>Ref1435</t>
  </si>
  <si>
    <t>Ref1436</t>
  </si>
  <si>
    <t>Ref1437</t>
  </si>
  <si>
    <t>Ref1438</t>
  </si>
  <si>
    <t>Ref1439</t>
  </si>
  <si>
    <t>Ref1440</t>
  </si>
  <si>
    <t>Ref1441</t>
  </si>
  <si>
    <t>Ref1442</t>
  </si>
  <si>
    <t>Ref1443</t>
  </si>
  <si>
    <t>Ref1444</t>
  </si>
  <si>
    <t>Ref1445</t>
  </si>
  <si>
    <t>Ref1446</t>
  </si>
  <si>
    <t>Ref1447</t>
  </si>
  <si>
    <t>Ref1448</t>
  </si>
  <si>
    <t>Ref1449</t>
  </si>
  <si>
    <t>Ref1450</t>
  </si>
  <si>
    <t>Ref1451</t>
  </si>
  <si>
    <t>Ref1452</t>
  </si>
  <si>
    <t>Ref1453</t>
  </si>
  <si>
    <t>Ref1454</t>
  </si>
  <si>
    <t>Ref1455</t>
  </si>
  <si>
    <t>Ref1456</t>
  </si>
  <si>
    <t>Ref1457</t>
  </si>
  <si>
    <t>Ref1458</t>
  </si>
  <si>
    <t>Ref1459</t>
  </si>
  <si>
    <t>Ref1460</t>
  </si>
  <si>
    <t>Ref1461</t>
  </si>
  <si>
    <t>Ref1462</t>
  </si>
  <si>
    <t>Ref1463</t>
  </si>
  <si>
    <t>Ref1464</t>
  </si>
  <si>
    <t>Ref1465</t>
  </si>
  <si>
    <t>Ref1466</t>
  </si>
  <si>
    <t>Ref1467</t>
  </si>
  <si>
    <t>Ref1468</t>
  </si>
  <si>
    <t>Ref1469</t>
  </si>
  <si>
    <t>Ref1470</t>
  </si>
  <si>
    <t>Ref1471</t>
  </si>
  <si>
    <t>Ref1472</t>
  </si>
  <si>
    <t>Ref1473</t>
  </si>
  <si>
    <t>Ref1474</t>
  </si>
  <si>
    <t>Ref1475</t>
  </si>
  <si>
    <t>Ref1476</t>
  </si>
  <si>
    <t>Ref1477</t>
  </si>
  <si>
    <t>Ref1478</t>
  </si>
  <si>
    <t>Ref1479</t>
  </si>
  <si>
    <t>Ref1480</t>
  </si>
  <si>
    <t>Ref1481</t>
  </si>
  <si>
    <t>Ref1482</t>
  </si>
  <si>
    <t>Ref1483</t>
  </si>
  <si>
    <t>Ref1484</t>
  </si>
  <si>
    <t>Ref1485</t>
  </si>
  <si>
    <t>Ref1486</t>
  </si>
  <si>
    <t>Ref1487</t>
  </si>
  <si>
    <t>Ref1488</t>
  </si>
  <si>
    <t>Ref1489</t>
  </si>
  <si>
    <t>Ref1490</t>
  </si>
  <si>
    <t>Ref1491</t>
  </si>
  <si>
    <t>Ref1492</t>
  </si>
  <si>
    <t>Ref1493</t>
  </si>
  <si>
    <t>Ref1494</t>
  </si>
  <si>
    <t>Ref1495</t>
  </si>
  <si>
    <t>Ref1496</t>
  </si>
  <si>
    <t>Ref1497</t>
  </si>
  <si>
    <t>Ref1498</t>
  </si>
  <si>
    <t>Ref1499</t>
  </si>
  <si>
    <t>Ref1500</t>
  </si>
  <si>
    <t>Ref1501</t>
  </si>
  <si>
    <t>Ref1502</t>
  </si>
  <si>
    <t>Ref1503</t>
  </si>
  <si>
    <t>Ref1504</t>
  </si>
  <si>
    <t>Ref1505</t>
  </si>
  <si>
    <t>Ref1506</t>
  </si>
  <si>
    <t>Ref1507</t>
  </si>
  <si>
    <t>Ref1508</t>
  </si>
  <si>
    <t>Ref1509</t>
  </si>
  <si>
    <t>Ref1510</t>
  </si>
  <si>
    <t>Ref1511</t>
  </si>
  <si>
    <t>Ref1512</t>
  </si>
  <si>
    <t>Ref1513</t>
  </si>
  <si>
    <t>Ref1514</t>
  </si>
  <si>
    <t>Ref1515</t>
  </si>
  <si>
    <t>Ref1516</t>
  </si>
  <si>
    <t>Ref1517</t>
  </si>
  <si>
    <t>Ref1518</t>
  </si>
  <si>
    <t>Ref1519</t>
  </si>
  <si>
    <t>Ref1520</t>
  </si>
  <si>
    <t>Ref1521</t>
  </si>
  <si>
    <t>Ref1522</t>
  </si>
  <si>
    <t>Ref1523</t>
  </si>
  <si>
    <t>Ref1524</t>
  </si>
  <si>
    <t>Ref1525</t>
  </si>
  <si>
    <t>Ref1526</t>
  </si>
  <si>
    <t>Ref1527</t>
  </si>
  <si>
    <t>Ref1528</t>
  </si>
  <si>
    <t>Ref1529</t>
  </si>
  <si>
    <t>Ref1530</t>
  </si>
  <si>
    <t>Ref1531</t>
  </si>
  <si>
    <t>Ref1532</t>
  </si>
  <si>
    <t>Ref1533</t>
  </si>
  <si>
    <t>Ref1534</t>
  </si>
  <si>
    <t>Ref1535</t>
  </si>
  <si>
    <t>Ref1536</t>
  </si>
  <si>
    <t>Ref1537</t>
  </si>
  <si>
    <t>Ref1538</t>
  </si>
  <si>
    <t>Ref1539</t>
  </si>
  <si>
    <t>Ref1540</t>
  </si>
  <si>
    <t>Ref1541</t>
  </si>
  <si>
    <t>Ref1542</t>
  </si>
  <si>
    <t>Ref1543</t>
  </si>
  <si>
    <t>Ref1544</t>
  </si>
  <si>
    <t>Ref1545</t>
  </si>
  <si>
    <t>Ref1546</t>
  </si>
  <si>
    <t>Ref1547</t>
  </si>
  <si>
    <t>Ref1548</t>
  </si>
  <si>
    <t>Ref1549</t>
  </si>
  <si>
    <t>Ref1550</t>
  </si>
  <si>
    <t>Ref1551</t>
  </si>
  <si>
    <t>Ref1552</t>
  </si>
  <si>
    <t>Ref1553</t>
  </si>
  <si>
    <t>Ref1554</t>
  </si>
  <si>
    <t>Ref1555</t>
  </si>
  <si>
    <t>Ref1556</t>
  </si>
  <si>
    <t>Ref1557</t>
  </si>
  <si>
    <t>Ref1558</t>
  </si>
  <si>
    <t>Ref1559</t>
  </si>
  <si>
    <t>Ref1560</t>
  </si>
  <si>
    <t>Ref1561</t>
  </si>
  <si>
    <t>Ref1562</t>
  </si>
  <si>
    <t>Ref1563</t>
  </si>
  <si>
    <t>Ref1564</t>
  </si>
  <si>
    <t>Ref1565</t>
  </si>
  <si>
    <t>Ref1566</t>
  </si>
  <si>
    <t>Ref1567</t>
  </si>
  <si>
    <t>Ref1568</t>
  </si>
  <si>
    <t>Ref1569</t>
  </si>
  <si>
    <t>Ref1570</t>
  </si>
  <si>
    <t>Ref1571</t>
  </si>
  <si>
    <t>Ref1572</t>
  </si>
  <si>
    <t>Ref1573</t>
  </si>
  <si>
    <t>Ref1574</t>
  </si>
  <si>
    <t>Ref1575</t>
  </si>
  <si>
    <t>Ref1576</t>
  </si>
  <si>
    <t>Ref1577</t>
  </si>
  <si>
    <t>Ref1578</t>
  </si>
  <si>
    <t>Ref1579</t>
  </si>
  <si>
    <t>Ref1580</t>
  </si>
  <si>
    <t>Ref1581</t>
  </si>
  <si>
    <t>Ref1582</t>
  </si>
  <si>
    <t>Ref1583</t>
  </si>
  <si>
    <t>Ref1584</t>
  </si>
  <si>
    <t>Ref1585</t>
  </si>
  <si>
    <t>Ref1586</t>
  </si>
  <si>
    <t>Ref1587</t>
  </si>
  <si>
    <t>Ref1588</t>
  </si>
  <si>
    <t>Ref1589</t>
  </si>
  <si>
    <t>Ref1590</t>
  </si>
  <si>
    <t>Ref1591</t>
  </si>
  <si>
    <t>Ref1592</t>
  </si>
  <si>
    <t>Ref1593</t>
  </si>
  <si>
    <t>Ref1594</t>
  </si>
  <si>
    <t>Ref1595</t>
  </si>
  <si>
    <t>Ref1596</t>
  </si>
  <si>
    <t>Ref1597</t>
  </si>
  <si>
    <t>Ref1598</t>
  </si>
  <si>
    <t>Ref1599</t>
  </si>
  <si>
    <t>Ref1600</t>
  </si>
  <si>
    <t>Ref1601</t>
  </si>
  <si>
    <t>Ref1602</t>
  </si>
  <si>
    <t>Ref1603</t>
  </si>
  <si>
    <t>Ref1604</t>
  </si>
  <si>
    <t>Ref1605</t>
  </si>
  <si>
    <t>Ref1606</t>
  </si>
  <si>
    <t>Ref1607</t>
  </si>
  <si>
    <t>Ref1608</t>
  </si>
  <si>
    <t>Ref1609</t>
  </si>
  <si>
    <t>Ref1610</t>
  </si>
  <si>
    <t>Ref1611</t>
  </si>
  <si>
    <t>Ref1612</t>
  </si>
  <si>
    <t>Ref1613</t>
  </si>
  <si>
    <t>Ref1614</t>
  </si>
  <si>
    <t>Ref1615</t>
  </si>
  <si>
    <t>Ref1616</t>
  </si>
  <si>
    <t>Ref1617</t>
  </si>
  <si>
    <t>Ref1618</t>
  </si>
  <si>
    <t>Ref1619</t>
  </si>
  <si>
    <t>Ref1620</t>
  </si>
  <si>
    <t>Ref1621</t>
  </si>
  <si>
    <t>Ref1622</t>
  </si>
  <si>
    <t>Ref1623</t>
  </si>
  <si>
    <t>Ref1624</t>
  </si>
  <si>
    <t>Ref1625</t>
  </si>
  <si>
    <t>Ref1626</t>
  </si>
  <si>
    <t>Ref1627</t>
  </si>
  <si>
    <t>Ref1628</t>
  </si>
  <si>
    <t>Ref1629</t>
  </si>
  <si>
    <t>Ref1630</t>
  </si>
  <si>
    <t>Ref1631</t>
  </si>
  <si>
    <t>Ref1632</t>
  </si>
  <si>
    <t>Ref1633</t>
  </si>
  <si>
    <t>Ref1634</t>
  </si>
  <si>
    <t>Ref1635</t>
  </si>
  <si>
    <t>Ref1636</t>
  </si>
  <si>
    <t>Ref1637</t>
  </si>
  <si>
    <t>Ref1638</t>
  </si>
  <si>
    <t>Ref1639</t>
  </si>
  <si>
    <t>Ref1640</t>
  </si>
  <si>
    <t>Ref1641</t>
  </si>
  <si>
    <t>Ref1642</t>
  </si>
  <si>
    <t>Ref1643</t>
  </si>
  <si>
    <t>Ref1644</t>
  </si>
  <si>
    <t>Ref1645</t>
  </si>
  <si>
    <t>Ref1646</t>
  </si>
  <si>
    <t>Ref1647</t>
  </si>
  <si>
    <t>Ref1648</t>
  </si>
  <si>
    <t>Ref1649</t>
  </si>
  <si>
    <t>Ref1650</t>
  </si>
  <si>
    <t>Ref1651</t>
  </si>
  <si>
    <t>Ref1652</t>
  </si>
  <si>
    <t>Ref1653</t>
  </si>
  <si>
    <t>Ref1654</t>
  </si>
  <si>
    <t>Ref1655</t>
  </si>
  <si>
    <t>Ref1656</t>
  </si>
  <si>
    <t>Ref1657</t>
  </si>
  <si>
    <t>Ref1658</t>
  </si>
  <si>
    <t>Ref1659</t>
  </si>
  <si>
    <t>Ref1660</t>
  </si>
  <si>
    <t>Ref1661</t>
  </si>
  <si>
    <t>Ref1662</t>
  </si>
  <si>
    <t>Ref1663</t>
  </si>
  <si>
    <t>Ref1664</t>
  </si>
  <si>
    <t>Ref1665</t>
  </si>
  <si>
    <t>Ref1666</t>
  </si>
  <si>
    <t>Ref1667</t>
  </si>
  <si>
    <t>Ref1668</t>
  </si>
  <si>
    <t>Ref1669</t>
  </si>
  <si>
    <t>Ref1670</t>
  </si>
  <si>
    <t>Ref1671</t>
  </si>
  <si>
    <t>Ref1672</t>
  </si>
  <si>
    <t>Ref1673</t>
  </si>
  <si>
    <t>Ref1674</t>
  </si>
  <si>
    <t>Ref1675</t>
  </si>
  <si>
    <t>Ref1676</t>
  </si>
  <si>
    <t>Ref1677</t>
  </si>
  <si>
    <t>Ref1678</t>
  </si>
  <si>
    <t>Ref1679</t>
  </si>
  <si>
    <t>Ref1680</t>
  </si>
  <si>
    <t>Ref1681</t>
  </si>
  <si>
    <t>Ref1682</t>
  </si>
  <si>
    <t>Ref1683</t>
  </si>
  <si>
    <t>Ref1684</t>
  </si>
  <si>
    <t>Ref1685</t>
  </si>
  <si>
    <t>Ref1686</t>
  </si>
  <si>
    <t>Ref1687</t>
  </si>
  <si>
    <t>Ref1688</t>
  </si>
  <si>
    <t>Ref1689</t>
  </si>
  <si>
    <t>Ref1690</t>
  </si>
  <si>
    <t>Ref1691</t>
  </si>
  <si>
    <t>Ref1692</t>
  </si>
  <si>
    <t>Ref1693</t>
  </si>
  <si>
    <t>Ref1694</t>
  </si>
  <si>
    <t>Ref1695</t>
  </si>
  <si>
    <t>Ref1696</t>
  </si>
  <si>
    <t>Ref1697</t>
  </si>
  <si>
    <t>Ref1698</t>
  </si>
  <si>
    <t>Ref1699</t>
  </si>
  <si>
    <t>Ref1700</t>
  </si>
  <si>
    <t>Ref1701</t>
  </si>
  <si>
    <t>Ref1702</t>
  </si>
  <si>
    <t>Ref1703</t>
  </si>
  <si>
    <t>Ref1704</t>
  </si>
  <si>
    <t>Ref1705</t>
  </si>
  <si>
    <t>Ref1706</t>
  </si>
  <si>
    <t>Ref1707</t>
  </si>
  <si>
    <t>Ref1708</t>
  </si>
  <si>
    <t>Ref1709</t>
  </si>
  <si>
    <t>Ref1710</t>
  </si>
  <si>
    <t>Ref1711</t>
  </si>
  <si>
    <t>Ref1712</t>
  </si>
  <si>
    <t>Ref1713</t>
  </si>
  <si>
    <t>Ref1714</t>
  </si>
  <si>
    <t>Ref1715</t>
  </si>
  <si>
    <t>Ref1716</t>
  </si>
  <si>
    <t>Ref1717</t>
  </si>
  <si>
    <t>Ref1718</t>
  </si>
  <si>
    <t>Ref1719</t>
  </si>
  <si>
    <t>Ref1720</t>
  </si>
  <si>
    <t>Ref1721</t>
  </si>
  <si>
    <t>Ref1722</t>
  </si>
  <si>
    <t>Ref1723</t>
  </si>
  <si>
    <t>Ref1724</t>
  </si>
  <si>
    <t>Ref1725</t>
  </si>
  <si>
    <t>Ref1726</t>
  </si>
  <si>
    <t>Ref1727</t>
  </si>
  <si>
    <t>Ref1728</t>
  </si>
  <si>
    <t>Ref1729</t>
  </si>
  <si>
    <t>Ref1730</t>
  </si>
  <si>
    <t>Ref1731</t>
  </si>
  <si>
    <t>Ref1732</t>
  </si>
  <si>
    <t>Ref1733</t>
  </si>
  <si>
    <t>Ref1734</t>
  </si>
  <si>
    <t>Ref1735</t>
  </si>
  <si>
    <t>Ref1736</t>
  </si>
  <si>
    <t>Ref1737</t>
  </si>
  <si>
    <t>Ref1738</t>
  </si>
  <si>
    <t>Ref1739</t>
  </si>
  <si>
    <t>Ref1740</t>
  </si>
  <si>
    <t>Ref1741</t>
  </si>
  <si>
    <t>Ref1742</t>
  </si>
  <si>
    <t>Ref1743</t>
  </si>
  <si>
    <t>Ref1744</t>
  </si>
  <si>
    <t>Ref1745</t>
  </si>
  <si>
    <t>Ref1746</t>
  </si>
  <si>
    <t>Ref1747</t>
  </si>
  <si>
    <t>Ref1748</t>
  </si>
  <si>
    <t>Ref1749</t>
  </si>
  <si>
    <t>Ref1750</t>
  </si>
  <si>
    <t>Ref1751</t>
  </si>
  <si>
    <t>Ref1752</t>
  </si>
  <si>
    <t>Ref1753</t>
  </si>
  <si>
    <t>Ref1754</t>
  </si>
  <si>
    <t>Ref1755</t>
  </si>
  <si>
    <t>Ref1756</t>
  </si>
  <si>
    <t>Ref1757</t>
  </si>
  <si>
    <t>Ref1758</t>
  </si>
  <si>
    <t>Ref1759</t>
  </si>
  <si>
    <t>Ref1760</t>
  </si>
  <si>
    <t>Ref1761</t>
  </si>
  <si>
    <t>Ref1762</t>
  </si>
  <si>
    <t>Ref1763</t>
  </si>
  <si>
    <t>Ref1764</t>
  </si>
  <si>
    <t>Ref1765</t>
  </si>
  <si>
    <t>Ref1766</t>
  </si>
  <si>
    <t>Ref1767</t>
  </si>
  <si>
    <t>Ref1768</t>
  </si>
  <si>
    <t>Ref1769</t>
  </si>
  <si>
    <t>Ref1770</t>
  </si>
  <si>
    <t>Ref1771</t>
  </si>
  <si>
    <t>Ref1772</t>
  </si>
  <si>
    <t>Ref1773</t>
  </si>
  <si>
    <t>Ref1774</t>
  </si>
  <si>
    <t>Ref1775</t>
  </si>
  <si>
    <t>Ref1776</t>
  </si>
  <si>
    <t>Ref1777</t>
  </si>
  <si>
    <t>Ref1778</t>
  </si>
  <si>
    <t>Ref1779</t>
  </si>
  <si>
    <t>Ref1780</t>
  </si>
  <si>
    <t>Ref1781</t>
  </si>
  <si>
    <t>Ref1782</t>
  </si>
  <si>
    <t>Ref1783</t>
  </si>
  <si>
    <t>Ref1784</t>
  </si>
  <si>
    <t>Ref1785</t>
  </si>
  <si>
    <t>Ref1786</t>
  </si>
  <si>
    <t>Ref1787</t>
  </si>
  <si>
    <t>Ref1788</t>
  </si>
  <si>
    <t>Ref1789</t>
  </si>
  <si>
    <t>Ref1790</t>
  </si>
  <si>
    <t>Ref1791</t>
  </si>
  <si>
    <t>Ref1792</t>
  </si>
  <si>
    <t>Ref1793</t>
  </si>
  <si>
    <t>Ref1794</t>
  </si>
  <si>
    <t>Ref1795</t>
  </si>
  <si>
    <t>Ref1796</t>
  </si>
  <si>
    <t>Ref1797</t>
  </si>
  <si>
    <t>Ref1798</t>
  </si>
  <si>
    <t>Ref1799</t>
  </si>
  <si>
    <t>Ref1800</t>
  </si>
  <si>
    <t>Ref1801</t>
  </si>
  <si>
    <t>Ref1802</t>
  </si>
  <si>
    <t>Ref1803</t>
  </si>
  <si>
    <t>Ref1804</t>
  </si>
  <si>
    <t>Ref1805</t>
  </si>
  <si>
    <t>Ref1806</t>
  </si>
  <si>
    <t>Ref1807</t>
  </si>
  <si>
    <t>Ref1808</t>
  </si>
  <si>
    <t>Ref1809</t>
  </si>
  <si>
    <t>Ref1810</t>
  </si>
  <si>
    <t>Ref1811</t>
  </si>
  <si>
    <t>Ref1812</t>
  </si>
  <si>
    <t>Ref1813</t>
  </si>
  <si>
    <t>Ref1814</t>
  </si>
  <si>
    <t>Ref1815</t>
  </si>
  <si>
    <t>Ref1816</t>
  </si>
  <si>
    <t>Ref1817</t>
  </si>
  <si>
    <t>Ref1818</t>
  </si>
  <si>
    <t>Ref1819</t>
  </si>
  <si>
    <t>Ref1820</t>
  </si>
  <si>
    <t>Ref1821</t>
  </si>
  <si>
    <t>Ref1822</t>
  </si>
  <si>
    <t>Ref1823</t>
  </si>
  <si>
    <t>Ref1824</t>
  </si>
  <si>
    <t>Ref1825</t>
  </si>
  <si>
    <t>Ref1826</t>
  </si>
  <si>
    <t>Ref1827</t>
  </si>
  <si>
    <t>Ref1828</t>
  </si>
  <si>
    <t>Ref1829</t>
  </si>
  <si>
    <t>Ref1830</t>
  </si>
  <si>
    <t>Ref1831</t>
  </si>
  <si>
    <t>Ref1832</t>
  </si>
  <si>
    <t>Ref1833</t>
  </si>
  <si>
    <t>Ref1834</t>
  </si>
  <si>
    <t>Ref1835</t>
  </si>
  <si>
    <t>Ref1836</t>
  </si>
  <si>
    <t>Ref1837</t>
  </si>
  <si>
    <t>Ref1838</t>
  </si>
  <si>
    <t>Ref1839</t>
  </si>
  <si>
    <t>Ref1840</t>
  </si>
  <si>
    <t>Ref1841</t>
  </si>
  <si>
    <t>Ref1842</t>
  </si>
  <si>
    <t>Ref1843</t>
  </si>
  <si>
    <t>Ref1844</t>
  </si>
  <si>
    <t>Ref1845</t>
  </si>
  <si>
    <t>Ref1846</t>
  </si>
  <si>
    <t>Ref1847</t>
  </si>
  <si>
    <t>Ref1848</t>
  </si>
  <si>
    <t>Ref1849</t>
  </si>
  <si>
    <t>Ref1850</t>
  </si>
  <si>
    <t>Ref1851</t>
  </si>
  <si>
    <t>Ref1852</t>
  </si>
  <si>
    <t>Ref1853</t>
  </si>
  <si>
    <t>Ref1854</t>
  </si>
  <si>
    <t>Ref1855</t>
  </si>
  <si>
    <t>Ref1856</t>
  </si>
  <si>
    <t>Ref1857</t>
  </si>
  <si>
    <t>Ref1858</t>
  </si>
  <si>
    <t>Ref1859</t>
  </si>
  <si>
    <t>Ref1860</t>
  </si>
  <si>
    <t>Ref1861</t>
  </si>
  <si>
    <t>Ref1862</t>
  </si>
  <si>
    <t>Ref1863</t>
  </si>
  <si>
    <t>Ref1864</t>
  </si>
  <si>
    <t>Ref1865</t>
  </si>
  <si>
    <t>Ref1866</t>
  </si>
  <si>
    <t>Ref1867</t>
  </si>
  <si>
    <t>Ref1868</t>
  </si>
  <si>
    <t>Ref1869</t>
  </si>
  <si>
    <t>Ref1870</t>
  </si>
  <si>
    <t>Ref1871</t>
  </si>
  <si>
    <t>Ref1872</t>
  </si>
  <si>
    <t>Ref1873</t>
  </si>
  <si>
    <t>Ref1874</t>
  </si>
  <si>
    <t>Ref1875</t>
  </si>
  <si>
    <t>Ref1876</t>
  </si>
  <si>
    <t>Ref1877</t>
  </si>
  <si>
    <t>Ref1878</t>
  </si>
  <si>
    <t>Ref1879</t>
  </si>
  <si>
    <t>Ref1880</t>
  </si>
  <si>
    <t>Ref1881</t>
  </si>
  <si>
    <t>Ref1882</t>
  </si>
  <si>
    <t>Ref1883</t>
  </si>
  <si>
    <t>Ref1884</t>
  </si>
  <si>
    <t>Ref1885</t>
  </si>
  <si>
    <t>Ref1886</t>
  </si>
  <si>
    <t>Ref1887</t>
  </si>
  <si>
    <t>Ref1888</t>
  </si>
  <si>
    <t>Ref1889</t>
  </si>
  <si>
    <t>Ref1890</t>
  </si>
  <si>
    <t>Ref1891</t>
  </si>
  <si>
    <t>Ref1892</t>
  </si>
  <si>
    <t>Ref1893</t>
  </si>
  <si>
    <t>Ref1894</t>
  </si>
  <si>
    <t>Ref1895</t>
  </si>
  <si>
    <t>Ref1896</t>
  </si>
  <si>
    <t>Ref1897</t>
  </si>
  <si>
    <t>Ref1898</t>
  </si>
  <si>
    <t>Ref1899</t>
  </si>
  <si>
    <t>Ref1900</t>
  </si>
  <si>
    <t>Ref1901</t>
  </si>
  <si>
    <t>Ref1902</t>
  </si>
  <si>
    <t>Ref1903</t>
  </si>
  <si>
    <t>Ref1904</t>
  </si>
  <si>
    <t>Ref1905</t>
  </si>
  <si>
    <t>Ref1906</t>
  </si>
  <si>
    <t>Ref1907</t>
  </si>
  <si>
    <t>Ref1908</t>
  </si>
  <si>
    <t>Ref1909</t>
  </si>
  <si>
    <t>Ref1910</t>
  </si>
  <si>
    <t>Ref1911</t>
  </si>
  <si>
    <t>Ref1912</t>
  </si>
  <si>
    <t>Ref1913</t>
  </si>
  <si>
    <t>Ref1914</t>
  </si>
  <si>
    <t>Ref1915</t>
  </si>
  <si>
    <t>Ref1916</t>
  </si>
  <si>
    <t>Ref1917</t>
  </si>
  <si>
    <t>Ref1918</t>
  </si>
  <si>
    <t>Ref1919</t>
  </si>
  <si>
    <t>Ref1920</t>
  </si>
  <si>
    <t>Ref1921</t>
  </si>
  <si>
    <t>Ref1922</t>
  </si>
  <si>
    <t>Ref1923</t>
  </si>
  <si>
    <t>Ref1924</t>
  </si>
  <si>
    <t>Ref1925</t>
  </si>
  <si>
    <t>Ref1926</t>
  </si>
  <si>
    <t>Ref1927</t>
  </si>
  <si>
    <t>Ref1928</t>
  </si>
  <si>
    <t>Ref1929</t>
  </si>
  <si>
    <t>Ref1930</t>
  </si>
  <si>
    <t>Ref1931</t>
  </si>
  <si>
    <t>Ref1932</t>
  </si>
  <si>
    <t>Ref1933</t>
  </si>
  <si>
    <t>Ref1934</t>
  </si>
  <si>
    <t>Ref1935</t>
  </si>
  <si>
    <t>Ref1936</t>
  </si>
  <si>
    <t>Ref1937</t>
  </si>
  <si>
    <t>Ref1938</t>
  </si>
  <si>
    <t>Ref1939</t>
  </si>
  <si>
    <t>Ref1940</t>
  </si>
  <si>
    <t>Ref1941</t>
  </si>
  <si>
    <t>Ref1942</t>
  </si>
  <si>
    <t>Ref1943</t>
  </si>
  <si>
    <t>Ref1944</t>
  </si>
  <si>
    <t>Ref1945</t>
  </si>
  <si>
    <t>Ref1946</t>
  </si>
  <si>
    <t>Ref1947</t>
  </si>
  <si>
    <t>Ref1948</t>
  </si>
  <si>
    <t>Ref1949</t>
  </si>
  <si>
    <t>Ref1950</t>
  </si>
  <si>
    <t>Ref1951</t>
  </si>
  <si>
    <t>Ref1952</t>
  </si>
  <si>
    <t>Ref1953</t>
  </si>
  <si>
    <t>Ref1954</t>
  </si>
  <si>
    <t>Ref1955</t>
  </si>
  <si>
    <t>Ref1956</t>
  </si>
  <si>
    <t>Ref1957</t>
  </si>
  <si>
    <t>Ref1958</t>
  </si>
  <si>
    <t>Ref1959</t>
  </si>
  <si>
    <t>Ref1960</t>
  </si>
  <si>
    <t>Ref1961</t>
  </si>
  <si>
    <t>Ref1962</t>
  </si>
  <si>
    <t>Ref1963</t>
  </si>
  <si>
    <t>Ref1964</t>
  </si>
  <si>
    <t>Ref1965</t>
  </si>
  <si>
    <t>Ref1966</t>
  </si>
  <si>
    <t>Ref1967</t>
  </si>
  <si>
    <t>Ref1968</t>
  </si>
  <si>
    <t>Ref1969</t>
  </si>
  <si>
    <t>Ref1970</t>
  </si>
  <si>
    <t>Ref1971</t>
  </si>
  <si>
    <t>Ref1972</t>
  </si>
  <si>
    <t>Ref1973</t>
  </si>
  <si>
    <t>Description 64</t>
  </si>
  <si>
    <t>Description 65</t>
  </si>
  <si>
    <t>Description 66</t>
  </si>
  <si>
    <t>Description 67</t>
  </si>
  <si>
    <t>Description 68</t>
  </si>
  <si>
    <t>Description 69</t>
  </si>
  <si>
    <t>Description 70</t>
  </si>
  <si>
    <t>Description 71</t>
  </si>
  <si>
    <t>Description 72</t>
  </si>
  <si>
    <t>Description 73</t>
  </si>
  <si>
    <t>Description 74</t>
  </si>
  <si>
    <t>Description 75</t>
  </si>
  <si>
    <t>Description 76</t>
  </si>
  <si>
    <t>Description 77</t>
  </si>
  <si>
    <t>Description 78</t>
  </si>
  <si>
    <t>Description 79</t>
  </si>
  <si>
    <t>Description 80</t>
  </si>
  <si>
    <t>Description 81</t>
  </si>
  <si>
    <t>Description 82</t>
  </si>
  <si>
    <t>Description 83</t>
  </si>
  <si>
    <t>Description 84</t>
  </si>
  <si>
    <t>Description 85</t>
  </si>
  <si>
    <t>Description 86</t>
  </si>
  <si>
    <t>Description 87</t>
  </si>
  <si>
    <t>Description 88</t>
  </si>
  <si>
    <t>Description 89</t>
  </si>
  <si>
    <t>Description 90</t>
  </si>
  <si>
    <t>Description 91</t>
  </si>
  <si>
    <t>Description 92</t>
  </si>
  <si>
    <t>Description 93</t>
  </si>
  <si>
    <t>Description 94</t>
  </si>
  <si>
    <t>Description 95</t>
  </si>
  <si>
    <t>Description 96</t>
  </si>
  <si>
    <t>Description 97</t>
  </si>
  <si>
    <t>Description 98</t>
  </si>
  <si>
    <t>Description 99</t>
  </si>
  <si>
    <t>Description 100</t>
  </si>
  <si>
    <t>Description 101</t>
  </si>
  <si>
    <t>Description 102</t>
  </si>
  <si>
    <t>Description 103</t>
  </si>
  <si>
    <t>Description 104</t>
  </si>
  <si>
    <t>Description 105</t>
  </si>
  <si>
    <t>Description 106</t>
  </si>
  <si>
    <t>Description 107</t>
  </si>
  <si>
    <t>Description 108</t>
  </si>
  <si>
    <t>Description 109</t>
  </si>
  <si>
    <t>Description 110</t>
  </si>
  <si>
    <t>Description 111</t>
  </si>
  <si>
    <t>Description 112</t>
  </si>
  <si>
    <t>Description 113</t>
  </si>
  <si>
    <t>Description 114</t>
  </si>
  <si>
    <t>Description 115</t>
  </si>
  <si>
    <t>Description 116</t>
  </si>
  <si>
    <t>Description 117</t>
  </si>
  <si>
    <t>Description 118</t>
  </si>
  <si>
    <t>Description 119</t>
  </si>
  <si>
    <t>Description 120</t>
  </si>
  <si>
    <t>Description 121</t>
  </si>
  <si>
    <t>Description 122</t>
  </si>
  <si>
    <t>Description 123</t>
  </si>
  <si>
    <t>Description 124</t>
  </si>
  <si>
    <t>Description 125</t>
  </si>
  <si>
    <t>Description 126</t>
  </si>
  <si>
    <t>Description 127</t>
  </si>
  <si>
    <t>Description 128</t>
  </si>
  <si>
    <t>Description 129</t>
  </si>
  <si>
    <t>Description 130</t>
  </si>
  <si>
    <t>Description 131</t>
  </si>
  <si>
    <t>Description 132</t>
  </si>
  <si>
    <t>Description 133</t>
  </si>
  <si>
    <t>Description 134</t>
  </si>
  <si>
    <t>Description 135</t>
  </si>
  <si>
    <t>Description 136</t>
  </si>
  <si>
    <t>Description 137</t>
  </si>
  <si>
    <t>Description 138</t>
  </si>
  <si>
    <t>Description 139</t>
  </si>
  <si>
    <t>Description 140</t>
  </si>
  <si>
    <t>Description 141</t>
  </si>
  <si>
    <t>Description 142</t>
  </si>
  <si>
    <t>Description 143</t>
  </si>
  <si>
    <t>Description 144</t>
  </si>
  <si>
    <t>Description 145</t>
  </si>
  <si>
    <t>Description 146</t>
  </si>
  <si>
    <t>Description 147</t>
  </si>
  <si>
    <t>Description 148</t>
  </si>
  <si>
    <t>Description 149</t>
  </si>
  <si>
    <t>Description 150</t>
  </si>
  <si>
    <t>Description 151</t>
  </si>
  <si>
    <t>Description 152</t>
  </si>
  <si>
    <t>Description 153</t>
  </si>
  <si>
    <t>Description 154</t>
  </si>
  <si>
    <t>Description 155</t>
  </si>
  <si>
    <t>Description 156</t>
  </si>
  <si>
    <t>Description 157</t>
  </si>
  <si>
    <t>Description 158</t>
  </si>
  <si>
    <t>Description 159</t>
  </si>
  <si>
    <t>Description 160</t>
  </si>
  <si>
    <t>Description 161</t>
  </si>
  <si>
    <t>Description 162</t>
  </si>
  <si>
    <t>Description 163</t>
  </si>
  <si>
    <t>Description 164</t>
  </si>
  <si>
    <t>Description 165</t>
  </si>
  <si>
    <t>Description 166</t>
  </si>
  <si>
    <t>Description 167</t>
  </si>
  <si>
    <t>Description 168</t>
  </si>
  <si>
    <t>Description 169</t>
  </si>
  <si>
    <t>Description 170</t>
  </si>
  <si>
    <t>Description 171</t>
  </si>
  <si>
    <t>Description 172</t>
  </si>
  <si>
    <t>Description 173</t>
  </si>
  <si>
    <t>Description 174</t>
  </si>
  <si>
    <t>Description 175</t>
  </si>
  <si>
    <t>Description 176</t>
  </si>
  <si>
    <t>Description 177</t>
  </si>
  <si>
    <t>Description 178</t>
  </si>
  <si>
    <t>Description 179</t>
  </si>
  <si>
    <t>Description 180</t>
  </si>
  <si>
    <t>Description 181</t>
  </si>
  <si>
    <t>Description 182</t>
  </si>
  <si>
    <t>Description 183</t>
  </si>
  <si>
    <t>Description 184</t>
  </si>
  <si>
    <t>Description 185</t>
  </si>
  <si>
    <t>Description 186</t>
  </si>
  <si>
    <t>Description 187</t>
  </si>
  <si>
    <t>Description 188</t>
  </si>
  <si>
    <t>Description 189</t>
  </si>
  <si>
    <t>Description 190</t>
  </si>
  <si>
    <t>Description 191</t>
  </si>
  <si>
    <t>Description 192</t>
  </si>
  <si>
    <t>Description 193</t>
  </si>
  <si>
    <t>Description 194</t>
  </si>
  <si>
    <t>Description 195</t>
  </si>
  <si>
    <t>Description 196</t>
  </si>
  <si>
    <t>Description 197</t>
  </si>
  <si>
    <t>Description 198</t>
  </si>
  <si>
    <t>Description 199</t>
  </si>
  <si>
    <t>Description 200</t>
  </si>
  <si>
    <t>Description 201</t>
  </si>
  <si>
    <t>Description 202</t>
  </si>
  <si>
    <t>Description 203</t>
  </si>
  <si>
    <t>Description 204</t>
  </si>
  <si>
    <t>Description 205</t>
  </si>
  <si>
    <t>Description 206</t>
  </si>
  <si>
    <t>Description 207</t>
  </si>
  <si>
    <t>Description 208</t>
  </si>
  <si>
    <t>Description 209</t>
  </si>
  <si>
    <t>Description 210</t>
  </si>
  <si>
    <t>Description 211</t>
  </si>
  <si>
    <t>Description 212</t>
  </si>
  <si>
    <t>Description 213</t>
  </si>
  <si>
    <t>Description 214</t>
  </si>
  <si>
    <t>Description 215</t>
  </si>
  <si>
    <t>Description 216</t>
  </si>
  <si>
    <t>Description 217</t>
  </si>
  <si>
    <t>Description 218</t>
  </si>
  <si>
    <t>Description 219</t>
  </si>
  <si>
    <t>Description 220</t>
  </si>
  <si>
    <t>Description 221</t>
  </si>
  <si>
    <t>Description 222</t>
  </si>
  <si>
    <t>Description 223</t>
  </si>
  <si>
    <t>Description 224</t>
  </si>
  <si>
    <t>Description 225</t>
  </si>
  <si>
    <t>Description 226</t>
  </si>
  <si>
    <t>Description 227</t>
  </si>
  <si>
    <t>Description 228</t>
  </si>
  <si>
    <t>Description 229</t>
  </si>
  <si>
    <t>Description 230</t>
  </si>
  <si>
    <t>Description 231</t>
  </si>
  <si>
    <t>Description 232</t>
  </si>
  <si>
    <t>Description 233</t>
  </si>
  <si>
    <t>Description 234</t>
  </si>
  <si>
    <t>Description 235</t>
  </si>
  <si>
    <t>Description 236</t>
  </si>
  <si>
    <t>Description 237</t>
  </si>
  <si>
    <t>Description 238</t>
  </si>
  <si>
    <t>Description 239</t>
  </si>
  <si>
    <t>Description 240</t>
  </si>
  <si>
    <t>Description 241</t>
  </si>
  <si>
    <t>Description 242</t>
  </si>
  <si>
    <t>Description 243</t>
  </si>
  <si>
    <t>Description 244</t>
  </si>
  <si>
    <t>Description 245</t>
  </si>
  <si>
    <t>Description 246</t>
  </si>
  <si>
    <t>Description 247</t>
  </si>
  <si>
    <t>Description 248</t>
  </si>
  <si>
    <t>Description 249</t>
  </si>
  <si>
    <t>Description 250</t>
  </si>
  <si>
    <t>Description 251</t>
  </si>
  <si>
    <t>Description 252</t>
  </si>
  <si>
    <t>Description 253</t>
  </si>
  <si>
    <t>Description 254</t>
  </si>
  <si>
    <t>Description 255</t>
  </si>
  <si>
    <t>Description 256</t>
  </si>
  <si>
    <t>Description 257</t>
  </si>
  <si>
    <t>Description 258</t>
  </si>
  <si>
    <t>Description 259</t>
  </si>
  <si>
    <t>Description 260</t>
  </si>
  <si>
    <t>Description 261</t>
  </si>
  <si>
    <t>Description 262</t>
  </si>
  <si>
    <t>Description 263</t>
  </si>
  <si>
    <t>Description 264</t>
  </si>
  <si>
    <t>Description 265</t>
  </si>
  <si>
    <t>Description 266</t>
  </si>
  <si>
    <t>Description 267</t>
  </si>
  <si>
    <t>Description 268</t>
  </si>
  <si>
    <t>Description 269</t>
  </si>
  <si>
    <t>Description 270</t>
  </si>
  <si>
    <t>Description 271</t>
  </si>
  <si>
    <t>Description 272</t>
  </si>
  <si>
    <t>Description 273</t>
  </si>
  <si>
    <t>Description 274</t>
  </si>
  <si>
    <t>Description 275</t>
  </si>
  <si>
    <t>Description 276</t>
  </si>
  <si>
    <t>Description 277</t>
  </si>
  <si>
    <t>Description 278</t>
  </si>
  <si>
    <t>Description 279</t>
  </si>
  <si>
    <t>Description 280</t>
  </si>
  <si>
    <t>Description 281</t>
  </si>
  <si>
    <t>Description 282</t>
  </si>
  <si>
    <t>Description 283</t>
  </si>
  <si>
    <t>Description 284</t>
  </si>
  <si>
    <t>Description 285</t>
  </si>
  <si>
    <t>Description 286</t>
  </si>
  <si>
    <t>Description 287</t>
  </si>
  <si>
    <t>Description 288</t>
  </si>
  <si>
    <t>Description 289</t>
  </si>
  <si>
    <t>Description 290</t>
  </si>
  <si>
    <t>Description 291</t>
  </si>
  <si>
    <t>Description 292</t>
  </si>
  <si>
    <t>Description 293</t>
  </si>
  <si>
    <t>Description 294</t>
  </si>
  <si>
    <t>Description 295</t>
  </si>
  <si>
    <t>Description 296</t>
  </si>
  <si>
    <t>Description 297</t>
  </si>
  <si>
    <t>Description 298</t>
  </si>
  <si>
    <t>Description 299</t>
  </si>
  <si>
    <t>Description 300</t>
  </si>
  <si>
    <t>Description 301</t>
  </si>
  <si>
    <t>Description 302</t>
  </si>
  <si>
    <t>Description 303</t>
  </si>
  <si>
    <t>Description 304</t>
  </si>
  <si>
    <t>Description 305</t>
  </si>
  <si>
    <t>Description 306</t>
  </si>
  <si>
    <t>Description 307</t>
  </si>
  <si>
    <t>Description 308</t>
  </si>
  <si>
    <t>Description 309</t>
  </si>
  <si>
    <t>Description 310</t>
  </si>
  <si>
    <t>Description 311</t>
  </si>
  <si>
    <t>Description 312</t>
  </si>
  <si>
    <t>Description 313</t>
  </si>
  <si>
    <t>Description 314</t>
  </si>
  <si>
    <t>Description 315</t>
  </si>
  <si>
    <t>Description 316</t>
  </si>
  <si>
    <t>Description 317</t>
  </si>
  <si>
    <t>Description 318</t>
  </si>
  <si>
    <t>Description 319</t>
  </si>
  <si>
    <t>Description 320</t>
  </si>
  <si>
    <t>Description 321</t>
  </si>
  <si>
    <t>Description 322</t>
  </si>
  <si>
    <t>Description 323</t>
  </si>
  <si>
    <t>Description 324</t>
  </si>
  <si>
    <t>Description 325</t>
  </si>
  <si>
    <t>Description 326</t>
  </si>
  <si>
    <t>Description 327</t>
  </si>
  <si>
    <t>Description 328</t>
  </si>
  <si>
    <t>Description 329</t>
  </si>
  <si>
    <t>Description 330</t>
  </si>
  <si>
    <t>Description 331</t>
  </si>
  <si>
    <t>Description 332</t>
  </si>
  <si>
    <t>Description 333</t>
  </si>
  <si>
    <t>Description 334</t>
  </si>
  <si>
    <t>Description 335</t>
  </si>
  <si>
    <t>Description 336</t>
  </si>
  <si>
    <t>Description 337</t>
  </si>
  <si>
    <t>Description 338</t>
  </si>
  <si>
    <t>Description 339</t>
  </si>
  <si>
    <t>Description 340</t>
  </si>
  <si>
    <t>Description 341</t>
  </si>
  <si>
    <t>Description 342</t>
  </si>
  <si>
    <t>Description 343</t>
  </si>
  <si>
    <t>Description 344</t>
  </si>
  <si>
    <t>Description 345</t>
  </si>
  <si>
    <t>Description 346</t>
  </si>
  <si>
    <t>Description 347</t>
  </si>
  <si>
    <t>Description 348</t>
  </si>
  <si>
    <t>Description 349</t>
  </si>
  <si>
    <t>Description 350</t>
  </si>
  <si>
    <t>Description 351</t>
  </si>
  <si>
    <t>Description 352</t>
  </si>
  <si>
    <t>Description 353</t>
  </si>
  <si>
    <t>Description 354</t>
  </si>
  <si>
    <t>Description 355</t>
  </si>
  <si>
    <t>Description 356</t>
  </si>
  <si>
    <t>Description 357</t>
  </si>
  <si>
    <t>Description 358</t>
  </si>
  <si>
    <t>Description 359</t>
  </si>
  <si>
    <t>Description 360</t>
  </si>
  <si>
    <t>Description 361</t>
  </si>
  <si>
    <t>Description 362</t>
  </si>
  <si>
    <t>Description 363</t>
  </si>
  <si>
    <t>Description 364</t>
  </si>
  <si>
    <t>Description 365</t>
  </si>
  <si>
    <t>Description 366</t>
  </si>
  <si>
    <t>Description 367</t>
  </si>
  <si>
    <t>Description 368</t>
  </si>
  <si>
    <t>Description 369</t>
  </si>
  <si>
    <t>Description 370</t>
  </si>
  <si>
    <t>Description 371</t>
  </si>
  <si>
    <t>Description 372</t>
  </si>
  <si>
    <t>Description 373</t>
  </si>
  <si>
    <t>Description 374</t>
  </si>
  <si>
    <t>Description 375</t>
  </si>
  <si>
    <t>Description 376</t>
  </si>
  <si>
    <t>Description 377</t>
  </si>
  <si>
    <t>Description 378</t>
  </si>
  <si>
    <t>Description 379</t>
  </si>
  <si>
    <t>Description 380</t>
  </si>
  <si>
    <t>Description 381</t>
  </si>
  <si>
    <t>Description 382</t>
  </si>
  <si>
    <t>Description 383</t>
  </si>
  <si>
    <t>Description 384</t>
  </si>
  <si>
    <t>Description 385</t>
  </si>
  <si>
    <t>Description 386</t>
  </si>
  <si>
    <t>Description 387</t>
  </si>
  <si>
    <t>Description 388</t>
  </si>
  <si>
    <t>Description 389</t>
  </si>
  <si>
    <t>Description 390</t>
  </si>
  <si>
    <t>Description 391</t>
  </si>
  <si>
    <t>Description 392</t>
  </si>
  <si>
    <t>Description 393</t>
  </si>
  <si>
    <t>Description 394</t>
  </si>
  <si>
    <t>Description 395</t>
  </si>
  <si>
    <t>Description 396</t>
  </si>
  <si>
    <t>Description 397</t>
  </si>
  <si>
    <t>Description 398</t>
  </si>
  <si>
    <t>Description 399</t>
  </si>
  <si>
    <t>Description 400</t>
  </si>
  <si>
    <t>Description 401</t>
  </si>
  <si>
    <t>Description 402</t>
  </si>
  <si>
    <t>Description 403</t>
  </si>
  <si>
    <t>Description 404</t>
  </si>
  <si>
    <t>Description 405</t>
  </si>
  <si>
    <t>Description 406</t>
  </si>
  <si>
    <t>Description 407</t>
  </si>
  <si>
    <t>Description 408</t>
  </si>
  <si>
    <t>Description 409</t>
  </si>
  <si>
    <t>Description 410</t>
  </si>
  <si>
    <t>Description 411</t>
  </si>
  <si>
    <t>Description 412</t>
  </si>
  <si>
    <t>Description 413</t>
  </si>
  <si>
    <t>Description 414</t>
  </si>
  <si>
    <t>Description 415</t>
  </si>
  <si>
    <t>Description 416</t>
  </si>
  <si>
    <t>Description 417</t>
  </si>
  <si>
    <t>Description 418</t>
  </si>
  <si>
    <t>Description 419</t>
  </si>
  <si>
    <t>Description 420</t>
  </si>
  <si>
    <t>Description 421</t>
  </si>
  <si>
    <t>Description 422</t>
  </si>
  <si>
    <t>Description 423</t>
  </si>
  <si>
    <t>Description 424</t>
  </si>
  <si>
    <t>Description 425</t>
  </si>
  <si>
    <t>Description 426</t>
  </si>
  <si>
    <t>Description 427</t>
  </si>
  <si>
    <t>Description 428</t>
  </si>
  <si>
    <t>Description 429</t>
  </si>
  <si>
    <t>Description 430</t>
  </si>
  <si>
    <t>Description 431</t>
  </si>
  <si>
    <t>Description 432</t>
  </si>
  <si>
    <t>Description 433</t>
  </si>
  <si>
    <t>Description 434</t>
  </si>
  <si>
    <t>Description 435</t>
  </si>
  <si>
    <t>Description 436</t>
  </si>
  <si>
    <t>Description 437</t>
  </si>
  <si>
    <t>Description 438</t>
  </si>
  <si>
    <t>Description 439</t>
  </si>
  <si>
    <t>Description 440</t>
  </si>
  <si>
    <t>Description 441</t>
  </si>
  <si>
    <t>Description 442</t>
  </si>
  <si>
    <t>Description 443</t>
  </si>
  <si>
    <t>Description 444</t>
  </si>
  <si>
    <t>Description 445</t>
  </si>
  <si>
    <t>Description 446</t>
  </si>
  <si>
    <t>Description 447</t>
  </si>
  <si>
    <t>Description 448</t>
  </si>
  <si>
    <t>Description 449</t>
  </si>
  <si>
    <t>Description 450</t>
  </si>
  <si>
    <t>Description 451</t>
  </si>
  <si>
    <t>Description 452</t>
  </si>
  <si>
    <t>Description 453</t>
  </si>
  <si>
    <t>Description 454</t>
  </si>
  <si>
    <t>Description 455</t>
  </si>
  <si>
    <t>Description 456</t>
  </si>
  <si>
    <t>Description 457</t>
  </si>
  <si>
    <t>Description 458</t>
  </si>
  <si>
    <t>Description 459</t>
  </si>
  <si>
    <t>Description 460</t>
  </si>
  <si>
    <t>Description 461</t>
  </si>
  <si>
    <t>Description 462</t>
  </si>
  <si>
    <t>Description 463</t>
  </si>
  <si>
    <t>Description 464</t>
  </si>
  <si>
    <t>Description 465</t>
  </si>
  <si>
    <t>Description 466</t>
  </si>
  <si>
    <t>Description 467</t>
  </si>
  <si>
    <t>Description 468</t>
  </si>
  <si>
    <t>Description 469</t>
  </si>
  <si>
    <t>Description 470</t>
  </si>
  <si>
    <t>Description 471</t>
  </si>
  <si>
    <t>Description 472</t>
  </si>
  <si>
    <t>Description 473</t>
  </si>
  <si>
    <t>Description 474</t>
  </si>
  <si>
    <t>Description 475</t>
  </si>
  <si>
    <t>Description 476</t>
  </si>
  <si>
    <t>Description 477</t>
  </si>
  <si>
    <t>Description 478</t>
  </si>
  <si>
    <t>Description 479</t>
  </si>
  <si>
    <t>Description 480</t>
  </si>
  <si>
    <t>Description 481</t>
  </si>
  <si>
    <t>Description 482</t>
  </si>
  <si>
    <t>Description 483</t>
  </si>
  <si>
    <t>Description 484</t>
  </si>
  <si>
    <t>Description 485</t>
  </si>
  <si>
    <t>Description 486</t>
  </si>
  <si>
    <t>Description 487</t>
  </si>
  <si>
    <t>Description 488</t>
  </si>
  <si>
    <t>Description 489</t>
  </si>
  <si>
    <t>Description 490</t>
  </si>
  <si>
    <t>Description 491</t>
  </si>
  <si>
    <t>Description 492</t>
  </si>
  <si>
    <t>Description 493</t>
  </si>
  <si>
    <t>Description 494</t>
  </si>
  <si>
    <t>Description 495</t>
  </si>
  <si>
    <t>Description 496</t>
  </si>
  <si>
    <t>Description 497</t>
  </si>
  <si>
    <t>Description 498</t>
  </si>
  <si>
    <t>Description 499</t>
  </si>
  <si>
    <t>Description 500</t>
  </si>
  <si>
    <t>Description 501</t>
  </si>
  <si>
    <t>Description 502</t>
  </si>
  <si>
    <t>Description 503</t>
  </si>
  <si>
    <t>Description 504</t>
  </si>
  <si>
    <t>Description 505</t>
  </si>
  <si>
    <t>Description 506</t>
  </si>
  <si>
    <t>Description 507</t>
  </si>
  <si>
    <t>Description 508</t>
  </si>
  <si>
    <t>Description 509</t>
  </si>
  <si>
    <t>Description 510</t>
  </si>
  <si>
    <t>Description 511</t>
  </si>
  <si>
    <t>Description 512</t>
  </si>
  <si>
    <t>Description 513</t>
  </si>
  <si>
    <t>Description 514</t>
  </si>
  <si>
    <t>Description 515</t>
  </si>
  <si>
    <t>Description 516</t>
  </si>
  <si>
    <t>Description 517</t>
  </si>
  <si>
    <t>Description 518</t>
  </si>
  <si>
    <t>Description 519</t>
  </si>
  <si>
    <t>Description 520</t>
  </si>
  <si>
    <t>Description 521</t>
  </si>
  <si>
    <t>Description 522</t>
  </si>
  <si>
    <t>Description 523</t>
  </si>
  <si>
    <t>Description 524</t>
  </si>
  <si>
    <t>Description 525</t>
  </si>
  <si>
    <t>Description 526</t>
  </si>
  <si>
    <t>Description 527</t>
  </si>
  <si>
    <t>Description 528</t>
  </si>
  <si>
    <t>Description 529</t>
  </si>
  <si>
    <t>Description 530</t>
  </si>
  <si>
    <t>Description 531</t>
  </si>
  <si>
    <t>Description 532</t>
  </si>
  <si>
    <t>Description 533</t>
  </si>
  <si>
    <t>Description 534</t>
  </si>
  <si>
    <t>Description 535</t>
  </si>
  <si>
    <t>Description 536</t>
  </si>
  <si>
    <t>Description 537</t>
  </si>
  <si>
    <t>Description 538</t>
  </si>
  <si>
    <t>Description 539</t>
  </si>
  <si>
    <t>Description 540</t>
  </si>
  <si>
    <t>Description 541</t>
  </si>
  <si>
    <t>Description 542</t>
  </si>
  <si>
    <t>Description 543</t>
  </si>
  <si>
    <t>Description 544</t>
  </si>
  <si>
    <t>Description 545</t>
  </si>
  <si>
    <t>Description 546</t>
  </si>
  <si>
    <t>Description 547</t>
  </si>
  <si>
    <t>Description 548</t>
  </si>
  <si>
    <t>Description 549</t>
  </si>
  <si>
    <t>Description 550</t>
  </si>
  <si>
    <t>Description 551</t>
  </si>
  <si>
    <t>Description 552</t>
  </si>
  <si>
    <t>Description 553</t>
  </si>
  <si>
    <t>Description 554</t>
  </si>
  <si>
    <t>Description 555</t>
  </si>
  <si>
    <t>Description 556</t>
  </si>
  <si>
    <t>Description 557</t>
  </si>
  <si>
    <t>Description 558</t>
  </si>
  <si>
    <t>Description 559</t>
  </si>
  <si>
    <t>Description 560</t>
  </si>
  <si>
    <t>Description 561</t>
  </si>
  <si>
    <t>Description 562</t>
  </si>
  <si>
    <t>Description 563</t>
  </si>
  <si>
    <t>Description 564</t>
  </si>
  <si>
    <t>Description 565</t>
  </si>
  <si>
    <t>Description 566</t>
  </si>
  <si>
    <t>Description 567</t>
  </si>
  <si>
    <t>Description 568</t>
  </si>
  <si>
    <t>Description 569</t>
  </si>
  <si>
    <t>Description 570</t>
  </si>
  <si>
    <t>Description 571</t>
  </si>
  <si>
    <t>Description 572</t>
  </si>
  <si>
    <t>Description 573</t>
  </si>
  <si>
    <t>Description 574</t>
  </si>
  <si>
    <t>Description 575</t>
  </si>
  <si>
    <t>Description 576</t>
  </si>
  <si>
    <t>Description 577</t>
  </si>
  <si>
    <t>Description 578</t>
  </si>
  <si>
    <t>Description 579</t>
  </si>
  <si>
    <t>Description 580</t>
  </si>
  <si>
    <t>Description 581</t>
  </si>
  <si>
    <t>Description 582</t>
  </si>
  <si>
    <t>Description 583</t>
  </si>
  <si>
    <t>Description 584</t>
  </si>
  <si>
    <t>Description 585</t>
  </si>
  <si>
    <t>Description 586</t>
  </si>
  <si>
    <t>Description 587</t>
  </si>
  <si>
    <t>Description 588</t>
  </si>
  <si>
    <t>Description 589</t>
  </si>
  <si>
    <t>Description 590</t>
  </si>
  <si>
    <t>Description 591</t>
  </si>
  <si>
    <t>Description 592</t>
  </si>
  <si>
    <t>Description 593</t>
  </si>
  <si>
    <t>Description 594</t>
  </si>
  <si>
    <t>Description 595</t>
  </si>
  <si>
    <t>Description 596</t>
  </si>
  <si>
    <t>Description 597</t>
  </si>
  <si>
    <t>Description 598</t>
  </si>
  <si>
    <t>Description 599</t>
  </si>
  <si>
    <t>Description 600</t>
  </si>
  <si>
    <t>Description 601</t>
  </si>
  <si>
    <t>Description 602</t>
  </si>
  <si>
    <t>Description 603</t>
  </si>
  <si>
    <t>Description 604</t>
  </si>
  <si>
    <t>Description 605</t>
  </si>
  <si>
    <t>Description 606</t>
  </si>
  <si>
    <t>Description 607</t>
  </si>
  <si>
    <t>Description 608</t>
  </si>
  <si>
    <t>Description 609</t>
  </si>
  <si>
    <t>Description 610</t>
  </si>
  <si>
    <t>Description 611</t>
  </si>
  <si>
    <t>Description 612</t>
  </si>
  <si>
    <t>Description 613</t>
  </si>
  <si>
    <t>Description 614</t>
  </si>
  <si>
    <t>Description 615</t>
  </si>
  <si>
    <t>Description 616</t>
  </si>
  <si>
    <t>Description 617</t>
  </si>
  <si>
    <t>Description 618</t>
  </si>
  <si>
    <t>Description 619</t>
  </si>
  <si>
    <t>Description 620</t>
  </si>
  <si>
    <t>Description 621</t>
  </si>
  <si>
    <t>Description 622</t>
  </si>
  <si>
    <t>Description 623</t>
  </si>
  <si>
    <t>Description 624</t>
  </si>
  <si>
    <t>Description 625</t>
  </si>
  <si>
    <t>Description 626</t>
  </si>
  <si>
    <t>Description 627</t>
  </si>
  <si>
    <t>Description 628</t>
  </si>
  <si>
    <t>Description 629</t>
  </si>
  <si>
    <t>Description 630</t>
  </si>
  <si>
    <t>Description 631</t>
  </si>
  <si>
    <t>Description 632</t>
  </si>
  <si>
    <t>Description 633</t>
  </si>
  <si>
    <t>Description 634</t>
  </si>
  <si>
    <t>Description 635</t>
  </si>
  <si>
    <t>Description 636</t>
  </si>
  <si>
    <t>Description 637</t>
  </si>
  <si>
    <t>Description 638</t>
  </si>
  <si>
    <t>Description 639</t>
  </si>
  <si>
    <t>Description 640</t>
  </si>
  <si>
    <t>Description 641</t>
  </si>
  <si>
    <t>Description 642</t>
  </si>
  <si>
    <t>Description 643</t>
  </si>
  <si>
    <t>Description 644</t>
  </si>
  <si>
    <t>Description 645</t>
  </si>
  <si>
    <t>Description 646</t>
  </si>
  <si>
    <t>Description 647</t>
  </si>
  <si>
    <t>Description 648</t>
  </si>
  <si>
    <t>Description 649</t>
  </si>
  <si>
    <t>Description 650</t>
  </si>
  <si>
    <t>Description 651</t>
  </si>
  <si>
    <t>Description 652</t>
  </si>
  <si>
    <t>Description 653</t>
  </si>
  <si>
    <t>Description 654</t>
  </si>
  <si>
    <t>Description 655</t>
  </si>
  <si>
    <t>Description 656</t>
  </si>
  <si>
    <t>Description 657</t>
  </si>
  <si>
    <t>Description 658</t>
  </si>
  <si>
    <t>Description 659</t>
  </si>
  <si>
    <t>Description 660</t>
  </si>
  <si>
    <t>Description 661</t>
  </si>
  <si>
    <t>Description 662</t>
  </si>
  <si>
    <t>Description 663</t>
  </si>
  <si>
    <t>Description 664</t>
  </si>
  <si>
    <t>Description 665</t>
  </si>
  <si>
    <t>Description 666</t>
  </si>
  <si>
    <t>Description 667</t>
  </si>
  <si>
    <t>Description 668</t>
  </si>
  <si>
    <t>Description 669</t>
  </si>
  <si>
    <t>Description 670</t>
  </si>
  <si>
    <t>Description 671</t>
  </si>
  <si>
    <t>Description 672</t>
  </si>
  <si>
    <t>Description 673</t>
  </si>
  <si>
    <t>Description 674</t>
  </si>
  <si>
    <t>Description 675</t>
  </si>
  <si>
    <t>Description 676</t>
  </si>
  <si>
    <t>Description 677</t>
  </si>
  <si>
    <t>Description 678</t>
  </si>
  <si>
    <t>Description 679</t>
  </si>
  <si>
    <t>Description 680</t>
  </si>
  <si>
    <t>Description 681</t>
  </si>
  <si>
    <t>Description 682</t>
  </si>
  <si>
    <t>Description 683</t>
  </si>
  <si>
    <t>Description 684</t>
  </si>
  <si>
    <t>Description 685</t>
  </si>
  <si>
    <t>Description 686</t>
  </si>
  <si>
    <t>Description 687</t>
  </si>
  <si>
    <t>Description 688</t>
  </si>
  <si>
    <t>Description 689</t>
  </si>
  <si>
    <t>Description 690</t>
  </si>
  <si>
    <t>Description 691</t>
  </si>
  <si>
    <t>Description 692</t>
  </si>
  <si>
    <t>Description 693</t>
  </si>
  <si>
    <t>Description 694</t>
  </si>
  <si>
    <t>Description 695</t>
  </si>
  <si>
    <t>Description 696</t>
  </si>
  <si>
    <t>Description 697</t>
  </si>
  <si>
    <t>Description 698</t>
  </si>
  <si>
    <t>Description 699</t>
  </si>
  <si>
    <t>Description 700</t>
  </si>
  <si>
    <t>Description 701</t>
  </si>
  <si>
    <t>Description 702</t>
  </si>
  <si>
    <t>Description 703</t>
  </si>
  <si>
    <t>Description 704</t>
  </si>
  <si>
    <t>Description 705</t>
  </si>
  <si>
    <t>Description 706</t>
  </si>
  <si>
    <t>Description 707</t>
  </si>
  <si>
    <t>Description 708</t>
  </si>
  <si>
    <t>Description 709</t>
  </si>
  <si>
    <t>Description 710</t>
  </si>
  <si>
    <t>Description 711</t>
  </si>
  <si>
    <t>Description 712</t>
  </si>
  <si>
    <t>Description 713</t>
  </si>
  <si>
    <t>Description 714</t>
  </si>
  <si>
    <t>Description 715</t>
  </si>
  <si>
    <t>Description 716</t>
  </si>
  <si>
    <t>Description 717</t>
  </si>
  <si>
    <t>Description 718</t>
  </si>
  <si>
    <t>Description 719</t>
  </si>
  <si>
    <t>Description 720</t>
  </si>
  <si>
    <t>Description 721</t>
  </si>
  <si>
    <t>Description 722</t>
  </si>
  <si>
    <t>Description 723</t>
  </si>
  <si>
    <t>Description 724</t>
  </si>
  <si>
    <t>Description 725</t>
  </si>
  <si>
    <t>Description 726</t>
  </si>
  <si>
    <t>Description 727</t>
  </si>
  <si>
    <t>Description 728</t>
  </si>
  <si>
    <t>Description 729</t>
  </si>
  <si>
    <t>Description 730</t>
  </si>
  <si>
    <t>Description 731</t>
  </si>
  <si>
    <t>Description 732</t>
  </si>
  <si>
    <t>Description 733</t>
  </si>
  <si>
    <t>Description 734</t>
  </si>
  <si>
    <t>Description 735</t>
  </si>
  <si>
    <t>Description 736</t>
  </si>
  <si>
    <t>Description 737</t>
  </si>
  <si>
    <t>Description 738</t>
  </si>
  <si>
    <t>Description 739</t>
  </si>
  <si>
    <t>Description 740</t>
  </si>
  <si>
    <t>Description 741</t>
  </si>
  <si>
    <t>Description 742</t>
  </si>
  <si>
    <t>Description 743</t>
  </si>
  <si>
    <t>Description 744</t>
  </si>
  <si>
    <t>Description 745</t>
  </si>
  <si>
    <t>Description 746</t>
  </si>
  <si>
    <t>Description 747</t>
  </si>
  <si>
    <t>Description 748</t>
  </si>
  <si>
    <t>Description 749</t>
  </si>
  <si>
    <t>Description 750</t>
  </si>
  <si>
    <t>Description 751</t>
  </si>
  <si>
    <t>Description 752</t>
  </si>
  <si>
    <t>Description 753</t>
  </si>
  <si>
    <t>Description 754</t>
  </si>
  <si>
    <t>Description 755</t>
  </si>
  <si>
    <t>Description 756</t>
  </si>
  <si>
    <t>Description 757</t>
  </si>
  <si>
    <t>Description 758</t>
  </si>
  <si>
    <t>Description 759</t>
  </si>
  <si>
    <t>Description 760</t>
  </si>
  <si>
    <t>Description 761</t>
  </si>
  <si>
    <t>Description 762</t>
  </si>
  <si>
    <t>Description 763</t>
  </si>
  <si>
    <t>Description 764</t>
  </si>
  <si>
    <t>Description 765</t>
  </si>
  <si>
    <t>Description 766</t>
  </si>
  <si>
    <t>Description 767</t>
  </si>
  <si>
    <t>Description 768</t>
  </si>
  <si>
    <t>Description 769</t>
  </si>
  <si>
    <t>Description 770</t>
  </si>
  <si>
    <t>Description 771</t>
  </si>
  <si>
    <t>Description 772</t>
  </si>
  <si>
    <t>Description 773</t>
  </si>
  <si>
    <t>Description 774</t>
  </si>
  <si>
    <t>Description 775</t>
  </si>
  <si>
    <t>Description 776</t>
  </si>
  <si>
    <t>Description 777</t>
  </si>
  <si>
    <t>Description 778</t>
  </si>
  <si>
    <t>Description 779</t>
  </si>
  <si>
    <t>Description 780</t>
  </si>
  <si>
    <t>Description 781</t>
  </si>
  <si>
    <t>Description 782</t>
  </si>
  <si>
    <t>Description 783</t>
  </si>
  <si>
    <t>Description 784</t>
  </si>
  <si>
    <t>Description 785</t>
  </si>
  <si>
    <t>Description 786</t>
  </si>
  <si>
    <t>Description 787</t>
  </si>
  <si>
    <t>Description 788</t>
  </si>
  <si>
    <t>Description 789</t>
  </si>
  <si>
    <t>Description 790</t>
  </si>
  <si>
    <t>Description 791</t>
  </si>
  <si>
    <t>Description 792</t>
  </si>
  <si>
    <t>Description 793</t>
  </si>
  <si>
    <t>Description 794</t>
  </si>
  <si>
    <t>Description 795</t>
  </si>
  <si>
    <t>Description 796</t>
  </si>
  <si>
    <t>Description 797</t>
  </si>
  <si>
    <t>Description 798</t>
  </si>
  <si>
    <t>Description 799</t>
  </si>
  <si>
    <t>Description 800</t>
  </si>
  <si>
    <t>Description 801</t>
  </si>
  <si>
    <t>Description 802</t>
  </si>
  <si>
    <t>Description 803</t>
  </si>
  <si>
    <t>Description 804</t>
  </si>
  <si>
    <t>Description 805</t>
  </si>
  <si>
    <t>Description 806</t>
  </si>
  <si>
    <t>Description 807</t>
  </si>
  <si>
    <t>Description 808</t>
  </si>
  <si>
    <t>Description 809</t>
  </si>
  <si>
    <t>Description 810</t>
  </si>
  <si>
    <t>Description 811</t>
  </si>
  <si>
    <t>Description 812</t>
  </si>
  <si>
    <t>Description 813</t>
  </si>
  <si>
    <t>Description 814</t>
  </si>
  <si>
    <t>Description 815</t>
  </si>
  <si>
    <t>Description 816</t>
  </si>
  <si>
    <t>Description 817</t>
  </si>
  <si>
    <t>Description 818</t>
  </si>
  <si>
    <t>Description 819</t>
  </si>
  <si>
    <t>Description 820</t>
  </si>
  <si>
    <t>Description 821</t>
  </si>
  <si>
    <t>Description 822</t>
  </si>
  <si>
    <t>Description 823</t>
  </si>
  <si>
    <t>Description 824</t>
  </si>
  <si>
    <t>Description 825</t>
  </si>
  <si>
    <t>Description 826</t>
  </si>
  <si>
    <t>Description 827</t>
  </si>
  <si>
    <t>Description 828</t>
  </si>
  <si>
    <t>Description 829</t>
  </si>
  <si>
    <t>Description 830</t>
  </si>
  <si>
    <t>Description 831</t>
  </si>
  <si>
    <t>Description 832</t>
  </si>
  <si>
    <t>Description 833</t>
  </si>
  <si>
    <t>Description 834</t>
  </si>
  <si>
    <t>Description 835</t>
  </si>
  <si>
    <t>Description 836</t>
  </si>
  <si>
    <t>Description 837</t>
  </si>
  <si>
    <t>Description 838</t>
  </si>
  <si>
    <t>Description 839</t>
  </si>
  <si>
    <t>Description 840</t>
  </si>
  <si>
    <t>Description 841</t>
  </si>
  <si>
    <t>Description 842</t>
  </si>
  <si>
    <t>Description 843</t>
  </si>
  <si>
    <t>Description 844</t>
  </si>
  <si>
    <t>Description 845</t>
  </si>
  <si>
    <t>Description 846</t>
  </si>
  <si>
    <t>Description 847</t>
  </si>
  <si>
    <t>Description 848</t>
  </si>
  <si>
    <t>Description 849</t>
  </si>
  <si>
    <t>Description 850</t>
  </si>
  <si>
    <t>Description 851</t>
  </si>
  <si>
    <t>Description 852</t>
  </si>
  <si>
    <t>Description 853</t>
  </si>
  <si>
    <t>Description 854</t>
  </si>
  <si>
    <t>Description 855</t>
  </si>
  <si>
    <t>Description 856</t>
  </si>
  <si>
    <t>Description 857</t>
  </si>
  <si>
    <t>Description 858</t>
  </si>
  <si>
    <t>Description 859</t>
  </si>
  <si>
    <t>Description 860</t>
  </si>
  <si>
    <t>Description 861</t>
  </si>
  <si>
    <t>Description 862</t>
  </si>
  <si>
    <t>Description 863</t>
  </si>
  <si>
    <t>Description 864</t>
  </si>
  <si>
    <t>Description 865</t>
  </si>
  <si>
    <t>Description 866</t>
  </si>
  <si>
    <t>Description 867</t>
  </si>
  <si>
    <t>Description 868</t>
  </si>
  <si>
    <t>Description 869</t>
  </si>
  <si>
    <t>Description 870</t>
  </si>
  <si>
    <t>Description 871</t>
  </si>
  <si>
    <t>Description 872</t>
  </si>
  <si>
    <t>Description 873</t>
  </si>
  <si>
    <t>Description 874</t>
  </si>
  <si>
    <t>Description 875</t>
  </si>
  <si>
    <t>Description 876</t>
  </si>
  <si>
    <t>Description 877</t>
  </si>
  <si>
    <t>Description 878</t>
  </si>
  <si>
    <t>Description 879</t>
  </si>
  <si>
    <t>Description 880</t>
  </si>
  <si>
    <t>Description 881</t>
  </si>
  <si>
    <t>Description 882</t>
  </si>
  <si>
    <t>Description 883</t>
  </si>
  <si>
    <t>Description 884</t>
  </si>
  <si>
    <t>Description 885</t>
  </si>
  <si>
    <t>Description 886</t>
  </si>
  <si>
    <t>Description 887</t>
  </si>
  <si>
    <t>Description 888</t>
  </si>
  <si>
    <t>Description 889</t>
  </si>
  <si>
    <t>Description 890</t>
  </si>
  <si>
    <t>Description 891</t>
  </si>
  <si>
    <t>Description 892</t>
  </si>
  <si>
    <t>Description 893</t>
  </si>
  <si>
    <t>Description 894</t>
  </si>
  <si>
    <t>Description 895</t>
  </si>
  <si>
    <t>Description 896</t>
  </si>
  <si>
    <t>Description 897</t>
  </si>
  <si>
    <t>Description 898</t>
  </si>
  <si>
    <t>Description 899</t>
  </si>
  <si>
    <t>Description 900</t>
  </si>
  <si>
    <t>Description 901</t>
  </si>
  <si>
    <t>Description 902</t>
  </si>
  <si>
    <t>Description 903</t>
  </si>
  <si>
    <t>Description 904</t>
  </si>
  <si>
    <t>Description 905</t>
  </si>
  <si>
    <t>Description 906</t>
  </si>
  <si>
    <t>Description 907</t>
  </si>
  <si>
    <t>Description 908</t>
  </si>
  <si>
    <t>Description 909</t>
  </si>
  <si>
    <t>Description 910</t>
  </si>
  <si>
    <t>Description 911</t>
  </si>
  <si>
    <t>Description 912</t>
  </si>
  <si>
    <t>Description 913</t>
  </si>
  <si>
    <t>Description 914</t>
  </si>
  <si>
    <t>Description 915</t>
  </si>
  <si>
    <t>Description 916</t>
  </si>
  <si>
    <t>Description 917</t>
  </si>
  <si>
    <t>Description 918</t>
  </si>
  <si>
    <t>Description 919</t>
  </si>
  <si>
    <t>Description 920</t>
  </si>
  <si>
    <t>Description 921</t>
  </si>
  <si>
    <t>Description 922</t>
  </si>
  <si>
    <t>Description 923</t>
  </si>
  <si>
    <t>Description 924</t>
  </si>
  <si>
    <t>Description 925</t>
  </si>
  <si>
    <t>Description 926</t>
  </si>
  <si>
    <t>Description 927</t>
  </si>
  <si>
    <t>Description 928</t>
  </si>
  <si>
    <t>Description 929</t>
  </si>
  <si>
    <t>Description 930</t>
  </si>
  <si>
    <t>Description 931</t>
  </si>
  <si>
    <t>Description 932</t>
  </si>
  <si>
    <t>Description 933</t>
  </si>
  <si>
    <t>Description 934</t>
  </si>
  <si>
    <t>Description 935</t>
  </si>
  <si>
    <t>Description 936</t>
  </si>
  <si>
    <t>Description 937</t>
  </si>
  <si>
    <t>Description 938</t>
  </si>
  <si>
    <t>Description 939</t>
  </si>
  <si>
    <t>Description 940</t>
  </si>
  <si>
    <t>Description 941</t>
  </si>
  <si>
    <t>Description 942</t>
  </si>
  <si>
    <t>Description 943</t>
  </si>
  <si>
    <t>Description 944</t>
  </si>
  <si>
    <t>Description 945</t>
  </si>
  <si>
    <t>Description 946</t>
  </si>
  <si>
    <t>Description 947</t>
  </si>
  <si>
    <t>Description 948</t>
  </si>
  <si>
    <t>Description 949</t>
  </si>
  <si>
    <t>Description 950</t>
  </si>
  <si>
    <t>Description 951</t>
  </si>
  <si>
    <t>Description 952</t>
  </si>
  <si>
    <t>Description 953</t>
  </si>
  <si>
    <t>Description 954</t>
  </si>
  <si>
    <t>Description 955</t>
  </si>
  <si>
    <t>Description 956</t>
  </si>
  <si>
    <t>Description 957</t>
  </si>
  <si>
    <t>Description 958</t>
  </si>
  <si>
    <t>Description 959</t>
  </si>
  <si>
    <t>Description 960</t>
  </si>
  <si>
    <t>Description 961</t>
  </si>
  <si>
    <t>Description 962</t>
  </si>
  <si>
    <t>Description 963</t>
  </si>
  <si>
    <t>Description 964</t>
  </si>
  <si>
    <t>Description 965</t>
  </si>
  <si>
    <t>Description 966</t>
  </si>
  <si>
    <t>Description 967</t>
  </si>
  <si>
    <t>Description 968</t>
  </si>
  <si>
    <t>Description 969</t>
  </si>
  <si>
    <t>Description 970</t>
  </si>
  <si>
    <t>Description 971</t>
  </si>
  <si>
    <t>Description 972</t>
  </si>
  <si>
    <t>Description 973</t>
  </si>
  <si>
    <t>Description 974</t>
  </si>
  <si>
    <t>Description 975</t>
  </si>
  <si>
    <t>Description 976</t>
  </si>
  <si>
    <t>Description 977</t>
  </si>
  <si>
    <t>Description 978</t>
  </si>
  <si>
    <t>Description 979</t>
  </si>
  <si>
    <t>Description 980</t>
  </si>
  <si>
    <t>Description 981</t>
  </si>
  <si>
    <t>Description 982</t>
  </si>
  <si>
    <t>Description 983</t>
  </si>
  <si>
    <t>Description 984</t>
  </si>
  <si>
    <t>Description 985</t>
  </si>
  <si>
    <t>Description 986</t>
  </si>
  <si>
    <t>Description 987</t>
  </si>
  <si>
    <t>Description 988</t>
  </si>
  <si>
    <t>Description 989</t>
  </si>
  <si>
    <t>Description 990</t>
  </si>
  <si>
    <t>Description 991</t>
  </si>
  <si>
    <t>Description 992</t>
  </si>
  <si>
    <t>Description 993</t>
  </si>
  <si>
    <t>Description 994</t>
  </si>
  <si>
    <t>Description 995</t>
  </si>
  <si>
    <t>Description 996</t>
  </si>
  <si>
    <t>Description 997</t>
  </si>
  <si>
    <t>Description 998</t>
  </si>
  <si>
    <t>Description 999</t>
  </si>
  <si>
    <t>Description 1000</t>
  </si>
  <si>
    <t>Description 1001</t>
  </si>
  <si>
    <t>Description 1002</t>
  </si>
  <si>
    <t>Description 1003</t>
  </si>
  <si>
    <t>Description 1004</t>
  </si>
  <si>
    <t>Description 1005</t>
  </si>
  <si>
    <t>Description 1006</t>
  </si>
  <si>
    <t>Description 1007</t>
  </si>
  <si>
    <t>Description 1008</t>
  </si>
  <si>
    <t>Description 1009</t>
  </si>
  <si>
    <t>Description 1010</t>
  </si>
  <si>
    <t>Description 1011</t>
  </si>
  <si>
    <t>Description 1012</t>
  </si>
  <si>
    <t>Description 1013</t>
  </si>
  <si>
    <t>Description 1014</t>
  </si>
  <si>
    <t>Description 1015</t>
  </si>
  <si>
    <t>Description 1016</t>
  </si>
  <si>
    <t>Description 1017</t>
  </si>
  <si>
    <t>Description 1018</t>
  </si>
  <si>
    <t>Description 1019</t>
  </si>
  <si>
    <t>Description 1020</t>
  </si>
  <si>
    <t>Description 1021</t>
  </si>
  <si>
    <t>Description 1022</t>
  </si>
  <si>
    <t>Description 1023</t>
  </si>
  <si>
    <t>Description 1024</t>
  </si>
  <si>
    <t>Description 1025</t>
  </si>
  <si>
    <t>Description 1026</t>
  </si>
  <si>
    <t>Description 1027</t>
  </si>
  <si>
    <t>Description 1028</t>
  </si>
  <si>
    <t>Description 1029</t>
  </si>
  <si>
    <t>Description 1030</t>
  </si>
  <si>
    <t>Description 1031</t>
  </si>
  <si>
    <t>Description 1032</t>
  </si>
  <si>
    <t>Description 1033</t>
  </si>
  <si>
    <t>Description 1034</t>
  </si>
  <si>
    <t>Description 1035</t>
  </si>
  <si>
    <t>Description 1036</t>
  </si>
  <si>
    <t>Description 1037</t>
  </si>
  <si>
    <t>Description 1038</t>
  </si>
  <si>
    <t>Description 1039</t>
  </si>
  <si>
    <t>Description 1040</t>
  </si>
  <si>
    <t>Description 1041</t>
  </si>
  <si>
    <t>Description 1042</t>
  </si>
  <si>
    <t>Description 1043</t>
  </si>
  <si>
    <t>Description 1044</t>
  </si>
  <si>
    <t>Description 1045</t>
  </si>
  <si>
    <t>Description 1046</t>
  </si>
  <si>
    <t>Description 1047</t>
  </si>
  <si>
    <t>Description 1048</t>
  </si>
  <si>
    <t>Description 1049</t>
  </si>
  <si>
    <t>Description 1050</t>
  </si>
  <si>
    <t>Description 1051</t>
  </si>
  <si>
    <t>Description 1052</t>
  </si>
  <si>
    <t>Description 1053</t>
  </si>
  <si>
    <t>Description 1054</t>
  </si>
  <si>
    <t>Description 1055</t>
  </si>
  <si>
    <t>Description 1056</t>
  </si>
  <si>
    <t>Description 1057</t>
  </si>
  <si>
    <t>Description 1058</t>
  </si>
  <si>
    <t>Description 1059</t>
  </si>
  <si>
    <t>Description 1060</t>
  </si>
  <si>
    <t>Description 1061</t>
  </si>
  <si>
    <t>Description 1062</t>
  </si>
  <si>
    <t>Description 1063</t>
  </si>
  <si>
    <t>Description 1064</t>
  </si>
  <si>
    <t>Description 1065</t>
  </si>
  <si>
    <t>Description 1066</t>
  </si>
  <si>
    <t>Description 1067</t>
  </si>
  <si>
    <t>Description 1068</t>
  </si>
  <si>
    <t>Description 1069</t>
  </si>
  <si>
    <t>Description 1070</t>
  </si>
  <si>
    <t>Description 1071</t>
  </si>
  <si>
    <t>Description 1072</t>
  </si>
  <si>
    <t>Description 1073</t>
  </si>
  <si>
    <t>Description 1074</t>
  </si>
  <si>
    <t>Description 1075</t>
  </si>
  <si>
    <t>Description 1076</t>
  </si>
  <si>
    <t>Description 1077</t>
  </si>
  <si>
    <t>Description 1078</t>
  </si>
  <si>
    <t>Description 1079</t>
  </si>
  <si>
    <t>Description 1080</t>
  </si>
  <si>
    <t>Description 1081</t>
  </si>
  <si>
    <t>Description 1082</t>
  </si>
  <si>
    <t>Description 1083</t>
  </si>
  <si>
    <t>Description 1084</t>
  </si>
  <si>
    <t>Description 1085</t>
  </si>
  <si>
    <t>Description 1086</t>
  </si>
  <si>
    <t>Description 1087</t>
  </si>
  <si>
    <t>Description 1088</t>
  </si>
  <si>
    <t>Description 1089</t>
  </si>
  <si>
    <t>Description 1090</t>
  </si>
  <si>
    <t>Description 1091</t>
  </si>
  <si>
    <t>Description 1092</t>
  </si>
  <si>
    <t>Description 1093</t>
  </si>
  <si>
    <t>Description 1094</t>
  </si>
  <si>
    <t>Description 1095</t>
  </si>
  <si>
    <t>Description 1096</t>
  </si>
  <si>
    <t>Description 1097</t>
  </si>
  <si>
    <t>Description 1098</t>
  </si>
  <si>
    <t>Description 1099</t>
  </si>
  <si>
    <t>Description 1100</t>
  </si>
  <si>
    <t>Description 1101</t>
  </si>
  <si>
    <t>Description 1102</t>
  </si>
  <si>
    <t>Description 1103</t>
  </si>
  <si>
    <t>Description 1104</t>
  </si>
  <si>
    <t>Description 1105</t>
  </si>
  <si>
    <t>Description 1106</t>
  </si>
  <si>
    <t>Description 1107</t>
  </si>
  <si>
    <t>Description 1108</t>
  </si>
  <si>
    <t>Description 1109</t>
  </si>
  <si>
    <t>Description 1110</t>
  </si>
  <si>
    <t>Description 1111</t>
  </si>
  <si>
    <t>Description 1112</t>
  </si>
  <si>
    <t>Description 1113</t>
  </si>
  <si>
    <t>Description 1114</t>
  </si>
  <si>
    <t>Description 1115</t>
  </si>
  <si>
    <t>Description 1116</t>
  </si>
  <si>
    <t>Description 1117</t>
  </si>
  <si>
    <t>Description 1118</t>
  </si>
  <si>
    <t>Description 1119</t>
  </si>
  <si>
    <t>Description 1120</t>
  </si>
  <si>
    <t>Description 1121</t>
  </si>
  <si>
    <t>Description 1122</t>
  </si>
  <si>
    <t>Description 1123</t>
  </si>
  <si>
    <t>Description 1124</t>
  </si>
  <si>
    <t>Description 1125</t>
  </si>
  <si>
    <t>Description 1126</t>
  </si>
  <si>
    <t>Description 1127</t>
  </si>
  <si>
    <t>Description 1128</t>
  </si>
  <si>
    <t>Description 1129</t>
  </si>
  <si>
    <t>Description 1130</t>
  </si>
  <si>
    <t>Description 1131</t>
  </si>
  <si>
    <t>Description 1132</t>
  </si>
  <si>
    <t>Description 1133</t>
  </si>
  <si>
    <t>Description 1134</t>
  </si>
  <si>
    <t>Description 1135</t>
  </si>
  <si>
    <t>Description 1136</t>
  </si>
  <si>
    <t>Description 1137</t>
  </si>
  <si>
    <t>Description 1138</t>
  </si>
  <si>
    <t>Description 1139</t>
  </si>
  <si>
    <t>Description 1140</t>
  </si>
  <si>
    <t>Description 1141</t>
  </si>
  <si>
    <t>Description 1142</t>
  </si>
  <si>
    <t>Description 1143</t>
  </si>
  <si>
    <t>Description 1144</t>
  </si>
  <si>
    <t>Description 1145</t>
  </si>
  <si>
    <t>Description 1146</t>
  </si>
  <si>
    <t>Description 1147</t>
  </si>
  <si>
    <t>Description 1148</t>
  </si>
  <si>
    <t>Description 1149</t>
  </si>
  <si>
    <t>Description 1150</t>
  </si>
  <si>
    <t>Description 1151</t>
  </si>
  <si>
    <t>Description 1152</t>
  </si>
  <si>
    <t>Description 1153</t>
  </si>
  <si>
    <t>Description 1154</t>
  </si>
  <si>
    <t>Description 1155</t>
  </si>
  <si>
    <t>Description 1156</t>
  </si>
  <si>
    <t>Description 1157</t>
  </si>
  <si>
    <t>Description 1158</t>
  </si>
  <si>
    <t>Description 1159</t>
  </si>
  <si>
    <t>Description 1160</t>
  </si>
  <si>
    <t>Description 1161</t>
  </si>
  <si>
    <t>Description 1162</t>
  </si>
  <si>
    <t>Description 1163</t>
  </si>
  <si>
    <t>Description 1164</t>
  </si>
  <si>
    <t>Description 1165</t>
  </si>
  <si>
    <t>Description 1166</t>
  </si>
  <si>
    <t>Description 1167</t>
  </si>
  <si>
    <t>Description 1168</t>
  </si>
  <si>
    <t>Description 1169</t>
  </si>
  <si>
    <t>Description 1170</t>
  </si>
  <si>
    <t>Description 1171</t>
  </si>
  <si>
    <t>Description 1172</t>
  </si>
  <si>
    <t>Description 1173</t>
  </si>
  <si>
    <t>Description 1174</t>
  </si>
  <si>
    <t>Description 1175</t>
  </si>
  <si>
    <t>Description 1176</t>
  </si>
  <si>
    <t>Description 1177</t>
  </si>
  <si>
    <t>Description 1178</t>
  </si>
  <si>
    <t>Description 1179</t>
  </si>
  <si>
    <t>Description 1180</t>
  </si>
  <si>
    <t>Description 1181</t>
  </si>
  <si>
    <t>Description 1182</t>
  </si>
  <si>
    <t>Description 1183</t>
  </si>
  <si>
    <t>Description 1184</t>
  </si>
  <si>
    <t>Description 1185</t>
  </si>
  <si>
    <t>Description 1186</t>
  </si>
  <si>
    <t>Description 1187</t>
  </si>
  <si>
    <t>Description 1188</t>
  </si>
  <si>
    <t>Description 1189</t>
  </si>
  <si>
    <t>Description 1190</t>
  </si>
  <si>
    <t>Description 1191</t>
  </si>
  <si>
    <t>Description 1192</t>
  </si>
  <si>
    <t>Description 1193</t>
  </si>
  <si>
    <t>Description 1194</t>
  </si>
  <si>
    <t>Description 1195</t>
  </si>
  <si>
    <t>Description 1196</t>
  </si>
  <si>
    <t>Description 1197</t>
  </si>
  <si>
    <t>Description 1198</t>
  </si>
  <si>
    <t>Description 1199</t>
  </si>
  <si>
    <t>Description 1200</t>
  </si>
  <si>
    <t>Description 1201</t>
  </si>
  <si>
    <t>Description 1202</t>
  </si>
  <si>
    <t>Description 1203</t>
  </si>
  <si>
    <t>Description 1204</t>
  </si>
  <si>
    <t>Description 1205</t>
  </si>
  <si>
    <t>Description 1206</t>
  </si>
  <si>
    <t>Description 1207</t>
  </si>
  <si>
    <t>Description 1208</t>
  </si>
  <si>
    <t>Description 1209</t>
  </si>
  <si>
    <t>Description 1210</t>
  </si>
  <si>
    <t>Description 1211</t>
  </si>
  <si>
    <t>Description 1212</t>
  </si>
  <si>
    <t>Description 1213</t>
  </si>
  <si>
    <t>Description 1214</t>
  </si>
  <si>
    <t>Description 1215</t>
  </si>
  <si>
    <t>Description 1216</t>
  </si>
  <si>
    <t>Description 1217</t>
  </si>
  <si>
    <t>Description 1218</t>
  </si>
  <si>
    <t>Description 1219</t>
  </si>
  <si>
    <t>Description 1220</t>
  </si>
  <si>
    <t>Description 1221</t>
  </si>
  <si>
    <t>Description 1222</t>
  </si>
  <si>
    <t>Description 1223</t>
  </si>
  <si>
    <t>Description 1224</t>
  </si>
  <si>
    <t>Description 1225</t>
  </si>
  <si>
    <t>Description 1226</t>
  </si>
  <si>
    <t>Description 1227</t>
  </si>
  <si>
    <t>Description 1228</t>
  </si>
  <si>
    <t>Description 1229</t>
  </si>
  <si>
    <t>Description 1230</t>
  </si>
  <si>
    <t>Description 1231</t>
  </si>
  <si>
    <t>Description 1232</t>
  </si>
  <si>
    <t>Description 1233</t>
  </si>
  <si>
    <t>Description 1234</t>
  </si>
  <si>
    <t>Description 1235</t>
  </si>
  <si>
    <t>Description 1236</t>
  </si>
  <si>
    <t>Description 1237</t>
  </si>
  <si>
    <t>Description 1238</t>
  </si>
  <si>
    <t>Description 1239</t>
  </si>
  <si>
    <t>Description 1240</t>
  </si>
  <si>
    <t>Description 1241</t>
  </si>
  <si>
    <t>Description 1242</t>
  </si>
  <si>
    <t>Description 1243</t>
  </si>
  <si>
    <t>Description 1244</t>
  </si>
  <si>
    <t>Description 1245</t>
  </si>
  <si>
    <t>Description 1246</t>
  </si>
  <si>
    <t>Description 1247</t>
  </si>
  <si>
    <t>Description 1248</t>
  </si>
  <si>
    <t>Description 1249</t>
  </si>
  <si>
    <t>Description 1250</t>
  </si>
  <si>
    <t>Description 1251</t>
  </si>
  <si>
    <t>Description 1252</t>
  </si>
  <si>
    <t>Description 1253</t>
  </si>
  <si>
    <t>Description 1254</t>
  </si>
  <si>
    <t>Description 1255</t>
  </si>
  <si>
    <t>Description 1256</t>
  </si>
  <si>
    <t>Description 1257</t>
  </si>
  <si>
    <t>Description 1258</t>
  </si>
  <si>
    <t>Description 1259</t>
  </si>
  <si>
    <t>Description 1260</t>
  </si>
  <si>
    <t>Description 1261</t>
  </si>
  <si>
    <t>Description 1262</t>
  </si>
  <si>
    <t>Description 1263</t>
  </si>
  <si>
    <t>Description 1264</t>
  </si>
  <si>
    <t>Description 1265</t>
  </si>
  <si>
    <t>Description 1266</t>
  </si>
  <si>
    <t>Description 1267</t>
  </si>
  <si>
    <t>Description 1268</t>
  </si>
  <si>
    <t>Description 1269</t>
  </si>
  <si>
    <t>Description 1270</t>
  </si>
  <si>
    <t>Description 1271</t>
  </si>
  <si>
    <t>Description 1272</t>
  </si>
  <si>
    <t>Description 1273</t>
  </si>
  <si>
    <t>Description 1274</t>
  </si>
  <si>
    <t>Description 1275</t>
  </si>
  <si>
    <t>Description 1276</t>
  </si>
  <si>
    <t>Description 1277</t>
  </si>
  <si>
    <t>Description 1278</t>
  </si>
  <si>
    <t>Description 1279</t>
  </si>
  <si>
    <t>Description 1280</t>
  </si>
  <si>
    <t>Description 1281</t>
  </si>
  <si>
    <t>Description 1282</t>
  </si>
  <si>
    <t>Description 1283</t>
  </si>
  <si>
    <t>Description 1284</t>
  </si>
  <si>
    <t>Description 1285</t>
  </si>
  <si>
    <t>Description 1286</t>
  </si>
  <si>
    <t>Description 1287</t>
  </si>
  <si>
    <t>Description 1288</t>
  </si>
  <si>
    <t>Description 1289</t>
  </si>
  <si>
    <t>Description 1290</t>
  </si>
  <si>
    <t>Description 1291</t>
  </si>
  <si>
    <t>Description 1292</t>
  </si>
  <si>
    <t>Description 1293</t>
  </si>
  <si>
    <t>Description 1294</t>
  </si>
  <si>
    <t>Description 1295</t>
  </si>
  <si>
    <t>Description 1296</t>
  </si>
  <si>
    <t>Description 1297</t>
  </si>
  <si>
    <t>Description 1298</t>
  </si>
  <si>
    <t>Description 1299</t>
  </si>
  <si>
    <t>Description 1300</t>
  </si>
  <si>
    <t>Description 1301</t>
  </si>
  <si>
    <t>Description 1302</t>
  </si>
  <si>
    <t>Description 1303</t>
  </si>
  <si>
    <t>Description 1304</t>
  </si>
  <si>
    <t>Description 1305</t>
  </si>
  <si>
    <t>Description 1306</t>
  </si>
  <si>
    <t>Description 1307</t>
  </si>
  <si>
    <t>Description 1308</t>
  </si>
  <si>
    <t>Description 1309</t>
  </si>
  <si>
    <t>Description 1310</t>
  </si>
  <si>
    <t>Description 1311</t>
  </si>
  <si>
    <t>Description 1312</t>
  </si>
  <si>
    <t>Description 1313</t>
  </si>
  <si>
    <t>Description 1314</t>
  </si>
  <si>
    <t>Description 1315</t>
  </si>
  <si>
    <t>Description 1316</t>
  </si>
  <si>
    <t>Description 1317</t>
  </si>
  <si>
    <t>Description 1318</t>
  </si>
  <si>
    <t>Description 1319</t>
  </si>
  <si>
    <t>Description 1320</t>
  </si>
  <si>
    <t>Description 1321</t>
  </si>
  <si>
    <t>Description 1322</t>
  </si>
  <si>
    <t>Description 1323</t>
  </si>
  <si>
    <t>Description 1324</t>
  </si>
  <si>
    <t>Description 1325</t>
  </si>
  <si>
    <t>Description 1326</t>
  </si>
  <si>
    <t>Description 1327</t>
  </si>
  <si>
    <t>Description 1328</t>
  </si>
  <si>
    <t>Description 1329</t>
  </si>
  <si>
    <t>Description 1330</t>
  </si>
  <si>
    <t>Description 1331</t>
  </si>
  <si>
    <t>Description 1332</t>
  </si>
  <si>
    <t>Description 1333</t>
  </si>
  <si>
    <t>Description 1334</t>
  </si>
  <si>
    <t>Description 1335</t>
  </si>
  <si>
    <t>Description 1336</t>
  </si>
  <si>
    <t>Description 1337</t>
  </si>
  <si>
    <t>Description 1338</t>
  </si>
  <si>
    <t>Description 1339</t>
  </si>
  <si>
    <t>Description 1340</t>
  </si>
  <si>
    <t>Description 1341</t>
  </si>
  <si>
    <t>Description 1342</t>
  </si>
  <si>
    <t>Description 1343</t>
  </si>
  <si>
    <t>Description 1344</t>
  </si>
  <si>
    <t>Description 1345</t>
  </si>
  <si>
    <t>Description 1346</t>
  </si>
  <si>
    <t>Description 1347</t>
  </si>
  <si>
    <t>Description 1348</t>
  </si>
  <si>
    <t>Description 1349</t>
  </si>
  <si>
    <t>Description 1350</t>
  </si>
  <si>
    <t>Description 1351</t>
  </si>
  <si>
    <t>Description 1352</t>
  </si>
  <si>
    <t>Description 1353</t>
  </si>
  <si>
    <t>Description 1354</t>
  </si>
  <si>
    <t>Description 1355</t>
  </si>
  <si>
    <t>Description 1356</t>
  </si>
  <si>
    <t>Description 1357</t>
  </si>
  <si>
    <t>Description 1358</t>
  </si>
  <si>
    <t>Description 1359</t>
  </si>
  <si>
    <t>Description 1360</t>
  </si>
  <si>
    <t>Description 1361</t>
  </si>
  <si>
    <t>Description 1362</t>
  </si>
  <si>
    <t>Description 1363</t>
  </si>
  <si>
    <t>Description 1364</t>
  </si>
  <si>
    <t>Description 1365</t>
  </si>
  <si>
    <t>Description 1366</t>
  </si>
  <si>
    <t>Description 1367</t>
  </si>
  <si>
    <t>Description 1368</t>
  </si>
  <si>
    <t>Description 1369</t>
  </si>
  <si>
    <t>Description 1370</t>
  </si>
  <si>
    <t>Description 1371</t>
  </si>
  <si>
    <t>Description 1372</t>
  </si>
  <si>
    <t>Description 1373</t>
  </si>
  <si>
    <t>Description 1374</t>
  </si>
  <si>
    <t>Description 1375</t>
  </si>
  <si>
    <t>Description 1376</t>
  </si>
  <si>
    <t>Description 1377</t>
  </si>
  <si>
    <t>Description 1378</t>
  </si>
  <si>
    <t>Description 1379</t>
  </si>
  <si>
    <t>Description 1380</t>
  </si>
  <si>
    <t>Description 1381</t>
  </si>
  <si>
    <t>Description 1382</t>
  </si>
  <si>
    <t>Description 1383</t>
  </si>
  <si>
    <t>Description 1384</t>
  </si>
  <si>
    <t>Description 1385</t>
  </si>
  <si>
    <t>Description 1386</t>
  </si>
  <si>
    <t>Description 1387</t>
  </si>
  <si>
    <t>Description 1388</t>
  </si>
  <si>
    <t>Description 1389</t>
  </si>
  <si>
    <t>Description 1390</t>
  </si>
  <si>
    <t>Description 1391</t>
  </si>
  <si>
    <t>Description 1392</t>
  </si>
  <si>
    <t>Description 1393</t>
  </si>
  <si>
    <t>Description 1394</t>
  </si>
  <si>
    <t>Description 1395</t>
  </si>
  <si>
    <t>Description 1396</t>
  </si>
  <si>
    <t>Description 1397</t>
  </si>
  <si>
    <t>Description 1398</t>
  </si>
  <si>
    <t>Description 1399</t>
  </si>
  <si>
    <t>Description 1400</t>
  </si>
  <si>
    <t>Description 1401</t>
  </si>
  <si>
    <t>Description 1402</t>
  </si>
  <si>
    <t>Description 1403</t>
  </si>
  <si>
    <t>Description 1404</t>
  </si>
  <si>
    <t>Description 1405</t>
  </si>
  <si>
    <t>Description 1406</t>
  </si>
  <si>
    <t>Description 1407</t>
  </si>
  <si>
    <t>Description 1408</t>
  </si>
  <si>
    <t>Description 1409</t>
  </si>
  <si>
    <t>Description 1410</t>
  </si>
  <si>
    <t>Description 1411</t>
  </si>
  <si>
    <t>Description 1412</t>
  </si>
  <si>
    <t>Description 1413</t>
  </si>
  <si>
    <t>Description 1414</t>
  </si>
  <si>
    <t>Description 1415</t>
  </si>
  <si>
    <t>Description 1416</t>
  </si>
  <si>
    <t>Description 1417</t>
  </si>
  <si>
    <t>Description 1418</t>
  </si>
  <si>
    <t>Description 1419</t>
  </si>
  <si>
    <t>Description 1420</t>
  </si>
  <si>
    <t>Description 1421</t>
  </si>
  <si>
    <t>Description 1422</t>
  </si>
  <si>
    <t>Description 1423</t>
  </si>
  <si>
    <t>Description 1424</t>
  </si>
  <si>
    <t>Description 1425</t>
  </si>
  <si>
    <t>Description 1426</t>
  </si>
  <si>
    <t>Description 1427</t>
  </si>
  <si>
    <t>Description 1428</t>
  </si>
  <si>
    <t>Description 1429</t>
  </si>
  <si>
    <t>Description 1430</t>
  </si>
  <si>
    <t>Description 1431</t>
  </si>
  <si>
    <t>Description 1432</t>
  </si>
  <si>
    <t>Description 1433</t>
  </si>
  <si>
    <t>Description 1434</t>
  </si>
  <si>
    <t>Description 1435</t>
  </si>
  <si>
    <t>Description 1436</t>
  </si>
  <si>
    <t>Description 1437</t>
  </si>
  <si>
    <t>Description 1438</t>
  </si>
  <si>
    <t>Description 1439</t>
  </si>
  <si>
    <t>Description 1440</t>
  </si>
  <si>
    <t>Description 1441</t>
  </si>
  <si>
    <t>Description 1442</t>
  </si>
  <si>
    <t>Description 1443</t>
  </si>
  <si>
    <t>Description 1444</t>
  </si>
  <si>
    <t>Description 1445</t>
  </si>
  <si>
    <t>Description 1446</t>
  </si>
  <si>
    <t>Description 1447</t>
  </si>
  <si>
    <t>Description 1448</t>
  </si>
  <si>
    <t>Description 1449</t>
  </si>
  <si>
    <t>Description 1450</t>
  </si>
  <si>
    <t>Description 1451</t>
  </si>
  <si>
    <t>Description 1452</t>
  </si>
  <si>
    <t>Description 1453</t>
  </si>
  <si>
    <t>Description 1454</t>
  </si>
  <si>
    <t>Description 1455</t>
  </si>
  <si>
    <t>Description 1456</t>
  </si>
  <si>
    <t>Description 1457</t>
  </si>
  <si>
    <t>Description 1458</t>
  </si>
  <si>
    <t>Description 1459</t>
  </si>
  <si>
    <t>Description 1460</t>
  </si>
  <si>
    <t>Description 1461</t>
  </si>
  <si>
    <t>Description 1462</t>
  </si>
  <si>
    <t>Description 1463</t>
  </si>
  <si>
    <t>Description 1464</t>
  </si>
  <si>
    <t>Description 1465</t>
  </si>
  <si>
    <t>Description 1466</t>
  </si>
  <si>
    <t>Description 1467</t>
  </si>
  <si>
    <t>Description 1468</t>
  </si>
  <si>
    <t>Description 1469</t>
  </si>
  <si>
    <t>Description 1470</t>
  </si>
  <si>
    <t>Description 1471</t>
  </si>
  <si>
    <t>Description 1472</t>
  </si>
  <si>
    <t>Description 1473</t>
  </si>
  <si>
    <t>Description 1474</t>
  </si>
  <si>
    <t>Description 1475</t>
  </si>
  <si>
    <t>Description 1476</t>
  </si>
  <si>
    <t>Description 1477</t>
  </si>
  <si>
    <t>Description 1478</t>
  </si>
  <si>
    <t>Description 1479</t>
  </si>
  <si>
    <t>Description 1480</t>
  </si>
  <si>
    <t>Description 1481</t>
  </si>
  <si>
    <t>Description 1482</t>
  </si>
  <si>
    <t>Description 1483</t>
  </si>
  <si>
    <t>Description 1484</t>
  </si>
  <si>
    <t>Description 1485</t>
  </si>
  <si>
    <t>Description 1486</t>
  </si>
  <si>
    <t>Description 1487</t>
  </si>
  <si>
    <t>Description 1488</t>
  </si>
  <si>
    <t>Description 1489</t>
  </si>
  <si>
    <t>Description 1490</t>
  </si>
  <si>
    <t>Description 1491</t>
  </si>
  <si>
    <t>Description 1492</t>
  </si>
  <si>
    <t>Description 1493</t>
  </si>
  <si>
    <t>Description 1494</t>
  </si>
  <si>
    <t>Description 1495</t>
  </si>
  <si>
    <t>Description 1496</t>
  </si>
  <si>
    <t>Description 1497</t>
  </si>
  <si>
    <t>Description 1498</t>
  </si>
  <si>
    <t>Description 1499</t>
  </si>
  <si>
    <t>Description 1500</t>
  </si>
  <si>
    <t>Description 1501</t>
  </si>
  <si>
    <t>Description 1502</t>
  </si>
  <si>
    <t>Description 1503</t>
  </si>
  <si>
    <t>Description 1504</t>
  </si>
  <si>
    <t>Description 1505</t>
  </si>
  <si>
    <t>Description 1506</t>
  </si>
  <si>
    <t>Description 1507</t>
  </si>
  <si>
    <t>Description 1508</t>
  </si>
  <si>
    <t>Description 1509</t>
  </si>
  <si>
    <t>Description 1510</t>
  </si>
  <si>
    <t>Description 1511</t>
  </si>
  <si>
    <t>Description 1512</t>
  </si>
  <si>
    <t>Description 1513</t>
  </si>
  <si>
    <t>Description 1514</t>
  </si>
  <si>
    <t>Description 1515</t>
  </si>
  <si>
    <t>Description 1516</t>
  </si>
  <si>
    <t>Description 1517</t>
  </si>
  <si>
    <t>Description 1518</t>
  </si>
  <si>
    <t>Description 1519</t>
  </si>
  <si>
    <t>Description 1520</t>
  </si>
  <si>
    <t>Description 1521</t>
  </si>
  <si>
    <t>Description 1522</t>
  </si>
  <si>
    <t>Description 1523</t>
  </si>
  <si>
    <t>Description 1524</t>
  </si>
  <si>
    <t>Description 1525</t>
  </si>
  <si>
    <t>Description 1526</t>
  </si>
  <si>
    <t>Description 1527</t>
  </si>
  <si>
    <t>Description 1528</t>
  </si>
  <si>
    <t>Description 1529</t>
  </si>
  <si>
    <t>Description 1530</t>
  </si>
  <si>
    <t>Description 1531</t>
  </si>
  <si>
    <t>Description 1532</t>
  </si>
  <si>
    <t>Description 1533</t>
  </si>
  <si>
    <t>Description 1534</t>
  </si>
  <si>
    <t>Description 1535</t>
  </si>
  <si>
    <t>Description 1536</t>
  </si>
  <si>
    <t>Description 1537</t>
  </si>
  <si>
    <t>Description 1538</t>
  </si>
  <si>
    <t>Description 1539</t>
  </si>
  <si>
    <t>Description 1540</t>
  </si>
  <si>
    <t>Description 1541</t>
  </si>
  <si>
    <t>Description 1542</t>
  </si>
  <si>
    <t>Description 1543</t>
  </si>
  <si>
    <t>Description 1544</t>
  </si>
  <si>
    <t>Description 1545</t>
  </si>
  <si>
    <t>Description 1546</t>
  </si>
  <si>
    <t>Description 1547</t>
  </si>
  <si>
    <t>Description 1548</t>
  </si>
  <si>
    <t>Description 1549</t>
  </si>
  <si>
    <t>Description 1550</t>
  </si>
  <si>
    <t>Description 1551</t>
  </si>
  <si>
    <t>Description 1552</t>
  </si>
  <si>
    <t>Description 1553</t>
  </si>
  <si>
    <t>Description 1554</t>
  </si>
  <si>
    <t>Description 1555</t>
  </si>
  <si>
    <t>Description 1556</t>
  </si>
  <si>
    <t>Description 1557</t>
  </si>
  <si>
    <t>Description 1558</t>
  </si>
  <si>
    <t>Description 1559</t>
  </si>
  <si>
    <t>Description 1560</t>
  </si>
  <si>
    <t>Description 1561</t>
  </si>
  <si>
    <t>Description 1562</t>
  </si>
  <si>
    <t>Description 1563</t>
  </si>
  <si>
    <t>Description 1564</t>
  </si>
  <si>
    <t>Description 1565</t>
  </si>
  <si>
    <t>Description 1566</t>
  </si>
  <si>
    <t>Description 1567</t>
  </si>
  <si>
    <t>Description 1568</t>
  </si>
  <si>
    <t>Description 1569</t>
  </si>
  <si>
    <t>Description 1570</t>
  </si>
  <si>
    <t>Description 1571</t>
  </si>
  <si>
    <t>Description 1572</t>
  </si>
  <si>
    <t>Description 1573</t>
  </si>
  <si>
    <t>Description 1574</t>
  </si>
  <si>
    <t>Description 1575</t>
  </si>
  <si>
    <t>Description 1576</t>
  </si>
  <si>
    <t>Description 1577</t>
  </si>
  <si>
    <t>Description 1578</t>
  </si>
  <si>
    <t>Description 1579</t>
  </si>
  <si>
    <t>Description 1580</t>
  </si>
  <si>
    <t>Description 1581</t>
  </si>
  <si>
    <t>Description 1582</t>
  </si>
  <si>
    <t>Description 1583</t>
  </si>
  <si>
    <t>Description 1584</t>
  </si>
  <si>
    <t>Description 1585</t>
  </si>
  <si>
    <t>Description 1586</t>
  </si>
  <si>
    <t>Description 1587</t>
  </si>
  <si>
    <t>Description 1588</t>
  </si>
  <si>
    <t>Description 1589</t>
  </si>
  <si>
    <t>Description 1590</t>
  </si>
  <si>
    <t>Description 1591</t>
  </si>
  <si>
    <t>Description 1592</t>
  </si>
  <si>
    <t>Description 1593</t>
  </si>
  <si>
    <t>Description 1594</t>
  </si>
  <si>
    <t>Description 1595</t>
  </si>
  <si>
    <t>Description 1596</t>
  </si>
  <si>
    <t>Description 1597</t>
  </si>
  <si>
    <t>Description 1598</t>
  </si>
  <si>
    <t>Description 1599</t>
  </si>
  <si>
    <t>Description 1600</t>
  </si>
  <si>
    <t>Description 1601</t>
  </si>
  <si>
    <t>Description 1602</t>
  </si>
  <si>
    <t>Description 1603</t>
  </si>
  <si>
    <t>Description 1604</t>
  </si>
  <si>
    <t>Description 1605</t>
  </si>
  <si>
    <t>Description 1606</t>
  </si>
  <si>
    <t>Description 1607</t>
  </si>
  <si>
    <t>Description 1608</t>
  </si>
  <si>
    <t>Description 1609</t>
  </si>
  <si>
    <t>Description 1610</t>
  </si>
  <si>
    <t>Description 1611</t>
  </si>
  <si>
    <t>Description 1612</t>
  </si>
  <si>
    <t>Description 1613</t>
  </si>
  <si>
    <t>Description 1614</t>
  </si>
  <si>
    <t>Description 1615</t>
  </si>
  <si>
    <t>Description 1616</t>
  </si>
  <si>
    <t>Description 1617</t>
  </si>
  <si>
    <t>Description 1618</t>
  </si>
  <si>
    <t>Description 1619</t>
  </si>
  <si>
    <t>Description 1620</t>
  </si>
  <si>
    <t>Description 1621</t>
  </si>
  <si>
    <t>Description 1622</t>
  </si>
  <si>
    <t>Description 1623</t>
  </si>
  <si>
    <t>Description 1624</t>
  </si>
  <si>
    <t>Description 1625</t>
  </si>
  <si>
    <t>Description 1626</t>
  </si>
  <si>
    <t>Description 1627</t>
  </si>
  <si>
    <t>Description 1628</t>
  </si>
  <si>
    <t>Description 1629</t>
  </si>
  <si>
    <t>Description 1630</t>
  </si>
  <si>
    <t>Description 1631</t>
  </si>
  <si>
    <t>Description 1632</t>
  </si>
  <si>
    <t>Description 1633</t>
  </si>
  <si>
    <t>Description 1634</t>
  </si>
  <si>
    <t>Description 1635</t>
  </si>
  <si>
    <t>Description 1636</t>
  </si>
  <si>
    <t>Description 1637</t>
  </si>
  <si>
    <t>Description 1638</t>
  </si>
  <si>
    <t>Description 1639</t>
  </si>
  <si>
    <t>Description 1640</t>
  </si>
  <si>
    <t>Description 1641</t>
  </si>
  <si>
    <t>Description 1642</t>
  </si>
  <si>
    <t>Description 1643</t>
  </si>
  <si>
    <t>Description 1644</t>
  </si>
  <si>
    <t>Description 1645</t>
  </si>
  <si>
    <t>Description 1646</t>
  </si>
  <si>
    <t>Description 1647</t>
  </si>
  <si>
    <t>Description 1648</t>
  </si>
  <si>
    <t>Description 1649</t>
  </si>
  <si>
    <t>Description 1650</t>
  </si>
  <si>
    <t>Description 1651</t>
  </si>
  <si>
    <t>Description 1652</t>
  </si>
  <si>
    <t>Description 1653</t>
  </si>
  <si>
    <t>Description 1654</t>
  </si>
  <si>
    <t>Description 1655</t>
  </si>
  <si>
    <t>Description 1656</t>
  </si>
  <si>
    <t>Description 1657</t>
  </si>
  <si>
    <t>Description 1658</t>
  </si>
  <si>
    <t>Description 1659</t>
  </si>
  <si>
    <t>Description 1660</t>
  </si>
  <si>
    <t>Description 1661</t>
  </si>
  <si>
    <t>Description 1662</t>
  </si>
  <si>
    <t>Description 1663</t>
  </si>
  <si>
    <t>Description 1664</t>
  </si>
  <si>
    <t>Description 1665</t>
  </si>
  <si>
    <t>Description 1666</t>
  </si>
  <si>
    <t>Description 1667</t>
  </si>
  <si>
    <t>Description 1668</t>
  </si>
  <si>
    <t>Description 1669</t>
  </si>
  <si>
    <t>Description 1670</t>
  </si>
  <si>
    <t>Description 1671</t>
  </si>
  <si>
    <t>Description 1672</t>
  </si>
  <si>
    <t>Description 1673</t>
  </si>
  <si>
    <t>Description 1674</t>
  </si>
  <si>
    <t>Description 1675</t>
  </si>
  <si>
    <t>Description 1676</t>
  </si>
  <si>
    <t>Description 1677</t>
  </si>
  <si>
    <t>Description 1678</t>
  </si>
  <si>
    <t>Description 1679</t>
  </si>
  <si>
    <t>Description 1680</t>
  </si>
  <si>
    <t>Description 1681</t>
  </si>
  <si>
    <t>Description 1682</t>
  </si>
  <si>
    <t>Description 1683</t>
  </si>
  <si>
    <t>Description 1684</t>
  </si>
  <si>
    <t>Description 1685</t>
  </si>
  <si>
    <t>Description 1686</t>
  </si>
  <si>
    <t>Description 1687</t>
  </si>
  <si>
    <t>Description 1688</t>
  </si>
  <si>
    <t>Description 1689</t>
  </si>
  <si>
    <t>Description 1690</t>
  </si>
  <si>
    <t>Description 1691</t>
  </si>
  <si>
    <t>Description 1692</t>
  </si>
  <si>
    <t>Description 1693</t>
  </si>
  <si>
    <t>Description 1694</t>
  </si>
  <si>
    <t>Description 1695</t>
  </si>
  <si>
    <t>Description 1696</t>
  </si>
  <si>
    <t>Description 1697</t>
  </si>
  <si>
    <t>Description 1698</t>
  </si>
  <si>
    <t>Description 1699</t>
  </si>
  <si>
    <t>Description 1700</t>
  </si>
  <si>
    <t>Description 1701</t>
  </si>
  <si>
    <t>Description 1702</t>
  </si>
  <si>
    <t>Description 1703</t>
  </si>
  <si>
    <t>Description 1704</t>
  </si>
  <si>
    <t>Description 1705</t>
  </si>
  <si>
    <t>Description 1706</t>
  </si>
  <si>
    <t>Description 1707</t>
  </si>
  <si>
    <t>Description 1708</t>
  </si>
  <si>
    <t>Description 1709</t>
  </si>
  <si>
    <t>Description 1710</t>
  </si>
  <si>
    <t>Description 1711</t>
  </si>
  <si>
    <t>Description 1712</t>
  </si>
  <si>
    <t>Description 1713</t>
  </si>
  <si>
    <t>Description 1714</t>
  </si>
  <si>
    <t>Description 1715</t>
  </si>
  <si>
    <t>Description 1716</t>
  </si>
  <si>
    <t>Description 1717</t>
  </si>
  <si>
    <t>Description 1718</t>
  </si>
  <si>
    <t>Description 1719</t>
  </si>
  <si>
    <t>Description 1720</t>
  </si>
  <si>
    <t>Description 1721</t>
  </si>
  <si>
    <t>Description 1722</t>
  </si>
  <si>
    <t>Description 1723</t>
  </si>
  <si>
    <t>Description 1724</t>
  </si>
  <si>
    <t>Description 1725</t>
  </si>
  <si>
    <t>Description 1726</t>
  </si>
  <si>
    <t>Description 1727</t>
  </si>
  <si>
    <t>Description 1728</t>
  </si>
  <si>
    <t>Description 1729</t>
  </si>
  <si>
    <t>Description 1730</t>
  </si>
  <si>
    <t>Description 1731</t>
  </si>
  <si>
    <t>Description 1732</t>
  </si>
  <si>
    <t>Description 1733</t>
  </si>
  <si>
    <t>Description 1734</t>
  </si>
  <si>
    <t>Description 1735</t>
  </si>
  <si>
    <t>Description 1736</t>
  </si>
  <si>
    <t>Description 1737</t>
  </si>
  <si>
    <t>Description 1738</t>
  </si>
  <si>
    <t>Description 1739</t>
  </si>
  <si>
    <t>Description 1740</t>
  </si>
  <si>
    <t>Description 1741</t>
  </si>
  <si>
    <t>Description 1742</t>
  </si>
  <si>
    <t>Description 1743</t>
  </si>
  <si>
    <t>Description 1744</t>
  </si>
  <si>
    <t>Description 1745</t>
  </si>
  <si>
    <t>Description 1746</t>
  </si>
  <si>
    <t>Description 1747</t>
  </si>
  <si>
    <t>Description 1748</t>
  </si>
  <si>
    <t>Description 1749</t>
  </si>
  <si>
    <t>Description 1750</t>
  </si>
  <si>
    <t>Description 1751</t>
  </si>
  <si>
    <t>Description 1752</t>
  </si>
  <si>
    <t>Description 1753</t>
  </si>
  <si>
    <t>Description 1754</t>
  </si>
  <si>
    <t>Description 1755</t>
  </si>
  <si>
    <t>Description 1756</t>
  </si>
  <si>
    <t>Description 1757</t>
  </si>
  <si>
    <t>Description 1758</t>
  </si>
  <si>
    <t>Description 1759</t>
  </si>
  <si>
    <t>Description 1760</t>
  </si>
  <si>
    <t>Description 1761</t>
  </si>
  <si>
    <t>Description 1762</t>
  </si>
  <si>
    <t>Description 1763</t>
  </si>
  <si>
    <t>Description 1764</t>
  </si>
  <si>
    <t>Description 1765</t>
  </si>
  <si>
    <t>Description 1766</t>
  </si>
  <si>
    <t>Description 1767</t>
  </si>
  <si>
    <t>Description 1768</t>
  </si>
  <si>
    <t>Description 1769</t>
  </si>
  <si>
    <t>Description 1770</t>
  </si>
  <si>
    <t>Description 1771</t>
  </si>
  <si>
    <t>Description 1772</t>
  </si>
  <si>
    <t>Description 1773</t>
  </si>
  <si>
    <t>Description 1774</t>
  </si>
  <si>
    <t>Description 1775</t>
  </si>
  <si>
    <t>Description 1776</t>
  </si>
  <si>
    <t>Description 1777</t>
  </si>
  <si>
    <t>Description 1778</t>
  </si>
  <si>
    <t>Description 1779</t>
  </si>
  <si>
    <t>Description 1780</t>
  </si>
  <si>
    <t>Description 1781</t>
  </si>
  <si>
    <t>Description 1782</t>
  </si>
  <si>
    <t>Description 1783</t>
  </si>
  <si>
    <t>Description 1784</t>
  </si>
  <si>
    <t>Description 1785</t>
  </si>
  <si>
    <t>Description 1786</t>
  </si>
  <si>
    <t>Description 1787</t>
  </si>
  <si>
    <t>Description 1788</t>
  </si>
  <si>
    <t>Description 1789</t>
  </si>
  <si>
    <t>Description 1790</t>
  </si>
  <si>
    <t>Description 1791</t>
  </si>
  <si>
    <t>Description 1792</t>
  </si>
  <si>
    <t>Description 1793</t>
  </si>
  <si>
    <t>Description 1794</t>
  </si>
  <si>
    <t>Description 1795</t>
  </si>
  <si>
    <t>Description 1796</t>
  </si>
  <si>
    <t>Description 1797</t>
  </si>
  <si>
    <t>Description 1798</t>
  </si>
  <si>
    <t>Description 1799</t>
  </si>
  <si>
    <t>Description 1800</t>
  </si>
  <si>
    <t>Description 1801</t>
  </si>
  <si>
    <t>Description 1802</t>
  </si>
  <si>
    <t>Description 1803</t>
  </si>
  <si>
    <t>Description 1804</t>
  </si>
  <si>
    <t>Description 1805</t>
  </si>
  <si>
    <t>Description 1806</t>
  </si>
  <si>
    <t>Description 1807</t>
  </si>
  <si>
    <t>Description 1808</t>
  </si>
  <si>
    <t>Description 1809</t>
  </si>
  <si>
    <t>Description 1810</t>
  </si>
  <si>
    <t>Description 1811</t>
  </si>
  <si>
    <t>Description 1812</t>
  </si>
  <si>
    <t>Description 1813</t>
  </si>
  <si>
    <t>Description 1814</t>
  </si>
  <si>
    <t>Description 1815</t>
  </si>
  <si>
    <t>Description 1816</t>
  </si>
  <si>
    <t>Description 1817</t>
  </si>
  <si>
    <t>Description 1818</t>
  </si>
  <si>
    <t>Description 1819</t>
  </si>
  <si>
    <t>Description 1820</t>
  </si>
  <si>
    <t>Description 1821</t>
  </si>
  <si>
    <t>Description 1822</t>
  </si>
  <si>
    <t>Description 1823</t>
  </si>
  <si>
    <t>Description 1824</t>
  </si>
  <si>
    <t>Description 1825</t>
  </si>
  <si>
    <t>Description 1826</t>
  </si>
  <si>
    <t>Description 1827</t>
  </si>
  <si>
    <t>Description 1828</t>
  </si>
  <si>
    <t>Description 1829</t>
  </si>
  <si>
    <t>Description 1830</t>
  </si>
  <si>
    <t>Description 1831</t>
  </si>
  <si>
    <t>Description 1832</t>
  </si>
  <si>
    <t>Description 1833</t>
  </si>
  <si>
    <t>Description 1834</t>
  </si>
  <si>
    <t>Description 1835</t>
  </si>
  <si>
    <t>Description 1836</t>
  </si>
  <si>
    <t>Description 1837</t>
  </si>
  <si>
    <t>Description 1838</t>
  </si>
  <si>
    <t>Description 1839</t>
  </si>
  <si>
    <t>Description 1840</t>
  </si>
  <si>
    <t>Description 1841</t>
  </si>
  <si>
    <t>Description 1842</t>
  </si>
  <si>
    <t>Description 1843</t>
  </si>
  <si>
    <t>Description 1844</t>
  </si>
  <si>
    <t>Description 1845</t>
  </si>
  <si>
    <t>Description 1846</t>
  </si>
  <si>
    <t>Description 1847</t>
  </si>
  <si>
    <t>Description 1848</t>
  </si>
  <si>
    <t>Description 1849</t>
  </si>
  <si>
    <t>Description 1850</t>
  </si>
  <si>
    <t>Description 1851</t>
  </si>
  <si>
    <t>Description 1852</t>
  </si>
  <si>
    <t>Description 1853</t>
  </si>
  <si>
    <t>Description 1854</t>
  </si>
  <si>
    <t>Description 1855</t>
  </si>
  <si>
    <t>Description 1856</t>
  </si>
  <si>
    <t>Description 1857</t>
  </si>
  <si>
    <t>Description 1858</t>
  </si>
  <si>
    <t>Description 1859</t>
  </si>
  <si>
    <t>Description 1860</t>
  </si>
  <si>
    <t>Description 1861</t>
  </si>
  <si>
    <t>Description 1862</t>
  </si>
  <si>
    <t>Description 1863</t>
  </si>
  <si>
    <t>Description 1864</t>
  </si>
  <si>
    <t>Description 1865</t>
  </si>
  <si>
    <t>Description 1866</t>
  </si>
  <si>
    <t>Description 1867</t>
  </si>
  <si>
    <t>Description 1868</t>
  </si>
  <si>
    <t>Description 1869</t>
  </si>
  <si>
    <t>Description 1870</t>
  </si>
  <si>
    <t>Description 1871</t>
  </si>
  <si>
    <t>Description 1872</t>
  </si>
  <si>
    <t>Description 1873</t>
  </si>
  <si>
    <t>Description 1874</t>
  </si>
  <si>
    <t>Description 1875</t>
  </si>
  <si>
    <t>Description 1876</t>
  </si>
  <si>
    <t>Description 1877</t>
  </si>
  <si>
    <t>Description 1878</t>
  </si>
  <si>
    <t>Description 1879</t>
  </si>
  <si>
    <t>Description 1880</t>
  </si>
  <si>
    <t>Description 1881</t>
  </si>
  <si>
    <t>Description 1882</t>
  </si>
  <si>
    <t>Description 1883</t>
  </si>
  <si>
    <t>Description 1884</t>
  </si>
  <si>
    <t>Description 1885</t>
  </si>
  <si>
    <t>Description 1886</t>
  </si>
  <si>
    <t>Description 1887</t>
  </si>
  <si>
    <t>Description 1888</t>
  </si>
  <si>
    <t>Description 1889</t>
  </si>
  <si>
    <t>Description 1890</t>
  </si>
  <si>
    <t>Description 1891</t>
  </si>
  <si>
    <t>Description 1892</t>
  </si>
  <si>
    <t>Description 1893</t>
  </si>
  <si>
    <t>Description 1894</t>
  </si>
  <si>
    <t>Description 1895</t>
  </si>
  <si>
    <t>Description 1896</t>
  </si>
  <si>
    <t>Description 1897</t>
  </si>
  <si>
    <t>Description 1898</t>
  </si>
  <si>
    <t>Description 1899</t>
  </si>
  <si>
    <t>Description 1900</t>
  </si>
  <si>
    <t>Description 1901</t>
  </si>
  <si>
    <t>Description 1902</t>
  </si>
  <si>
    <t>Description 1903</t>
  </si>
  <si>
    <t>Description 1904</t>
  </si>
  <si>
    <t>Description 1905</t>
  </si>
  <si>
    <t>Description 1906</t>
  </si>
  <si>
    <t>Description 1907</t>
  </si>
  <si>
    <t>Description 1908</t>
  </si>
  <si>
    <t>Description 1909</t>
  </si>
  <si>
    <t>Description 1910</t>
  </si>
  <si>
    <t>Description 1911</t>
  </si>
  <si>
    <t>Description 1912</t>
  </si>
  <si>
    <t>Description 1913</t>
  </si>
  <si>
    <t>Description 1914</t>
  </si>
  <si>
    <t>Description 1915</t>
  </si>
  <si>
    <t>Description 1916</t>
  </si>
  <si>
    <t>Description 1917</t>
  </si>
  <si>
    <t>Description 1918</t>
  </si>
  <si>
    <t>Description 1919</t>
  </si>
  <si>
    <t>Description 1920</t>
  </si>
  <si>
    <t>Description 1921</t>
  </si>
  <si>
    <t>Description 1922</t>
  </si>
  <si>
    <t>Description 1923</t>
  </si>
  <si>
    <t>Description 1924</t>
  </si>
  <si>
    <t>Description 1925</t>
  </si>
  <si>
    <t>Description 1926</t>
  </si>
  <si>
    <t>Description 1927</t>
  </si>
  <si>
    <t>Description 1928</t>
  </si>
  <si>
    <t>Description 1929</t>
  </si>
  <si>
    <t>Description 1930</t>
  </si>
  <si>
    <t>Description 1931</t>
  </si>
  <si>
    <t>Description 1932</t>
  </si>
  <si>
    <t>Description 1933</t>
  </si>
  <si>
    <t>Description 1934</t>
  </si>
  <si>
    <t>Description 1935</t>
  </si>
  <si>
    <t>Description 1936</t>
  </si>
  <si>
    <t>Description 1937</t>
  </si>
  <si>
    <t>Description 1938</t>
  </si>
  <si>
    <t>Description 1939</t>
  </si>
  <si>
    <t>Description 1940</t>
  </si>
  <si>
    <t>Description 1941</t>
  </si>
  <si>
    <t>Description 1942</t>
  </si>
  <si>
    <t>Description 1943</t>
  </si>
  <si>
    <t>Description 1944</t>
  </si>
  <si>
    <t>Description 1945</t>
  </si>
  <si>
    <t>Description 1946</t>
  </si>
  <si>
    <t>Description 1947</t>
  </si>
  <si>
    <t>Description 1948</t>
  </si>
  <si>
    <t>Description 1949</t>
  </si>
  <si>
    <t>Description 1950</t>
  </si>
  <si>
    <t>Description 1951</t>
  </si>
  <si>
    <t>Description 1952</t>
  </si>
  <si>
    <t>Description 1953</t>
  </si>
  <si>
    <t>Description 1954</t>
  </si>
  <si>
    <t>Description 1955</t>
  </si>
  <si>
    <t>Description 1956</t>
  </si>
  <si>
    <t>Description 1957</t>
  </si>
  <si>
    <t>Description 1958</t>
  </si>
  <si>
    <t>Description 1959</t>
  </si>
  <si>
    <t>Description 1960</t>
  </si>
  <si>
    <t>Description 1961</t>
  </si>
  <si>
    <t>Description 1962</t>
  </si>
  <si>
    <t>Description 1963</t>
  </si>
  <si>
    <t>Description 1964</t>
  </si>
  <si>
    <t>Description 1965</t>
  </si>
  <si>
    <t>Description 1966</t>
  </si>
  <si>
    <t>Description 1967</t>
  </si>
  <si>
    <t>Description 1968</t>
  </si>
  <si>
    <t>Description 1969</t>
  </si>
  <si>
    <t>Description 1970</t>
  </si>
  <si>
    <t>Description 1971</t>
  </si>
  <si>
    <t>Description 1972</t>
  </si>
  <si>
    <t>Description 1973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</si>
  <si>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</si>
  <si>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</si>
  <si>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</si>
  <si>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</si>
  <si>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</si>
  <si>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</si>
  <si>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</si>
  <si>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</si>
  <si>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</si>
  <si>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</si>
  <si>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</si>
  <si>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</si>
  <si>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</si>
  <si>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</si>
  <si>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</si>
  <si>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</si>
  <si>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</si>
  <si>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</si>
  <si>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</si>
  <si>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</si>
  <si>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</si>
  <si>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</si>
  <si>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</si>
  <si>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</si>
  <si>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</si>
  <si>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</si>
  <si>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</si>
  <si>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</si>
  <si>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</si>
  <si>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</si>
  <si>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</si>
  <si>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</si>
  <si>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</si>
  <si>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</si>
  <si>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</si>
  <si>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</si>
  <si>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</si>
  <si>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Ref 84</t>
  </si>
  <si>
    <t>Ref 85</t>
  </si>
  <si>
    <t>Ref 86</t>
  </si>
  <si>
    <t>Ref 87</t>
  </si>
  <si>
    <t>Ref 88</t>
  </si>
  <si>
    <t>Ref 89</t>
  </si>
  <si>
    <t>Ref 90</t>
  </si>
  <si>
    <t>Ref 91</t>
  </si>
  <si>
    <t>Ref 92</t>
  </si>
  <si>
    <t>Ref 93</t>
  </si>
  <si>
    <t>Ref 94</t>
  </si>
  <si>
    <t>Ref 95</t>
  </si>
  <si>
    <t>Ref 96</t>
  </si>
  <si>
    <t>Ref 97</t>
  </si>
  <si>
    <t>Ref 98</t>
  </si>
  <si>
    <t>Ref 99</t>
  </si>
  <si>
    <t>Ref 100</t>
  </si>
  <si>
    <t>Ref 101</t>
  </si>
  <si>
    <t>Ref 102</t>
  </si>
  <si>
    <t>Ref 103</t>
  </si>
  <si>
    <t>Ref 104</t>
  </si>
  <si>
    <t>Ref 105</t>
  </si>
  <si>
    <t>Ref 106</t>
  </si>
  <si>
    <t>Ref 107</t>
  </si>
  <si>
    <t>Ref 108</t>
  </si>
  <si>
    <t>Ref 109</t>
  </si>
  <si>
    <t>Ref 110</t>
  </si>
  <si>
    <t>Ref 111</t>
  </si>
  <si>
    <t>Ref 112</t>
  </si>
  <si>
    <t>Ref 113</t>
  </si>
  <si>
    <t>Ref 114</t>
  </si>
  <si>
    <t>Ref 115</t>
  </si>
  <si>
    <t>Ref 116</t>
  </si>
  <si>
    <t>Ref 117</t>
  </si>
  <si>
    <t>Ref 118</t>
  </si>
  <si>
    <t>Ref 119</t>
  </si>
  <si>
    <t>Ref 120</t>
  </si>
  <si>
    <t>Ref 121</t>
  </si>
  <si>
    <t>Ref 122</t>
  </si>
  <si>
    <t>Ref 123</t>
  </si>
  <si>
    <t>Ref 124</t>
  </si>
  <si>
    <t>Ref 125</t>
  </si>
  <si>
    <t>Ref 126</t>
  </si>
  <si>
    <t>Ref 127</t>
  </si>
  <si>
    <t>Ref 128</t>
  </si>
  <si>
    <t>Ref 129</t>
  </si>
  <si>
    <t>Ref 130</t>
  </si>
  <si>
    <t>Ref 131</t>
  </si>
  <si>
    <t>Ref 132</t>
  </si>
  <si>
    <t>Ref 133</t>
  </si>
  <si>
    <t>Ref 134</t>
  </si>
  <si>
    <t>Ref 135</t>
  </si>
  <si>
    <t>Ref 136</t>
  </si>
  <si>
    <t>Ref 137</t>
  </si>
  <si>
    <t>Ref 138</t>
  </si>
  <si>
    <t>Ref 139</t>
  </si>
  <si>
    <t>Ref 140</t>
  </si>
  <si>
    <t>Ref 141</t>
  </si>
  <si>
    <t>Ref 142</t>
  </si>
  <si>
    <t>Ref 143</t>
  </si>
  <si>
    <t>Ref 144</t>
  </si>
  <si>
    <t>Ref 145</t>
  </si>
  <si>
    <t>Ref 146</t>
  </si>
  <si>
    <t>Ref 147</t>
  </si>
  <si>
    <t>Ref 148</t>
  </si>
  <si>
    <t>Ref 149</t>
  </si>
  <si>
    <t>Ref 150</t>
  </si>
  <si>
    <t>Ref 151</t>
  </si>
  <si>
    <t>Ref 152</t>
  </si>
  <si>
    <t>Ref 153</t>
  </si>
  <si>
    <t>Ref 154</t>
  </si>
  <si>
    <t>Ref 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</si>
</sst>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0.0%"/>
  </numFmts>
  <fonts count="2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sz val="15"/>
      <name val="Calibri"/>
      <family val="2"/>
      <scheme val="minor"/>
    </font>
    <font>
      <sz val="14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u/>
      <sz val="11"/>
      <name val="Calibri"/>
      <family val="2"/>
    </font>
    <font>
      <b/>
      <sz val="12"/>
      <color rgb="FF000000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2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8"/>
      </patternFill>
    </fill>
    <fill>
      <patternFill patternType="solid">
        <fgColor theme="0" tint="-0.49998474074526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theme="1"/>
      </right>
      <top style="thin">
        <color theme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8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8"/>
      </right>
      <top style="thin">
        <color theme="8"/>
      </top>
      <bottom style="thin">
        <color theme="1"/>
      </bottom>
      <diagonal/>
    </border>
    <border>
      <left style="thin">
        <color rgb="FF4BACC6"/>
      </left>
      <right style="thin">
        <color theme="1"/>
      </right>
      <top style="thin">
        <color rgb="FF4BACC6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rgb="FF4BACC6"/>
      </top>
      <bottom style="thin">
        <color theme="1"/>
      </bottom>
      <diagonal/>
    </border>
    <border>
      <left style="thin">
        <color theme="1"/>
      </left>
      <right style="thin">
        <color rgb="FF4BACC6"/>
      </right>
      <top style="thin">
        <color rgb="FF4BACC6"/>
      </top>
      <bottom style="thin">
        <color theme="1"/>
      </bottom>
      <diagonal/>
    </border>
    <border>
      <left style="thin">
        <color rgb="FF4BACC6"/>
      </left>
      <right style="thin">
        <color theme="1"/>
      </right>
      <top style="thin">
        <color theme="8"/>
      </top>
      <bottom style="thin">
        <color theme="1"/>
      </bottom>
      <diagonal/>
    </border>
    <border>
      <left style="thin">
        <color theme="1"/>
      </left>
      <right style="thin">
        <color rgb="FF4BACC6"/>
      </right>
      <top style="thin">
        <color theme="8"/>
      </top>
      <bottom style="thin">
        <color theme="1"/>
      </bottom>
      <diagonal/>
    </border>
    <border>
      <left style="thin">
        <color theme="8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indexed="64"/>
      </right>
      <top style="thin">
        <color indexed="64"/>
      </top>
      <bottom style="thin">
        <color theme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271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0" xfId="0" applyFill="1"/>
    <xf numFmtId="0" fontId="0" fillId="4" borderId="0" xfId="0" applyFill="1"/>
    <xf numFmtId="0" fontId="0" fillId="4" borderId="0" xfId="0" applyFill="1" applyAlignment="1">
      <alignment vertical="center"/>
    </xf>
    <xf numFmtId="0" fontId="1" fillId="2" borderId="0" xfId="0" applyFont="1" applyFill="1"/>
    <xf numFmtId="0" fontId="1" fillId="0" borderId="0" xfId="0" applyFont="1" applyFill="1"/>
    <xf numFmtId="0" fontId="0" fillId="2" borderId="11" xfId="0" applyFill="1" applyBorder="1"/>
    <xf numFmtId="0" fontId="1" fillId="2" borderId="11" xfId="0" applyFont="1" applyFill="1" applyBorder="1"/>
    <xf numFmtId="0" fontId="0" fillId="2" borderId="0" xfId="0" applyFont="1" applyFill="1"/>
    <xf numFmtId="0" fontId="3" fillId="5" borderId="0" xfId="0" applyFont="1" applyFill="1" applyBorder="1"/>
    <xf numFmtId="44" fontId="3" fillId="5" borderId="0" xfId="1" applyNumberFormat="1" applyFont="1" applyFill="1" applyBorder="1"/>
    <xf numFmtId="9" fontId="3" fillId="5" borderId="0" xfId="2" applyNumberFormat="1" applyFont="1" applyFill="1" applyBorder="1"/>
    <xf numFmtId="0" fontId="0" fillId="2" borderId="6" xfId="0" applyFont="1" applyFill="1" applyBorder="1" applyAlignment="1">
      <alignment vertical="center"/>
    </xf>
    <xf numFmtId="0" fontId="0" fillId="2" borderId="4" xfId="0" applyFont="1" applyFill="1" applyBorder="1" applyAlignment="1">
      <alignment horizontal="center" vertical="center" wrapText="1"/>
    </xf>
    <xf numFmtId="6" fontId="0" fillId="2" borderId="6" xfId="1" applyNumberFormat="1" applyFont="1" applyFill="1" applyBorder="1" applyAlignment="1">
      <alignment vertical="center"/>
    </xf>
    <xf numFmtId="9" fontId="0" fillId="2" borderId="6" xfId="2" applyNumberFormat="1" applyFont="1" applyFill="1" applyBorder="1" applyAlignment="1">
      <alignment vertical="center"/>
    </xf>
    <xf numFmtId="44" fontId="0" fillId="2" borderId="6" xfId="1" applyNumberFormat="1" applyFont="1" applyFill="1" applyBorder="1" applyAlignment="1">
      <alignment vertical="center"/>
    </xf>
    <xf numFmtId="0" fontId="0" fillId="2" borderId="7" xfId="0" applyFont="1" applyFill="1" applyBorder="1" applyAlignment="1">
      <alignment vertical="center"/>
    </xf>
    <xf numFmtId="0" fontId="0" fillId="2" borderId="2" xfId="0" applyFont="1" applyFill="1" applyBorder="1" applyAlignment="1">
      <alignment horizontal="center" vertical="center" wrapText="1"/>
    </xf>
    <xf numFmtId="0" fontId="0" fillId="3" borderId="0" xfId="0" applyFill="1"/>
    <xf numFmtId="44" fontId="0" fillId="2" borderId="0" xfId="1" applyFont="1" applyFill="1"/>
    <xf numFmtId="9" fontId="0" fillId="2" borderId="0" xfId="2" applyFont="1" applyFill="1"/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horizontal="center" vertical="center" wrapText="1"/>
    </xf>
    <xf numFmtId="44" fontId="0" fillId="2" borderId="0" xfId="1" applyFont="1" applyFill="1" applyAlignment="1">
      <alignment vertical="center"/>
    </xf>
    <xf numFmtId="0" fontId="0" fillId="6" borderId="0" xfId="0" applyFill="1"/>
    <xf numFmtId="0" fontId="1" fillId="6" borderId="0" xfId="0" applyFont="1" applyFill="1"/>
    <xf numFmtId="0" fontId="1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2" borderId="0" xfId="0" applyFill="1" applyAlignment="1">
      <alignment vertical="center" wrapText="1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44" fontId="0" fillId="2" borderId="0" xfId="1" applyFont="1" applyFill="1" applyBorder="1" applyAlignment="1">
      <alignment vertical="center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 applyBorder="1"/>
    <xf numFmtId="0" fontId="0" fillId="6" borderId="12" xfId="0" applyFill="1" applyBorder="1"/>
    <xf numFmtId="0" fontId="0" fillId="5" borderId="1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4" fontId="0" fillId="5" borderId="14" xfId="1" applyNumberFormat="1" applyFont="1" applyFill="1" applyBorder="1" applyAlignment="1">
      <alignment vertical="center"/>
    </xf>
    <xf numFmtId="44" fontId="0" fillId="5" borderId="6" xfId="1" applyNumberFormat="1" applyFont="1" applyFill="1" applyBorder="1" applyAlignment="1">
      <alignment vertical="center"/>
    </xf>
    <xf numFmtId="0" fontId="0" fillId="5" borderId="7" xfId="0" applyFon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Border="1"/>
    <xf numFmtId="0" fontId="0" fillId="2" borderId="0" xfId="0" applyFill="1" applyBorder="1"/>
    <xf numFmtId="0" fontId="8" fillId="2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0" fillId="2" borderId="0" xfId="0" applyFill="1" applyBorder="1" applyAlignment="1"/>
    <xf numFmtId="0" fontId="0" fillId="3" borderId="0" xfId="0" applyFill="1" applyBorder="1" applyAlignment="1">
      <alignment horizontal="right"/>
    </xf>
    <xf numFmtId="0" fontId="11" fillId="2" borderId="0" xfId="0" applyFont="1" applyFill="1" applyBorder="1" applyAlignment="1">
      <alignment vertical="center" textRotation="180" wrapText="1"/>
    </xf>
    <xf numFmtId="0" fontId="13" fillId="2" borderId="0" xfId="0" applyFont="1" applyFill="1"/>
    <xf numFmtId="44" fontId="0" fillId="2" borderId="6" xfId="1" applyFont="1" applyFill="1" applyBorder="1" applyAlignment="1">
      <alignment vertical="center"/>
    </xf>
    <xf numFmtId="0" fontId="0" fillId="2" borderId="6" xfId="1" applyNumberFormat="1" applyFont="1" applyFill="1" applyBorder="1" applyAlignment="1">
      <alignment vertical="center"/>
    </xf>
    <xf numFmtId="0" fontId="0" fillId="2" borderId="11" xfId="0" applyFill="1" applyBorder="1" applyProtection="1">
      <protection hidden="1"/>
    </xf>
    <xf numFmtId="0" fontId="0" fillId="2" borderId="0" xfId="0" applyFill="1" applyProtection="1">
      <protection hidden="1"/>
    </xf>
    <xf numFmtId="0" fontId="9" fillId="3" borderId="0" xfId="0" applyFont="1" applyFill="1" applyBorder="1" applyAlignment="1">
      <alignment horizontal="left" vertical="center"/>
    </xf>
    <xf numFmtId="0" fontId="0" fillId="2" borderId="18" xfId="0" applyFill="1" applyBorder="1" applyAlignment="1">
      <alignment horizontal="left"/>
    </xf>
    <xf numFmtId="0" fontId="0" fillId="0" borderId="0" xfId="0" applyAlignment="1">
      <alignment vertical="center"/>
    </xf>
    <xf numFmtId="44" fontId="0" fillId="2" borderId="0" xfId="1" applyNumberFormat="1" applyFont="1" applyFill="1" applyBorder="1" applyAlignment="1">
      <alignment vertical="center"/>
    </xf>
    <xf numFmtId="0" fontId="0" fillId="0" borderId="0" xfId="0" applyFill="1"/>
    <xf numFmtId="0" fontId="1" fillId="2" borderId="0" xfId="0" applyFont="1" applyFill="1" applyBorder="1"/>
    <xf numFmtId="6" fontId="14" fillId="2" borderId="2" xfId="0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/>
    </xf>
    <xf numFmtId="0" fontId="14" fillId="2" borderId="0" xfId="0" applyFont="1" applyFill="1" applyAlignment="1">
      <alignment vertical="center"/>
    </xf>
    <xf numFmtId="44" fontId="0" fillId="4" borderId="6" xfId="1" applyFont="1" applyFill="1" applyBorder="1" applyAlignment="1">
      <alignment vertical="center"/>
    </xf>
    <xf numFmtId="0" fontId="16" fillId="5" borderId="0" xfId="0" applyFont="1" applyFill="1" applyBorder="1" applyAlignment="1">
      <alignment vertical="center" wrapText="1"/>
    </xf>
    <xf numFmtId="44" fontId="16" fillId="5" borderId="0" xfId="1" applyNumberFormat="1" applyFont="1" applyFill="1" applyBorder="1" applyAlignment="1">
      <alignment vertical="center" wrapText="1"/>
    </xf>
    <xf numFmtId="0" fontId="16" fillId="7" borderId="0" xfId="0" applyFont="1" applyFill="1" applyBorder="1" applyAlignment="1">
      <alignment vertical="center" wrapText="1"/>
    </xf>
    <xf numFmtId="0" fontId="0" fillId="4" borderId="6" xfId="0" applyFont="1" applyFill="1" applyBorder="1" applyAlignment="1">
      <alignment vertical="center"/>
    </xf>
    <xf numFmtId="9" fontId="16" fillId="7" borderId="0" xfId="2" applyNumberFormat="1" applyFont="1" applyFill="1" applyBorder="1" applyAlignment="1">
      <alignment vertical="center" wrapText="1"/>
    </xf>
    <xf numFmtId="44" fontId="16" fillId="7" borderId="0" xfId="1" applyFont="1" applyFill="1" applyBorder="1" applyAlignment="1">
      <alignment vertical="center" wrapText="1"/>
    </xf>
    <xf numFmtId="9" fontId="0" fillId="4" borderId="6" xfId="2" applyNumberFormat="1" applyFont="1" applyFill="1" applyBorder="1" applyAlignment="1">
      <alignment vertical="center"/>
    </xf>
    <xf numFmtId="44" fontId="0" fillId="4" borderId="0" xfId="1" applyFont="1" applyFill="1"/>
    <xf numFmtId="9" fontId="16" fillId="5" borderId="0" xfId="2" applyFont="1" applyFill="1" applyBorder="1" applyAlignment="1">
      <alignment vertical="center" wrapText="1"/>
    </xf>
    <xf numFmtId="9" fontId="0" fillId="2" borderId="6" xfId="2" applyFont="1" applyFill="1" applyBorder="1" applyAlignment="1">
      <alignment vertical="center"/>
    </xf>
    <xf numFmtId="44" fontId="0" fillId="2" borderId="0" xfId="0" applyNumberFormat="1" applyFill="1"/>
    <xf numFmtId="44" fontId="16" fillId="7" borderId="0" xfId="1" applyNumberFormat="1" applyFont="1" applyFill="1" applyBorder="1" applyAlignment="1">
      <alignment vertical="center" wrapText="1"/>
    </xf>
    <xf numFmtId="9" fontId="16" fillId="7" borderId="0" xfId="2" applyFont="1" applyFill="1" applyBorder="1" applyAlignment="1">
      <alignment vertical="center" wrapText="1"/>
    </xf>
    <xf numFmtId="44" fontId="0" fillId="4" borderId="6" xfId="1" applyNumberFormat="1" applyFont="1" applyFill="1" applyBorder="1" applyAlignment="1">
      <alignment vertical="center"/>
    </xf>
    <xf numFmtId="9" fontId="0" fillId="4" borderId="6" xfId="2" applyFont="1" applyFill="1" applyBorder="1" applyAlignment="1">
      <alignment vertical="center"/>
    </xf>
    <xf numFmtId="9" fontId="0" fillId="4" borderId="0" xfId="2" applyFont="1" applyFill="1"/>
    <xf numFmtId="9" fontId="1" fillId="4" borderId="0" xfId="2" applyFont="1" applyFill="1"/>
    <xf numFmtId="9" fontId="1" fillId="4" borderId="0" xfId="2" applyFont="1" applyFill="1" applyAlignment="1">
      <alignment vertical="center"/>
    </xf>
    <xf numFmtId="0" fontId="0" fillId="2" borderId="17" xfId="0" applyFill="1" applyBorder="1" applyAlignment="1">
      <alignment horizontal="center" vertical="center" wrapText="1"/>
    </xf>
    <xf numFmtId="0" fontId="0" fillId="4" borderId="0" xfId="0" applyFill="1" applyBorder="1" applyAlignment="1">
      <alignment vertical="center"/>
    </xf>
    <xf numFmtId="0" fontId="0" fillId="4" borderId="0" xfId="0" applyNumberFormat="1" applyFill="1" applyBorder="1" applyAlignment="1">
      <alignment vertical="center"/>
    </xf>
    <xf numFmtId="9" fontId="1" fillId="2" borderId="0" xfId="2" applyFont="1" applyFill="1" applyAlignment="1">
      <alignment vertical="center"/>
    </xf>
    <xf numFmtId="9" fontId="1" fillId="2" borderId="0" xfId="2" applyFont="1" applyFill="1" applyBorder="1" applyAlignment="1">
      <alignment vertical="center"/>
    </xf>
    <xf numFmtId="0" fontId="14" fillId="4" borderId="0" xfId="0" applyFont="1" applyFill="1" applyAlignment="1">
      <alignment vertical="center"/>
    </xf>
    <xf numFmtId="0" fontId="14" fillId="4" borderId="0" xfId="0" applyFont="1" applyFill="1" applyAlignment="1">
      <alignment vertical="center" wrapText="1"/>
    </xf>
    <xf numFmtId="0" fontId="14" fillId="2" borderId="0" xfId="0" applyFont="1" applyFill="1" applyAlignment="1">
      <alignment vertical="center" wrapText="1"/>
    </xf>
    <xf numFmtId="9" fontId="15" fillId="4" borderId="0" xfId="2" applyFont="1" applyFill="1" applyAlignment="1">
      <alignment vertical="center" wrapText="1"/>
    </xf>
    <xf numFmtId="44" fontId="14" fillId="2" borderId="0" xfId="1" applyFont="1" applyFill="1" applyAlignment="1">
      <alignment vertical="center" wrapText="1"/>
    </xf>
    <xf numFmtId="44" fontId="15" fillId="4" borderId="0" xfId="1" applyNumberFormat="1" applyFont="1" applyFill="1" applyAlignment="1">
      <alignment vertical="center" wrapText="1"/>
    </xf>
    <xf numFmtId="44" fontId="1" fillId="4" borderId="0" xfId="1" applyNumberFormat="1" applyFont="1" applyFill="1" applyAlignment="1">
      <alignment vertical="center"/>
    </xf>
    <xf numFmtId="44" fontId="1" fillId="4" borderId="0" xfId="1" applyNumberFormat="1" applyFont="1" applyFill="1" applyBorder="1" applyAlignment="1">
      <alignment vertical="center"/>
    </xf>
    <xf numFmtId="44" fontId="1" fillId="4" borderId="0" xfId="1" applyNumberFormat="1" applyFont="1" applyFill="1"/>
    <xf numFmtId="9" fontId="15" fillId="2" borderId="0" xfId="2" applyFont="1" applyFill="1" applyAlignment="1">
      <alignment vertical="center" wrapText="1"/>
    </xf>
    <xf numFmtId="9" fontId="1" fillId="2" borderId="0" xfId="2" applyFont="1" applyFill="1"/>
    <xf numFmtId="0" fontId="0" fillId="4" borderId="0" xfId="0" applyNumberFormat="1" applyFill="1" applyAlignment="1">
      <alignment vertical="center"/>
    </xf>
    <xf numFmtId="0" fontId="0" fillId="7" borderId="13" xfId="0" applyFill="1" applyBorder="1" applyAlignment="1">
      <alignment horizontal="center" vertical="center"/>
    </xf>
    <xf numFmtId="9" fontId="0" fillId="4" borderId="1" xfId="2" applyFont="1" applyFill="1" applyBorder="1" applyAlignment="1">
      <alignment horizontal="center" vertical="center"/>
    </xf>
    <xf numFmtId="44" fontId="0" fillId="7" borderId="15" xfId="1" applyNumberFormat="1" applyFont="1" applyFill="1" applyBorder="1" applyAlignment="1">
      <alignment vertical="center"/>
    </xf>
    <xf numFmtId="9" fontId="0" fillId="2" borderId="0" xfId="2" applyFon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1" fillId="2" borderId="11" xfId="2" applyFont="1" applyFill="1" applyBorder="1" applyAlignment="1" applyProtection="1">
      <alignment horizontal="center" vertical="center"/>
    </xf>
    <xf numFmtId="0" fontId="15" fillId="4" borderId="0" xfId="0" applyFont="1" applyFill="1" applyAlignment="1">
      <alignment vertical="center"/>
    </xf>
    <xf numFmtId="0" fontId="0" fillId="4" borderId="6" xfId="0" applyNumberFormat="1" applyFont="1" applyFill="1" applyBorder="1" applyAlignment="1">
      <alignment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9" fontId="14" fillId="4" borderId="0" xfId="2" applyFont="1" applyFill="1" applyBorder="1" applyAlignment="1">
      <alignment horizontal="center" vertical="center"/>
    </xf>
    <xf numFmtId="0" fontId="0" fillId="0" borderId="11" xfId="0" applyBorder="1"/>
    <xf numFmtId="0" fontId="1" fillId="2" borderId="0" xfId="0" applyFont="1" applyFill="1" applyBorder="1" applyAlignment="1"/>
    <xf numFmtId="0" fontId="19" fillId="2" borderId="0" xfId="0" applyFont="1" applyFill="1" applyBorder="1" applyAlignment="1">
      <alignment vertical="center"/>
    </xf>
    <xf numFmtId="0" fontId="12" fillId="0" borderId="0" xfId="3" applyAlignment="1" applyProtection="1"/>
    <xf numFmtId="0" fontId="20" fillId="2" borderId="0" xfId="0" applyFont="1" applyFill="1" applyBorder="1" applyAlignment="1">
      <alignment vertical="center"/>
    </xf>
    <xf numFmtId="0" fontId="12" fillId="2" borderId="0" xfId="3" applyFill="1" applyBorder="1" applyAlignment="1" applyProtection="1"/>
    <xf numFmtId="0" fontId="0" fillId="2" borderId="0" xfId="0" applyNumberFormat="1" applyFill="1" applyBorder="1" applyAlignment="1"/>
    <xf numFmtId="0" fontId="0" fillId="4" borderId="0" xfId="0" applyFill="1" applyBorder="1"/>
    <xf numFmtId="0" fontId="0" fillId="4" borderId="6" xfId="0" applyFill="1" applyBorder="1" applyAlignment="1">
      <alignment vertical="center"/>
    </xf>
    <xf numFmtId="0" fontId="0" fillId="7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27" xfId="0" applyFont="1" applyFill="1" applyBorder="1" applyAlignment="1">
      <alignment horizontal="center" vertical="center" wrapText="1"/>
    </xf>
    <xf numFmtId="0" fontId="1" fillId="2" borderId="0" xfId="0" applyFont="1" applyFill="1" applyAlignment="1"/>
    <xf numFmtId="0" fontId="12" fillId="0" borderId="0" xfId="3" applyFill="1" applyAlignment="1" applyProtection="1"/>
    <xf numFmtId="0" fontId="0" fillId="2" borderId="6" xfId="0" applyFont="1" applyFill="1" applyBorder="1" applyAlignment="1">
      <alignment vertical="center" wrapText="1"/>
    </xf>
    <xf numFmtId="166" fontId="0" fillId="4" borderId="6" xfId="2" applyNumberFormat="1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3" fillId="5" borderId="0" xfId="0" applyFont="1" applyFill="1" applyBorder="1" applyAlignment="1">
      <alignment vertical="center"/>
    </xf>
    <xf numFmtId="0" fontId="0" fillId="2" borderId="0" xfId="0" applyFont="1" applyFill="1" applyAlignment="1">
      <alignment vertical="center"/>
    </xf>
    <xf numFmtId="9" fontId="0" fillId="2" borderId="0" xfId="2" applyFont="1" applyFill="1" applyAlignment="1">
      <alignment vertical="center"/>
    </xf>
    <xf numFmtId="44" fontId="0" fillId="4" borderId="0" xfId="1" applyFont="1" applyFill="1" applyAlignment="1">
      <alignment vertical="center"/>
    </xf>
    <xf numFmtId="0" fontId="0" fillId="2" borderId="2" xfId="0" applyFill="1" applyBorder="1" applyAlignment="1">
      <alignment horizontal="left" vertical="center" wrapText="1"/>
    </xf>
    <xf numFmtId="44" fontId="0" fillId="4" borderId="0" xfId="0" applyNumberFormat="1" applyFill="1"/>
    <xf numFmtId="9" fontId="0" fillId="2" borderId="0" xfId="2" applyFont="1" applyFill="1" applyBorder="1" applyAlignment="1">
      <alignment vertical="center"/>
    </xf>
    <xf numFmtId="44" fontId="0" fillId="7" borderId="6" xfId="1" applyNumberFormat="1" applyFont="1" applyFill="1" applyBorder="1" applyAlignment="1">
      <alignment vertical="center"/>
    </xf>
    <xf numFmtId="9" fontId="0" fillId="7" borderId="6" xfId="2" applyNumberFormat="1" applyFont="1" applyFill="1" applyBorder="1" applyAlignment="1">
      <alignment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7" borderId="6" xfId="0" applyNumberFormat="1" applyFill="1" applyBorder="1" applyAlignment="1">
      <alignment vertical="center"/>
    </xf>
    <xf numFmtId="0" fontId="5" fillId="6" borderId="0" xfId="0" applyFont="1" applyFill="1" applyBorder="1" applyAlignment="1">
      <alignment horizontal="center"/>
    </xf>
    <xf numFmtId="14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4" borderId="0" xfId="0" applyFill="1" applyBorder="1" applyAlignment="1">
      <alignment horizontal="left"/>
    </xf>
    <xf numFmtId="164" fontId="0" fillId="4" borderId="0" xfId="0" applyNumberFormat="1" applyFill="1" applyBorder="1" applyAlignment="1">
      <alignment horizontal="left"/>
    </xf>
    <xf numFmtId="0" fontId="12" fillId="4" borderId="0" xfId="3" applyFill="1" applyBorder="1" applyAlignment="1" applyProtection="1">
      <alignment horizontal="left"/>
    </xf>
    <xf numFmtId="0" fontId="5" fillId="6" borderId="0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right"/>
    </xf>
    <xf numFmtId="0" fontId="0" fillId="4" borderId="0" xfId="0" applyFill="1" applyBorder="1" applyAlignment="1">
      <alignment horizontal="center"/>
    </xf>
    <xf numFmtId="0" fontId="9" fillId="3" borderId="0" xfId="0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0" fontId="0" fillId="4" borderId="0" xfId="0" applyFill="1" applyBorder="1" applyAlignment="1">
      <alignment horizontal="left" vertical="center" wrapText="1"/>
    </xf>
    <xf numFmtId="165" fontId="0" fillId="4" borderId="0" xfId="0" applyNumberFormat="1" applyFill="1" applyBorder="1" applyAlignment="1">
      <alignment horizontal="left"/>
    </xf>
    <xf numFmtId="14" fontId="0" fillId="3" borderId="0" xfId="0" applyNumberFormat="1" applyFill="1" applyBorder="1" applyAlignment="1">
      <alignment horizontal="center"/>
    </xf>
    <xf numFmtId="0" fontId="8" fillId="2" borderId="0" xfId="0" applyFont="1" applyFill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0" fontId="17" fillId="4" borderId="11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 vertical="center"/>
    </xf>
    <xf numFmtId="0" fontId="23" fillId="8" borderId="22" xfId="3" applyFont="1" applyFill="1" applyBorder="1" applyAlignment="1" applyProtection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20" fillId="8" borderId="23" xfId="0" applyFont="1" applyFill="1" applyBorder="1" applyAlignment="1">
      <alignment horizontal="center" vertical="center"/>
    </xf>
    <xf numFmtId="0" fontId="20" fillId="8" borderId="24" xfId="0" applyFont="1" applyFill="1" applyBorder="1" applyAlignment="1">
      <alignment horizontal="center" vertical="center"/>
    </xf>
    <xf numFmtId="0" fontId="20" fillId="8" borderId="25" xfId="0" applyFont="1" applyFill="1" applyBorder="1" applyAlignment="1">
      <alignment horizontal="center" vertical="center"/>
    </xf>
    <xf numFmtId="0" fontId="20" fillId="8" borderId="26" xfId="0" applyFont="1" applyFill="1" applyBorder="1" applyAlignment="1">
      <alignment horizontal="center" vertical="center"/>
    </xf>
    <xf numFmtId="0" fontId="21" fillId="8" borderId="22" xfId="0" applyFont="1" applyFill="1" applyBorder="1" applyAlignment="1">
      <alignment horizontal="center" vertical="center"/>
    </xf>
    <xf numFmtId="0" fontId="21" fillId="8" borderId="10" xfId="0" applyFont="1" applyFill="1" applyBorder="1" applyAlignment="1">
      <alignment horizontal="center" vertical="center"/>
    </xf>
    <xf numFmtId="0" fontId="21" fillId="8" borderId="23" xfId="0" applyFont="1" applyFill="1" applyBorder="1" applyAlignment="1">
      <alignment horizontal="center" vertical="center"/>
    </xf>
    <xf numFmtId="0" fontId="21" fillId="8" borderId="24" xfId="0" applyFont="1" applyFill="1" applyBorder="1" applyAlignment="1">
      <alignment horizontal="center" vertical="center"/>
    </xf>
    <xf numFmtId="0" fontId="21" fillId="8" borderId="25" xfId="0" applyFont="1" applyFill="1" applyBorder="1" applyAlignment="1">
      <alignment horizontal="center" vertical="center"/>
    </xf>
    <xf numFmtId="0" fontId="21" fillId="8" borderId="26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 vertical="top"/>
    </xf>
    <xf numFmtId="0" fontId="6" fillId="6" borderId="12" xfId="0" applyFont="1" applyFill="1" applyBorder="1" applyAlignment="1">
      <alignment horizontal="center" vertical="top"/>
    </xf>
    <xf numFmtId="0" fontId="0" fillId="4" borderId="0" xfId="0" applyFill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6" fillId="6" borderId="0" xfId="0" applyFont="1" applyFill="1" applyAlignment="1">
      <alignment horizontal="center" vertical="top"/>
    </xf>
    <xf numFmtId="0" fontId="0" fillId="6" borderId="0" xfId="0" applyFill="1" applyAlignment="1">
      <alignment horizontal="center" vertical="top"/>
    </xf>
    <xf numFmtId="0" fontId="0" fillId="6" borderId="0" xfId="0" applyFill="1" applyBorder="1" applyAlignment="1">
      <alignment horizontal="center" vertical="top"/>
    </xf>
    <xf numFmtId="0" fontId="5" fillId="6" borderId="0" xfId="0" applyFont="1" applyFill="1" applyAlignment="1">
      <alignment horizontal="center" vertical="top"/>
    </xf>
    <xf numFmtId="0" fontId="5" fillId="6" borderId="0" xfId="0" applyFont="1" applyFill="1" applyBorder="1" applyAlignment="1">
      <alignment horizontal="center" vertical="top"/>
    </xf>
    <xf numFmtId="0" fontId="0" fillId="2" borderId="0" xfId="0" applyFill="1" applyAlignment="1" applyProtection="1">
      <alignment horizontal="left"/>
      <protection hidden="1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22" fillId="2" borderId="17" xfId="0" applyFont="1" applyFill="1" applyBorder="1" applyAlignment="1">
      <alignment horizontal="left" vertical="center"/>
    </xf>
    <xf numFmtId="0" fontId="22" fillId="2" borderId="0" xfId="0" applyFont="1" applyFill="1" applyBorder="1" applyAlignment="1">
      <alignment horizontal="left" vertical="center"/>
    </xf>
    <xf numFmtId="0" fontId="22" fillId="2" borderId="19" xfId="0" applyFont="1" applyFill="1" applyBorder="1" applyAlignment="1">
      <alignment horizontal="left" vertical="center"/>
    </xf>
    <xf numFmtId="0" fontId="0" fillId="2" borderId="19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164" fontId="0" fillId="2" borderId="11" xfId="0" applyNumberFormat="1" applyFill="1" applyBorder="1" applyAlignment="1">
      <alignment horizontal="left"/>
    </xf>
    <xf numFmtId="164" fontId="0" fillId="2" borderId="0" xfId="0" applyNumberFormat="1" applyFill="1" applyBorder="1" applyAlignment="1">
      <alignment horizontal="left"/>
    </xf>
    <xf numFmtId="164" fontId="0" fillId="2" borderId="12" xfId="0" applyNumberFormat="1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0" fontId="0" fillId="2" borderId="0" xfId="0" applyFill="1" applyAlignment="1">
      <alignment horizontal="center" wrapText="1"/>
    </xf>
    <xf numFmtId="0" fontId="0" fillId="2" borderId="1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11" xfId="0" applyFill="1" applyBorder="1" applyAlignment="1">
      <alignment horizontal="left" vertical="center" wrapText="1"/>
    </xf>
    <xf numFmtId="0" fontId="0" fillId="2" borderId="0" xfId="0" applyFill="1" applyBorder="1" applyAlignment="1">
      <alignment horizontal="left" vertical="center" wrapText="1"/>
    </xf>
    <xf numFmtId="0" fontId="0" fillId="2" borderId="12" xfId="0" applyFill="1" applyBorder="1" applyAlignment="1">
      <alignment horizontal="left" vertical="center" wrapText="1"/>
    </xf>
    <xf numFmtId="0" fontId="0" fillId="2" borderId="12" xfId="0" applyFill="1" applyBorder="1" applyAlignment="1">
      <alignment horizontal="left"/>
    </xf>
    <xf numFmtId="0" fontId="10" fillId="2" borderId="16" xfId="0" applyFont="1" applyFill="1" applyBorder="1" applyAlignment="1">
      <alignment horizontal="center"/>
    </xf>
    <xf numFmtId="0" fontId="10" fillId="2" borderId="17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0" fillId="4" borderId="30" xfId="0" applyFont="1" applyFill="1" applyBorder="1" applyAlignment="1">
      <alignment vertical="center"/>
    </xf>
    <xf numFmtId="0" fontId="0" fillId="2" borderId="30" xfId="0" applyFont="1" applyFill="1" applyBorder="1" applyAlignment="1">
      <alignment vertical="center"/>
    </xf>
    <xf numFmtId="0" fontId="0" fillId="2" borderId="31" xfId="0" applyFont="1" applyFill="1" applyBorder="1" applyAlignment="1">
      <alignment horizontal="center" vertical="center" wrapText="1"/>
    </xf>
    <xf numFmtId="6" fontId="0" fillId="2" borderId="30" xfId="1" applyNumberFormat="1" applyFont="1" applyFill="1" applyBorder="1" applyAlignment="1">
      <alignment vertical="center"/>
    </xf>
    <xf numFmtId="9" fontId="0" fillId="4" borderId="30" xfId="2" applyNumberFormat="1" applyFont="1" applyFill="1" applyBorder="1" applyAlignment="1">
      <alignment vertical="center"/>
    </xf>
    <xf numFmtId="44" fontId="0" fillId="4" borderId="30" xfId="1" applyNumberFormat="1" applyFont="1" applyFill="1" applyBorder="1" applyAlignment="1">
      <alignment vertical="center"/>
    </xf>
    <xf numFmtId="44" fontId="0" fillId="2" borderId="30" xfId="1" applyNumberFormat="1" applyFont="1" applyFill="1" applyBorder="1" applyAlignment="1">
      <alignment vertical="center"/>
    </xf>
    <xf numFmtId="0" fontId="0" fillId="2" borderId="33" xfId="0" applyFont="1" applyFill="1" applyBorder="1" applyAlignment="1">
      <alignment vertical="center"/>
    </xf>
    <xf numFmtId="0" fontId="16" fillId="7" borderId="28" xfId="0" applyFont="1" applyFill="1" applyBorder="1" applyAlignment="1">
      <alignment vertical="center" wrapText="1"/>
    </xf>
    <xf numFmtId="0" fontId="16" fillId="7" borderId="30" xfId="0" applyFont="1" applyFill="1" applyBorder="1" applyAlignment="1">
      <alignment vertical="center" wrapText="1"/>
    </xf>
    <xf numFmtId="0" fontId="16" fillId="5" borderId="30" xfId="0" applyFont="1" applyFill="1" applyBorder="1" applyAlignment="1">
      <alignment vertical="center" wrapText="1"/>
    </xf>
    <xf numFmtId="44" fontId="16" fillId="5" borderId="30" xfId="1" applyNumberFormat="1" applyFont="1" applyFill="1" applyBorder="1" applyAlignment="1">
      <alignment vertical="center" wrapText="1"/>
    </xf>
    <xf numFmtId="9" fontId="16" fillId="7" borderId="30" xfId="2" applyNumberFormat="1" applyFont="1" applyFill="1" applyBorder="1" applyAlignment="1">
      <alignment vertical="center" wrapText="1"/>
    </xf>
    <xf numFmtId="44" fontId="16" fillId="7" borderId="30" xfId="1" applyNumberFormat="1" applyFont="1" applyFill="1" applyBorder="1" applyAlignment="1">
      <alignment vertical="center" wrapText="1"/>
    </xf>
    <xf numFmtId="0" fontId="3" fillId="5" borderId="33" xfId="0" applyFont="1" applyFill="1" applyBorder="1" applyAlignment="1">
      <alignment vertical="center"/>
    </xf>
    <xf numFmtId="0" fontId="0" fillId="4" borderId="28" xfId="0" applyFont="1" applyFill="1" applyBorder="1" applyAlignment="1">
      <alignment vertical="center"/>
    </xf>
    <xf numFmtId="0" fontId="16" fillId="7" borderId="34" xfId="0" applyFont="1" applyFill="1" applyBorder="1" applyAlignment="1">
      <alignment vertical="center" wrapText="1"/>
    </xf>
    <xf numFmtId="0" fontId="16" fillId="7" borderId="35" xfId="0" applyFont="1" applyFill="1" applyBorder="1" applyAlignment="1">
      <alignment vertical="center" wrapText="1"/>
    </xf>
    <xf numFmtId="0" fontId="16" fillId="5" borderId="35" xfId="0" applyFont="1" applyFill="1" applyBorder="1" applyAlignment="1">
      <alignment vertical="center" wrapText="1"/>
    </xf>
    <xf numFmtId="44" fontId="16" fillId="5" borderId="35" xfId="1" applyNumberFormat="1" applyFont="1" applyFill="1" applyBorder="1" applyAlignment="1">
      <alignment vertical="center" wrapText="1"/>
    </xf>
    <xf numFmtId="9" fontId="16" fillId="7" borderId="35" xfId="2" applyNumberFormat="1" applyFont="1" applyFill="1" applyBorder="1" applyAlignment="1">
      <alignment vertical="center" wrapText="1"/>
    </xf>
    <xf numFmtId="44" fontId="16" fillId="7" borderId="35" xfId="1" applyNumberFormat="1" applyFont="1" applyFill="1" applyBorder="1" applyAlignment="1">
      <alignment vertical="center" wrapText="1"/>
    </xf>
    <xf numFmtId="0" fontId="3" fillId="5" borderId="36" xfId="0" applyFont="1" applyFill="1" applyBorder="1"/>
    <xf numFmtId="0" fontId="0" fillId="4" borderId="37" xfId="0" applyFont="1" applyFill="1" applyBorder="1" applyAlignment="1">
      <alignment vertical="center"/>
    </xf>
    <xf numFmtId="0" fontId="0" fillId="2" borderId="38" xfId="0" applyFont="1" applyFill="1" applyBorder="1" applyAlignment="1">
      <alignment vertical="center"/>
    </xf>
    <xf numFmtId="0" fontId="0" fillId="4" borderId="29" xfId="0" applyFont="1" applyFill="1" applyBorder="1" applyAlignment="1">
      <alignment vertical="center"/>
    </xf>
    <xf numFmtId="0" fontId="0" fillId="7" borderId="30" xfId="0" applyNumberFormat="1" applyFont="1" applyFill="1" applyBorder="1" applyAlignment="1">
      <alignment vertical="center"/>
    </xf>
    <xf numFmtId="0" fontId="0" fillId="5" borderId="30" xfId="0" applyFont="1" applyFill="1" applyBorder="1" applyAlignment="1">
      <alignment vertical="center"/>
    </xf>
    <xf numFmtId="0" fontId="0" fillId="5" borderId="32" xfId="0" applyFont="1" applyFill="1" applyBorder="1" applyAlignment="1">
      <alignment horizontal="center" vertical="center" wrapText="1"/>
    </xf>
    <xf numFmtId="44" fontId="0" fillId="7" borderId="30" xfId="1" applyNumberFormat="1" applyFont="1" applyFill="1" applyBorder="1" applyAlignment="1">
      <alignment vertical="center"/>
    </xf>
    <xf numFmtId="9" fontId="0" fillId="7" borderId="30" xfId="2" applyNumberFormat="1" applyFont="1" applyFill="1" applyBorder="1" applyAlignment="1">
      <alignment vertical="center"/>
    </xf>
    <xf numFmtId="9" fontId="0" fillId="2" borderId="30" xfId="2" applyNumberFormat="1" applyFont="1" applyFill="1" applyBorder="1" applyAlignment="1">
      <alignment vertical="center"/>
    </xf>
    <xf numFmtId="44" fontId="0" fillId="5" borderId="30" xfId="1" applyNumberFormat="1" applyFont="1" applyFill="1" applyBorder="1" applyAlignment="1">
      <alignment vertical="center"/>
    </xf>
    <xf numFmtId="0" fontId="0" fillId="5" borderId="33" xfId="0" applyFont="1" applyFill="1" applyBorder="1" applyAlignment="1">
      <alignment vertical="center"/>
    </xf>
    <xf numFmtId="0" fontId="0" fillId="2" borderId="1" xfId="0" applyFont="1" applyFill="1" applyBorder="1" applyAlignment="1">
      <alignment horizontal="center" vertical="center" wrapText="1"/>
    </xf>
    <xf numFmtId="0" fontId="16" fillId="5" borderId="33" xfId="0" applyFont="1" applyFill="1" applyBorder="1" applyAlignment="1">
      <alignment vertical="center" wrapText="1"/>
    </xf>
    <xf numFmtId="9" fontId="16" fillId="5" borderId="30" xfId="2" applyNumberFormat="1" applyFont="1" applyFill="1" applyBorder="1" applyAlignment="1">
      <alignment vertical="center" wrapText="1"/>
    </xf>
    <xf numFmtId="0" fontId="3" fillId="5" borderId="28" xfId="0" applyFont="1" applyFill="1" applyBorder="1"/>
    <xf numFmtId="0" fontId="3" fillId="5" borderId="30" xfId="0" applyFont="1" applyFill="1" applyBorder="1"/>
    <xf numFmtId="44" fontId="3" fillId="5" borderId="30" xfId="1" applyNumberFormat="1" applyFont="1" applyFill="1" applyBorder="1"/>
    <xf numFmtId="9" fontId="3" fillId="5" borderId="30" xfId="2" applyNumberFormat="1" applyFont="1" applyFill="1" applyBorder="1"/>
    <xf numFmtId="0" fontId="3" fillId="5" borderId="33" xfId="0" applyFont="1" applyFill="1" applyBorder="1"/>
    <xf numFmtId="0" fontId="0" fillId="5" borderId="39" xfId="0" applyFont="1" applyFill="1" applyBorder="1" applyAlignment="1">
      <alignment horizontal="center" vertical="center"/>
    </xf>
    <xf numFmtId="0" fontId="0" fillId="5" borderId="40" xfId="0" applyFont="1" applyFill="1" applyBorder="1" applyAlignment="1">
      <alignment horizontal="center" vertical="center"/>
    </xf>
    <xf numFmtId="0" fontId="0" fillId="5" borderId="41" xfId="0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theme="8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numFmt numFmtId="0" formatCode="General"/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rgb="FF4BACC6"/>
        </left>
        <right style="thin">
          <color rgb="FF4BACC6"/>
        </right>
        <top style="thin">
          <color rgb="FF4BACC6"/>
        </top>
      </border>
    </dxf>
    <dxf>
      <fill>
        <patternFill patternType="solid"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</border>
    </dxf>
    <dxf>
      <fill>
        <patternFill patternType="solid"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0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%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firstButton="1" fmlaLink="Données!$B$2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15</xdr:row>
          <xdr:rowOff>171450</xdr:rowOff>
        </xdr:from>
        <xdr:to>
          <xdr:col>2</xdr:col>
          <xdr:colOff>723900</xdr:colOff>
          <xdr:row>18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Commencer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la configuration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57150</xdr:rowOff>
        </xdr:from>
        <xdr:to>
          <xdr:col>2</xdr:col>
          <xdr:colOff>723900</xdr:colOff>
          <xdr:row>15</xdr:row>
          <xdr:rowOff>9525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Coordonnées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19</xdr:row>
          <xdr:rowOff>104775</xdr:rowOff>
        </xdr:from>
        <xdr:to>
          <xdr:col>2</xdr:col>
          <xdr:colOff>723900</xdr:colOff>
          <xdr:row>22</xdr:row>
          <xdr:rowOff>95250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Visualiser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38100</xdr:colOff>
          <xdr:row>0</xdr:row>
          <xdr:rowOff>38100</xdr:rowOff>
        </xdr:from>
        <xdr:to>
          <xdr:col>15</xdr:col>
          <xdr:colOff>752475</xdr:colOff>
          <xdr:row>1</xdr:row>
          <xdr:rowOff>276225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Générer un nouveau n° de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252132</xdr:colOff>
      <xdr:row>3</xdr:row>
      <xdr:rowOff>62582</xdr:rowOff>
    </xdr:from>
    <xdr:to>
      <xdr:col>5</xdr:col>
      <xdr:colOff>537882</xdr:colOff>
      <xdr:row>7</xdr:row>
      <xdr:rowOff>30256</xdr:rowOff>
    </xdr:to>
    <xdr:pic>
      <xdr:nvPicPr>
        <xdr:cNvPr id="1026" name="Pictur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4367" y="253082"/>
          <a:ext cx="1047750" cy="74088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727076</xdr:colOff>
      <xdr:row>2</xdr:row>
      <xdr:rowOff>57150</xdr:rowOff>
    </xdr:from>
    <xdr:to>
      <xdr:col>8</xdr:col>
      <xdr:colOff>28574</xdr:colOff>
      <xdr:row>8</xdr:row>
      <xdr:rowOff>74517</xdr:rowOff>
    </xdr:to>
    <xdr:pic>
      <xdr:nvPicPr>
        <xdr:cNvPr id="3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061076" y="57150"/>
          <a:ext cx="1587498" cy="1190623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63874</xdr:colOff>
      <xdr:row>2</xdr:row>
      <xdr:rowOff>16002</xdr:rowOff>
    </xdr:from>
    <xdr:to>
      <xdr:col>9</xdr:col>
      <xdr:colOff>692524</xdr:colOff>
      <xdr:row>7</xdr:row>
      <xdr:rowOff>194056</xdr:rowOff>
    </xdr:to>
    <xdr:pic>
      <xdr:nvPicPr>
        <xdr:cNvPr id="1047" name="Picture 2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084109" y="16002"/>
          <a:ext cx="1390650" cy="1152966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378952</xdr:colOff>
      <xdr:row>2</xdr:row>
      <xdr:rowOff>123825</xdr:rowOff>
    </xdr:from>
    <xdr:to>
      <xdr:col>11</xdr:col>
      <xdr:colOff>557495</xdr:colOff>
      <xdr:row>7</xdr:row>
      <xdr:rowOff>38099</xdr:rowOff>
    </xdr:to>
    <xdr:pic>
      <xdr:nvPicPr>
        <xdr:cNvPr id="1048" name="Picture 2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6923187" y="123825"/>
          <a:ext cx="1119837" cy="889186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131111</xdr:colOff>
      <xdr:row>2</xdr:row>
      <xdr:rowOff>134258</xdr:rowOff>
    </xdr:from>
    <xdr:to>
      <xdr:col>13</xdr:col>
      <xdr:colOff>616886</xdr:colOff>
      <xdr:row>7</xdr:row>
      <xdr:rowOff>38100</xdr:rowOff>
    </xdr:to>
    <xdr:pic>
      <xdr:nvPicPr>
        <xdr:cNvPr id="1049" name="Picture 2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378640" y="134258"/>
          <a:ext cx="1247775" cy="878754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109822</xdr:colOff>
      <xdr:row>2</xdr:row>
      <xdr:rowOff>92492</xdr:rowOff>
    </xdr:from>
    <xdr:to>
      <xdr:col>15</xdr:col>
      <xdr:colOff>652745</xdr:colOff>
      <xdr:row>6</xdr:row>
      <xdr:rowOff>180973</xdr:rowOff>
    </xdr:to>
    <xdr:pic>
      <xdr:nvPicPr>
        <xdr:cNvPr id="1050" name="Picture 2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881351" y="92492"/>
          <a:ext cx="1304923" cy="872893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234210</xdr:colOff>
      <xdr:row>2</xdr:row>
      <xdr:rowOff>19050</xdr:rowOff>
    </xdr:from>
    <xdr:to>
      <xdr:col>17</xdr:col>
      <xdr:colOff>519960</xdr:colOff>
      <xdr:row>7</xdr:row>
      <xdr:rowOff>95250</xdr:rowOff>
    </xdr:to>
    <xdr:pic>
      <xdr:nvPicPr>
        <xdr:cNvPr id="1051" name="Picture 2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1529739" y="19050"/>
          <a:ext cx="1047750" cy="1051112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110946</xdr:colOff>
      <xdr:row>2</xdr:row>
      <xdr:rowOff>124195</xdr:rowOff>
    </xdr:from>
    <xdr:to>
      <xdr:col>19</xdr:col>
      <xdr:colOff>663396</xdr:colOff>
      <xdr:row>7</xdr:row>
      <xdr:rowOff>200586</xdr:rowOff>
    </xdr:to>
    <xdr:pic>
      <xdr:nvPicPr>
        <xdr:cNvPr id="1053" name="Picture 29" descr="mercedes logo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2930475" y="124195"/>
          <a:ext cx="1314450" cy="1051303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7</xdr:row>
          <xdr:rowOff>133350</xdr:rowOff>
        </xdr:from>
        <xdr:to>
          <xdr:col>5</xdr:col>
          <xdr:colOff>200025</xdr:colOff>
          <xdr:row>8</xdr:row>
          <xdr:rowOff>152400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7</xdr:row>
          <xdr:rowOff>133350</xdr:rowOff>
        </xdr:from>
        <xdr:to>
          <xdr:col>7</xdr:col>
          <xdr:colOff>200025</xdr:colOff>
          <xdr:row>8</xdr:row>
          <xdr:rowOff>152400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11</xdr:row>
          <xdr:rowOff>152400</xdr:rowOff>
        </xdr:from>
        <xdr:to>
          <xdr:col>2</xdr:col>
          <xdr:colOff>733425</xdr:colOff>
          <xdr:row>14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590550</xdr:colOff>
          <xdr:row>7</xdr:row>
          <xdr:rowOff>133350</xdr:rowOff>
        </xdr:from>
        <xdr:to>
          <xdr:col>9</xdr:col>
          <xdr:colOff>142875</xdr:colOff>
          <xdr:row>8</xdr:row>
          <xdr:rowOff>152400</xdr:rowOff>
        </xdr:to>
        <xdr:sp macro="" textlink="">
          <xdr:nvSpPr>
            <xdr:cNvPr id="1054" name="Option 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819150</xdr:colOff>
          <xdr:row>7</xdr:row>
          <xdr:rowOff>133350</xdr:rowOff>
        </xdr:from>
        <xdr:to>
          <xdr:col>11</xdr:col>
          <xdr:colOff>190500</xdr:colOff>
          <xdr:row>8</xdr:row>
          <xdr:rowOff>152400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571500</xdr:colOff>
          <xdr:row>7</xdr:row>
          <xdr:rowOff>133350</xdr:rowOff>
        </xdr:from>
        <xdr:to>
          <xdr:col>13</xdr:col>
          <xdr:colOff>123825</xdr:colOff>
          <xdr:row>8</xdr:row>
          <xdr:rowOff>152400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647700</xdr:colOff>
          <xdr:row>7</xdr:row>
          <xdr:rowOff>133350</xdr:rowOff>
        </xdr:from>
        <xdr:to>
          <xdr:col>15</xdr:col>
          <xdr:colOff>200025</xdr:colOff>
          <xdr:row>8</xdr:row>
          <xdr:rowOff>152400</xdr:rowOff>
        </xdr:to>
        <xdr:sp macro="" textlink="">
          <xdr:nvSpPr>
            <xdr:cNvPr id="1057" name="Option 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628650</xdr:colOff>
          <xdr:row>7</xdr:row>
          <xdr:rowOff>133350</xdr:rowOff>
        </xdr:from>
        <xdr:to>
          <xdr:col>17</xdr:col>
          <xdr:colOff>180975</xdr:colOff>
          <xdr:row>8</xdr:row>
          <xdr:rowOff>152400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628650</xdr:colOff>
          <xdr:row>7</xdr:row>
          <xdr:rowOff>142875</xdr:rowOff>
        </xdr:from>
        <xdr:to>
          <xdr:col>19</xdr:col>
          <xdr:colOff>180975</xdr:colOff>
          <xdr:row>8</xdr:row>
          <xdr:rowOff>171450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419100</xdr:colOff>
          <xdr:row>16</xdr:row>
          <xdr:rowOff>9525</xdr:rowOff>
        </xdr:from>
        <xdr:to>
          <xdr:col>19</xdr:col>
          <xdr:colOff>514350</xdr:colOff>
          <xdr:row>17</xdr:row>
          <xdr:rowOff>133350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le 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24</xdr:row>
          <xdr:rowOff>180975</xdr:rowOff>
        </xdr:from>
        <xdr:to>
          <xdr:col>18</xdr:col>
          <xdr:colOff>314325</xdr:colOff>
          <xdr:row>28</xdr:row>
          <xdr:rowOff>66675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Commencer la customisation du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419100</xdr:colOff>
          <xdr:row>18</xdr:row>
          <xdr:rowOff>66675</xdr:rowOff>
        </xdr:from>
        <xdr:to>
          <xdr:col>19</xdr:col>
          <xdr:colOff>514350</xdr:colOff>
          <xdr:row>20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28575</xdr:rowOff>
        </xdr:from>
        <xdr:to>
          <xdr:col>2</xdr:col>
          <xdr:colOff>733425</xdr:colOff>
          <xdr:row>10</xdr:row>
          <xdr:rowOff>28575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11</xdr:row>
          <xdr:rowOff>0</xdr:rowOff>
        </xdr:from>
        <xdr:to>
          <xdr:col>2</xdr:col>
          <xdr:colOff>733425</xdr:colOff>
          <xdr:row>14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14</xdr:row>
          <xdr:rowOff>161925</xdr:rowOff>
        </xdr:from>
        <xdr:to>
          <xdr:col>2</xdr:col>
          <xdr:colOff>723900</xdr:colOff>
          <xdr:row>17</xdr:row>
          <xdr:rowOff>161925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6</xdr:row>
          <xdr:rowOff>66675</xdr:rowOff>
        </xdr:from>
        <xdr:to>
          <xdr:col>2</xdr:col>
          <xdr:colOff>742950</xdr:colOff>
          <xdr:row>9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38100</xdr:rowOff>
        </xdr:from>
        <xdr:to>
          <xdr:col>2</xdr:col>
          <xdr:colOff>742950</xdr:colOff>
          <xdr:row>13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9525</xdr:rowOff>
        </xdr:from>
        <xdr:to>
          <xdr:col>2</xdr:col>
          <xdr:colOff>733425</xdr:colOff>
          <xdr:row>17</xdr:row>
          <xdr:rowOff>9525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6</xdr:row>
          <xdr:rowOff>66675</xdr:rowOff>
        </xdr:from>
        <xdr:to>
          <xdr:col>2</xdr:col>
          <xdr:colOff>742950</xdr:colOff>
          <xdr:row>9</xdr:row>
          <xdr:rowOff>66675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38100</xdr:rowOff>
        </xdr:from>
        <xdr:to>
          <xdr:col>2</xdr:col>
          <xdr:colOff>742950</xdr:colOff>
          <xdr:row>13</xdr:row>
          <xdr:rowOff>38100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9525</xdr:rowOff>
        </xdr:from>
        <xdr:to>
          <xdr:col>2</xdr:col>
          <xdr:colOff>733425</xdr:colOff>
          <xdr:row>17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6</xdr:row>
          <xdr:rowOff>76200</xdr:rowOff>
        </xdr:from>
        <xdr:to>
          <xdr:col>2</xdr:col>
          <xdr:colOff>723900</xdr:colOff>
          <xdr:row>9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10</xdr:row>
          <xdr:rowOff>47625</xdr:rowOff>
        </xdr:from>
        <xdr:to>
          <xdr:col>2</xdr:col>
          <xdr:colOff>723900</xdr:colOff>
          <xdr:row>13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14</xdr:row>
          <xdr:rowOff>9525</xdr:rowOff>
        </xdr:from>
        <xdr:to>
          <xdr:col>2</xdr:col>
          <xdr:colOff>723900</xdr:colOff>
          <xdr:row>17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0</xdr:rowOff>
        </xdr:from>
        <xdr:to>
          <xdr:col>2</xdr:col>
          <xdr:colOff>733425</xdr:colOff>
          <xdr:row>10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161925</xdr:rowOff>
        </xdr:from>
        <xdr:to>
          <xdr:col>2</xdr:col>
          <xdr:colOff>733425</xdr:colOff>
          <xdr:row>13</xdr:row>
          <xdr:rowOff>152400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114300</xdr:rowOff>
        </xdr:from>
        <xdr:to>
          <xdr:col>2</xdr:col>
          <xdr:colOff>733425</xdr:colOff>
          <xdr:row>17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7</xdr:row>
          <xdr:rowOff>85725</xdr:rowOff>
        </xdr:from>
        <xdr:to>
          <xdr:col>2</xdr:col>
          <xdr:colOff>742950</xdr:colOff>
          <xdr:row>10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10</xdr:row>
          <xdr:rowOff>57150</xdr:rowOff>
        </xdr:from>
        <xdr:to>
          <xdr:col>2</xdr:col>
          <xdr:colOff>742950</xdr:colOff>
          <xdr:row>13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14</xdr:row>
          <xdr:rowOff>28575</xdr:rowOff>
        </xdr:from>
        <xdr:to>
          <xdr:col>2</xdr:col>
          <xdr:colOff>733425</xdr:colOff>
          <xdr:row>16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4</xdr:row>
          <xdr:rowOff>142875</xdr:rowOff>
        </xdr:from>
        <xdr:to>
          <xdr:col>2</xdr:col>
          <xdr:colOff>733425</xdr:colOff>
          <xdr:row>7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104775</xdr:rowOff>
        </xdr:from>
        <xdr:to>
          <xdr:col>2</xdr:col>
          <xdr:colOff>733425</xdr:colOff>
          <xdr:row>13</xdr:row>
          <xdr:rowOff>104775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7</xdr:row>
          <xdr:rowOff>57150</xdr:rowOff>
        </xdr:from>
        <xdr:to>
          <xdr:col>2</xdr:col>
          <xdr:colOff>733425</xdr:colOff>
          <xdr:row>9</xdr:row>
          <xdr:rowOff>161925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19050</xdr:rowOff>
        </xdr:from>
        <xdr:to>
          <xdr:col>2</xdr:col>
          <xdr:colOff>742950</xdr:colOff>
          <xdr:row>11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Etape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15</xdr:row>
          <xdr:rowOff>161925</xdr:rowOff>
        </xdr:from>
        <xdr:to>
          <xdr:col>2</xdr:col>
          <xdr:colOff>742950</xdr:colOff>
          <xdr:row>18</xdr:row>
          <xdr:rowOff>161925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Retour à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11</xdr:row>
          <xdr:rowOff>171450</xdr:rowOff>
        </xdr:from>
        <xdr:to>
          <xdr:col>2</xdr:col>
          <xdr:colOff>723900</xdr:colOff>
          <xdr:row>14</xdr:row>
          <xdr:rowOff>171450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Visualiser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le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31</xdr:row>
          <xdr:rowOff>47625</xdr:rowOff>
        </xdr:from>
        <xdr:to>
          <xdr:col>2</xdr:col>
          <xdr:colOff>742950</xdr:colOff>
          <xdr:row>34</xdr:row>
          <xdr:rowOff>47625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spécifiques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23</xdr:row>
          <xdr:rowOff>180975</xdr:rowOff>
        </xdr:from>
        <xdr:to>
          <xdr:col>2</xdr:col>
          <xdr:colOff>742950</xdr:colOff>
          <xdr:row>26</xdr:row>
          <xdr:rowOff>180975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supplémentaires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16</xdr:row>
          <xdr:rowOff>47625</xdr:rowOff>
        </xdr:from>
        <xdr:to>
          <xdr:col>2</xdr:col>
          <xdr:colOff>752475</xdr:colOff>
          <xdr:row>19</xdr:row>
          <xdr:rowOff>47625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facultatives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20</xdr:row>
          <xdr:rowOff>38100</xdr:rowOff>
        </xdr:from>
        <xdr:to>
          <xdr:col>2</xdr:col>
          <xdr:colOff>752475</xdr:colOff>
          <xdr:row>23</xdr:row>
          <xdr:rowOff>38100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Aménagement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12</xdr:row>
          <xdr:rowOff>85725</xdr:rowOff>
        </xdr:from>
        <xdr:to>
          <xdr:col>2</xdr:col>
          <xdr:colOff>742950</xdr:colOff>
          <xdr:row>15</xdr:row>
          <xdr:rowOff>85725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Options obligatoires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8</xdr:row>
          <xdr:rowOff>104775</xdr:rowOff>
        </xdr:from>
        <xdr:to>
          <xdr:col>2</xdr:col>
          <xdr:colOff>742950</xdr:colOff>
          <xdr:row>11</xdr:row>
          <xdr:rowOff>104775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Choix du chassis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4</xdr:row>
          <xdr:rowOff>142875</xdr:rowOff>
        </xdr:from>
        <xdr:to>
          <xdr:col>2</xdr:col>
          <xdr:colOff>742950</xdr:colOff>
          <xdr:row>7</xdr:row>
          <xdr:rowOff>142875</xdr:rowOff>
        </xdr:to>
        <xdr:sp macro="" textlink="">
          <xdr:nvSpPr>
            <xdr:cNvPr id="18439" name="Button 7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Choix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Marque/Modèle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0</xdr:row>
          <xdr:rowOff>171450</xdr:rowOff>
        </xdr:from>
        <xdr:to>
          <xdr:col>2</xdr:col>
          <xdr:colOff>742950</xdr:colOff>
          <xdr:row>3</xdr:row>
          <xdr:rowOff>171450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27</xdr:row>
          <xdr:rowOff>114300</xdr:rowOff>
        </xdr:from>
        <xdr:to>
          <xdr:col>2</xdr:col>
          <xdr:colOff>723900</xdr:colOff>
          <xdr:row>30</xdr:row>
          <xdr:rowOff>114300</xdr:rowOff>
        </xdr:to>
        <xdr:sp macro="" textlink="">
          <xdr:nvSpPr>
            <xdr:cNvPr id="18446" name="Button 14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57150</xdr:colOff>
          <xdr:row>9</xdr:row>
          <xdr:rowOff>66675</xdr:rowOff>
        </xdr:from>
        <xdr:to>
          <xdr:col>20</xdr:col>
          <xdr:colOff>0</xdr:colOff>
          <xdr:row>12</xdr:row>
          <xdr:rowOff>66675</xdr:rowOff>
        </xdr:to>
        <xdr:sp macro="" textlink="">
          <xdr:nvSpPr>
            <xdr:cNvPr id="18447" name="Button 15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47625</xdr:colOff>
          <xdr:row>5</xdr:row>
          <xdr:rowOff>66675</xdr:rowOff>
        </xdr:from>
        <xdr:to>
          <xdr:col>19</xdr:col>
          <xdr:colOff>752475</xdr:colOff>
          <xdr:row>8</xdr:row>
          <xdr:rowOff>66675</xdr:rowOff>
        </xdr:to>
        <xdr:sp macro="" textlink="">
          <xdr:nvSpPr>
            <xdr:cNvPr id="18448" name="Button 16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47625</xdr:colOff>
          <xdr:row>1</xdr:row>
          <xdr:rowOff>76200</xdr:rowOff>
        </xdr:from>
        <xdr:to>
          <xdr:col>19</xdr:col>
          <xdr:colOff>752475</xdr:colOff>
          <xdr:row>4</xdr:row>
          <xdr:rowOff>76200</xdr:rowOff>
        </xdr:to>
        <xdr:sp macro="" textlink="">
          <xdr:nvSpPr>
            <xdr:cNvPr id="18449" name="Button 17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Reset devis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0" name="Tableau10" displayName="Tableau10" ref="E1:Q68" totalsRowShown="0" headerRowDxfId="105" tableBorderDxfId="104">
  <autoFilter ref="E1:Q68"/>
  <tableColumns count="13">
    <tableColumn id="1" name="Choix 1" dataDxfId="103">
      <calculatedColumnFormula>Q2</calculatedColumnFormula>
    </tableColumn>
    <tableColumn id="2" name="Marque" dataDxfId="102"/>
    <tableColumn id="3" name="Modèle" dataDxfId="101"/>
    <tableColumn id="10" name="Code Référence Châssis" dataDxfId="100"/>
    <tableColumn id="4" name="Désignation" dataDxfId="99"/>
    <tableColumn id="13" name="Descriptif" dataDxfId="98"/>
    <tableColumn id="5" name="Motorisation" dataDxfId="97"/>
    <tableColumn id="6" name="Prix de Vente Public" dataDxfId="96" dataCellStyle="Monétaire"/>
    <tableColumn id="7" name="Remise" dataDxfId="95" dataCellStyle="Pourcentage"/>
    <tableColumn id="8" name="Prix d'achat" dataDxfId="94" dataCellStyle="Monétaire">
      <calculatedColumnFormula>Tableau10[[#This Row],[Prix de Vente Public]]*(1-Tableau10[[#This Row],[Remise]])</calculatedColumnFormula>
    </tableColumn>
    <tableColumn id="11" name="Marge sur châssis" dataDxfId="93" dataCellStyle="Pourcentage"/>
    <tableColumn id="12" name="prix de vente" dataDxfId="92" dataCellStyle="Monétaire">
      <calculatedColumnFormula>Tableau10[[#This Row],[Prix d''achat]]*(1+Tableau10[[#This Row],[Marge sur châssis]])</calculatedColumnFormula>
    </tableColumn>
    <tableColumn id="9" name="Choix" dataDxfId="91" dataCellStyle="Monétaire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O30" insertRowShift="1" totalsRowShown="0" headerRowDxfId="90" dataDxfId="89" tableBorderDxfId="88">
  <autoFilter ref="E1:O30"/>
  <tableColumns count="11">
    <tableColumn id="1" name="Marque" dataDxfId="87"/>
    <tableColumn id="2" name="Modèle" dataDxfId="86"/>
    <tableColumn id="3" name="Type" dataDxfId="85"/>
    <tableColumn id="4" name="Code Référence Opt. Obl." dataDxfId="84"/>
    <tableColumn id="5" name="Description" dataDxfId="83"/>
    <tableColumn id="6" name="Prix de vente public" dataDxfId="82" dataCellStyle="Monétaire"/>
    <tableColumn id="7" name="Remise" dataDxfId="81" dataCellStyle="Pourcentage"/>
    <tableColumn id="10" name="Prix d'achat" dataDxfId="80" dataCellStyle="Monétaire">
      <calculatedColumnFormula>Tableau3[[#This Row],[Prix de vente public]]*(1-Tableau3[[#This Row],[Remise]])</calculatedColumnFormula>
    </tableColumn>
    <tableColumn id="11" name="Marge" dataDxfId="79" dataCellStyle="Pourcentage"/>
    <tableColumn id="8" name="Prix de vente" dataDxfId="78" dataCellStyle="Monétaire">
      <calculatedColumnFormula>IF(Tableau3[[#This Row],[Choix]]=1,Tableau3[[#This Row],[Prix d''achat]]*(1+Tableau3[[#This Row],[Marge]]),"ERREUR")</calculatedColumnFormula>
    </tableColumn>
    <tableColumn id="9" name="Choix" dataDxfId="77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8" name="Tableau39" displayName="Tableau39" ref="E1:O14" insertRowShift="1" totalsRowShown="0" headerRowDxfId="76" dataDxfId="75" tableBorderDxfId="74">
  <autoFilter ref="E1:O14"/>
  <tableColumns count="11">
    <tableColumn id="1" name="Marque" dataDxfId="73"/>
    <tableColumn id="2" name="Modèle" dataDxfId="72"/>
    <tableColumn id="3" name="Type" dataDxfId="71"/>
    <tableColumn id="4" name="Code Référence Opt. Pré." dataDxfId="70"/>
    <tableColumn id="5" name="Description" dataDxfId="69"/>
    <tableColumn id="6" name="Prix de vente public" dataDxfId="68" dataCellStyle="Monétaire"/>
    <tableColumn id="7" name="Remise" dataDxfId="67" dataCellStyle="Pourcentage"/>
    <tableColumn id="10" name="Prix d'achat" dataDxfId="66" dataCellStyle="Monétaire">
      <calculatedColumnFormula>Tableau39[[#This Row],[Prix de vente public]]*(1-Tableau39[[#This Row],[Remise]])</calculatedColumnFormula>
    </tableColumn>
    <tableColumn id="11" name="Marge" dataDxfId="65" dataCellStyle="Pourcentage"/>
    <tableColumn id="8" name="Prix de vente" dataDxfId="64" dataCellStyle="Monétaire">
      <calculatedColumnFormula>IF(Tableau39[[#This Row],[Choix]]=1,Tableau39[[#This Row],[Prix d''achat]]*(1+Tableau39[[#This Row],[Marge]]),"ERREUR")</calculatedColumnFormula>
    </tableColumn>
    <tableColumn id="9" name="Choix" dataDxfId="63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O79" insertRowShift="1" totalsRowShown="0" headerRowDxfId="62" dataDxfId="61" tableBorderDxfId="60">
  <autoFilter ref="E1:O79"/>
  <tableColumns count="11">
    <tableColumn id="1" name="Marque" dataDxfId="59"/>
    <tableColumn id="2" name="Modèle" dataDxfId="58"/>
    <tableColumn id="3" name="Type" dataDxfId="57"/>
    <tableColumn id="4" name="Code Référence Opt. Fal." dataDxfId="56"/>
    <tableColumn id="5" name="Description" dataDxfId="55"/>
    <tableColumn id="6" name="Prix de vente public" dataDxfId="54" dataCellStyle="Monétaire"/>
    <tableColumn id="7" name="Remise" dataDxfId="53" dataCellStyle="Pourcentage"/>
    <tableColumn id="8" name="Prix d'achat" dataDxfId="52" dataCellStyle="Monétaire">
      <calculatedColumnFormula>Tableau4[[#This Row],[Prix de vente public]]*(1-Tableau4[[#This Row],[Remise]])</calculatedColumnFormula>
    </tableColumn>
    <tableColumn id="10" name="Marge" dataDxfId="51" dataCellStyle="Pourcentage"/>
    <tableColumn id="11" name="Prix de vente" dataDxfId="50" dataCellStyle="Monétaire">
      <calculatedColumnFormula>Tableau4[[#This Row],[Prix d''achat]]*(1+Tableau4[[#This Row],[Marge]])</calculatedColumnFormula>
    </tableColumn>
    <tableColumn id="9" name="Choix" dataDxfId="49"/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E1:P99" totalsRowShown="0" headerRowDxfId="48" dataDxfId="47">
  <autoFilter ref="E1:P99"/>
  <sortState ref="E2:P55">
    <sortCondition ref="G2"/>
  </sortState>
  <tableColumns count="12">
    <tableColumn id="1" name="Choix 2" dataDxfId="46">
      <calculatedColumnFormula>Tableau1[[#This Row],[Choix]]</calculatedColumnFormula>
    </tableColumn>
    <tableColumn id="11" name="Marque" dataDxfId="45"/>
    <tableColumn id="2" name="Modèle" dataDxfId="44"/>
    <tableColumn id="10" name="Type" dataDxfId="43"/>
    <tableColumn id="3" name="Référence" dataDxfId="42"/>
    <tableColumn id="4" name="Description" dataDxfId="41"/>
    <tableColumn id="17" name="Plan" dataDxfId="40">
      <calculatedColumnFormula>Tableau1[[#This Row],[Référence]]</calculatedColumnFormula>
    </tableColumn>
    <tableColumn id="5" name="Prix de vente public" dataDxfId="39" dataCellStyle="Monétaire"/>
    <tableColumn id="6" name="Remise" dataDxfId="38" dataCellStyle="Pourcentage"/>
    <tableColumn id="12" name="PN" dataDxfId="37" dataCellStyle="Pourcentage"/>
    <tableColumn id="7" name="Prix de vente " dataDxfId="36" dataCellStyle="Monétaire">
      <calculatedColumnFormula>IF(Tableau1[[#This Row],[PN]]&gt;0.05,"ERREUR",Tableau1[[#This Row],[Prix de vente public]]*(1-(Tableau1[[#This Row],[Remise]]+Tableau1[[#This Row],[PN]])))</calculatedColumnFormula>
    </tableColumn>
    <tableColumn id="8" name="Choix" dataDxfId="35"/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E1:O1974" totalsRowShown="0" headerRowDxfId="34" dataDxfId="33" tableBorderDxfId="32">
  <autoFilter ref="E1:O1974"/>
  <sortState ref="E2:O1432">
    <sortCondition ref="E2"/>
  </sortState>
  <tableColumns count="11">
    <tableColumn id="1" name="Marque" dataDxfId="31"/>
    <tableColumn id="2" name="Modèle" dataDxfId="30"/>
    <tableColumn id="11" name="Aménagement" dataDxfId="29">
      <calculatedColumnFormula>Tableau5[[#This Row],[Référence]]</calculatedColumnFormula>
    </tableColumn>
    <tableColumn id="3" name="Type" dataDxfId="28"/>
    <tableColumn id="4" name="Référence" dataDxfId="27"/>
    <tableColumn id="5" name="Description" dataDxfId="26"/>
    <tableColumn id="6" name="Prix de vente public" dataDxfId="25" dataCellStyle="Monétaire"/>
    <tableColumn id="7" name="Remise" dataDxfId="24" dataCellStyle="Pourcentage"/>
    <tableColumn id="10" name="PN" dataDxfId="23" dataCellStyle="Pourcentage"/>
    <tableColumn id="8" name="Prix de vente" dataDxfId="22" dataCellStyle="Monétaire">
      <calculatedColumnFormula>IF(Tableau5[[#This Row],[PN]]&gt;0.05,"ERREUR",Tableau5[[#This Row],[Prix de vente public]]*(1-(Tableau5[[#This Row],[Remise]]+Tableau5[[#This Row],[PN]])))</calculatedColumnFormula>
    </tableColumn>
    <tableColumn id="9" name="Choix" dataDxfId="21"/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id="6" name="Tableau537" displayName="Tableau537" ref="E1:M164" totalsRowShown="0" headerRowDxfId="20" dataDxfId="19" tableBorderDxfId="18">
  <autoFilter ref="E1:M164"/>
  <tableColumns count="9">
    <tableColumn id="4" name="Type" dataDxfId="17"/>
    <tableColumn id="19" name="Fournisseur" dataDxfId="16"/>
    <tableColumn id="1" name="Référence" dataDxfId="15"/>
    <tableColumn id="5" name="Description" dataDxfId="14"/>
    <tableColumn id="6" name="Prix de vente public" dataDxfId="13" dataCellStyle="Monétaire"/>
    <tableColumn id="7" name="Remise" dataDxfId="12" dataCellStyle="Pourcentage"/>
    <tableColumn id="2" name="PN" dataDxfId="11" dataCellStyle="Pourcentage"/>
    <tableColumn id="8" name="Prix remisé" dataDxfId="10" dataCellStyle="Monétaire">
      <calculatedColumnFormula>IF(Tableau537[[#This Row],[PN]]&gt;0.05,"ERREUR",Tableau537[[#This Row],[Prix de vente public]]*(1-(Tableau537[[#This Row],[Remise]]+Tableau537[[#This Row],[PN]])))</calculatedColumnFormula>
    </tableColumn>
    <tableColumn id="9" name="Choix" dataDxfId="9"/>
  </tableColumns>
  <tableStyleInfo name="TableStyleMedium22" showFirstColumn="0" showLastColumn="0" showRowStripes="1" showColumnStripes="0"/>
</table>
</file>

<file path=xl/tables/table8.xml><?xml version="1.0" encoding="utf-8"?>
<table xmlns="http://schemas.openxmlformats.org/spreadsheetml/2006/main" id="2" name="Tableau53" displayName="Tableau53" ref="E1:J4" totalsRowShown="0" headerRowDxfId="8" dataDxfId="7" tableBorderDxfId="6">
  <autoFilter ref="E1:J4"/>
  <tableColumns count="6">
    <tableColumn id="4" name="Référence" dataDxfId="5"/>
    <tableColumn id="5" name="Description" dataDxfId="4"/>
    <tableColumn id="6" name="Prix" dataDxfId="3" dataCellStyle="Monétaire"/>
    <tableColumn id="7" name="Remise" dataDxfId="2" dataCellStyle="Pourcentage"/>
    <tableColumn id="8" name="Prix remisé" dataDxfId="1" dataCellStyle="Monétaire">
      <calculatedColumnFormula>Tableau53[[#This Row],[Prix]]-Tableau53[[#This Row],[Prix]]*Tableau53[[#This Row],[Remise]]</calculatedColumnFormula>
    </tableColumn>
    <tableColumn id="9" name="Choix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8.xml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4.xml"/><Relationship Id="rId5" Type="http://schemas.openxmlformats.org/officeDocument/2006/relationships/ctrlProp" Target="../ctrlProps/ctrlProp33.xml"/><Relationship Id="rId4" Type="http://schemas.openxmlformats.org/officeDocument/2006/relationships/ctrlProp" Target="../ctrlProps/ctrlProp3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40.xml"/><Relationship Id="rId5" Type="http://schemas.openxmlformats.org/officeDocument/2006/relationships/ctrlProp" Target="../ctrlProps/ctrlProp39.xml"/><Relationship Id="rId4" Type="http://schemas.openxmlformats.org/officeDocument/2006/relationships/ctrlProp" Target="../ctrlProps/ctrlProp38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13" Type="http://schemas.openxmlformats.org/officeDocument/2006/relationships/ctrlProp" Target="../ctrlProps/ctrlProp50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4.xml"/><Relationship Id="rId12" Type="http://schemas.openxmlformats.org/officeDocument/2006/relationships/ctrlProp" Target="../ctrlProps/ctrlProp4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5" Type="http://schemas.openxmlformats.org/officeDocument/2006/relationships/ctrlProp" Target="../ctrlProps/ctrlProp42.xml"/><Relationship Id="rId15" Type="http://schemas.openxmlformats.org/officeDocument/2006/relationships/ctrlProp" Target="../ctrlProps/ctrlProp52.xml"/><Relationship Id="rId10" Type="http://schemas.openxmlformats.org/officeDocument/2006/relationships/ctrlProp" Target="../ctrlProps/ctrlProp47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Relationship Id="rId14" Type="http://schemas.openxmlformats.org/officeDocument/2006/relationships/ctrlProp" Target="../ctrlProps/ctrlProp5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35"/>
  <sheetViews>
    <sheetView topLeftCell="A7" zoomScale="95" zoomScaleNormal="95" workbookViewId="0">
      <selection activeCell="F31" sqref="F31"/>
    </sheetView>
  </sheetViews>
  <sheetFormatPr baseColWidth="10" defaultRowHeight="15" x14ac:dyDescent="0.25"/>
  <cols>
    <col min="1" max="1" width="3.28515625" style="47" customWidth="1"/>
    <col min="2" max="3" width="11.42578125" style="47"/>
    <col min="4" max="4" width="3.28515625" style="37" customWidth="1"/>
    <col min="5" max="7" width="11.42578125" style="3"/>
    <col min="8" max="8" width="20.5703125" style="3" customWidth="1"/>
    <col min="9" max="9" width="9.140625" style="3" customWidth="1"/>
    <col min="10" max="10" width="10.28515625" style="3" customWidth="1"/>
    <col min="11" max="11" width="5.42578125" style="3" customWidth="1"/>
    <col min="12" max="12" width="6" style="3" customWidth="1"/>
    <col min="13" max="13" width="10.7109375" style="3" customWidth="1"/>
    <col min="14" max="16384" width="11.42578125" style="3"/>
  </cols>
  <sheetData>
    <row r="1" spans="2:17" ht="26.25" customHeight="1" x14ac:dyDescent="0.25">
      <c r="G1" s="160" t="s">
        <v>73</v>
      </c>
      <c r="H1" s="160"/>
      <c r="I1" s="160" t="str">
        <f>IF(I9="","",VLOOKUP(I9,Données!C1:D11,2,FALSE))</f>
        <v/>
      </c>
      <c r="J1" s="160">
        <f ca="1">YEAR(I4)</f>
        <v>2016</v>
      </c>
      <c r="K1" s="161">
        <f ca="1">MONTH(I4)</f>
        <v>8</v>
      </c>
      <c r="L1" s="160">
        <f ca="1">DAY(I4)</f>
        <v>25</v>
      </c>
      <c r="M1" s="161">
        <f ca="1">ROUNDUP(RAND()*1000,0)</f>
        <v>447</v>
      </c>
      <c r="O1" s="48"/>
      <c r="P1" s="48"/>
      <c r="Q1" s="48"/>
    </row>
    <row r="2" spans="2:17" ht="26.25" customHeight="1" x14ac:dyDescent="0.25">
      <c r="G2" s="160"/>
      <c r="H2" s="160"/>
      <c r="I2" s="160"/>
      <c r="J2" s="160"/>
      <c r="K2" s="161"/>
      <c r="L2" s="160"/>
      <c r="M2" s="161"/>
      <c r="O2" s="48"/>
      <c r="P2" s="53"/>
      <c r="Q2" s="48"/>
    </row>
    <row r="3" spans="2:17" x14ac:dyDescent="0.25">
      <c r="E3" s="48"/>
      <c r="F3" s="48"/>
      <c r="G3" s="21"/>
      <c r="H3" s="21"/>
      <c r="I3" s="21"/>
      <c r="J3" s="21"/>
      <c r="K3" s="21"/>
      <c r="L3" s="21"/>
      <c r="M3" s="21"/>
      <c r="N3" s="36"/>
      <c r="O3" s="48"/>
      <c r="P3" s="53"/>
      <c r="Q3" s="48"/>
    </row>
    <row r="4" spans="2:17" ht="15" customHeight="1" x14ac:dyDescent="0.25">
      <c r="E4" s="48"/>
      <c r="F4" s="49"/>
      <c r="G4" s="153" t="s">
        <v>47</v>
      </c>
      <c r="H4" s="153"/>
      <c r="I4" s="159">
        <f ca="1">TODAY()</f>
        <v>42607</v>
      </c>
      <c r="J4" s="159"/>
      <c r="K4" s="36"/>
      <c r="L4" s="36"/>
      <c r="M4" s="36"/>
      <c r="N4" s="36"/>
      <c r="O4" s="48"/>
      <c r="P4" s="53"/>
      <c r="Q4" s="48"/>
    </row>
    <row r="5" spans="2:17" ht="15" customHeight="1" x14ac:dyDescent="0.25">
      <c r="E5" s="48"/>
      <c r="F5" s="49"/>
      <c r="G5" s="50"/>
      <c r="H5" s="52" t="s">
        <v>48</v>
      </c>
      <c r="I5" s="154"/>
      <c r="J5" s="154"/>
      <c r="K5" s="154"/>
      <c r="L5" s="154"/>
      <c r="M5" s="36"/>
      <c r="N5" s="36"/>
      <c r="O5" s="48"/>
      <c r="P5" s="53"/>
      <c r="Q5" s="48"/>
    </row>
    <row r="6" spans="2:17" ht="15" customHeight="1" x14ac:dyDescent="0.25">
      <c r="E6" s="48"/>
      <c r="F6" s="49"/>
      <c r="G6" s="50"/>
      <c r="H6" s="50"/>
      <c r="I6" s="50"/>
      <c r="J6" s="50"/>
      <c r="K6" s="50"/>
      <c r="L6" s="36"/>
      <c r="M6" s="36"/>
      <c r="N6" s="36"/>
      <c r="O6" s="51"/>
      <c r="P6" s="53"/>
      <c r="Q6" s="51"/>
    </row>
    <row r="7" spans="2:17" ht="26.25" x14ac:dyDescent="0.25">
      <c r="E7" s="48"/>
      <c r="F7" s="48"/>
      <c r="G7" s="50"/>
      <c r="H7" s="155" t="s">
        <v>39</v>
      </c>
      <c r="I7" s="155"/>
      <c r="J7" s="155"/>
      <c r="K7" s="59"/>
      <c r="L7" s="36"/>
      <c r="M7" s="36"/>
      <c r="N7" s="36"/>
      <c r="O7" s="48"/>
      <c r="P7" s="53"/>
      <c r="Q7" s="48"/>
    </row>
    <row r="8" spans="2:17" x14ac:dyDescent="0.25">
      <c r="E8" s="48"/>
      <c r="F8" s="48"/>
      <c r="G8" s="36"/>
      <c r="H8" s="36"/>
      <c r="I8" s="36"/>
      <c r="J8" s="36"/>
      <c r="K8" s="36"/>
      <c r="L8" s="36"/>
      <c r="M8" s="36"/>
      <c r="N8" s="36"/>
      <c r="O8" s="48"/>
      <c r="P8" s="53"/>
      <c r="Q8" s="48"/>
    </row>
    <row r="9" spans="2:17" x14ac:dyDescent="0.25">
      <c r="E9" s="48"/>
      <c r="F9" s="48"/>
      <c r="G9" s="36"/>
      <c r="H9" s="36" t="s">
        <v>49</v>
      </c>
      <c r="I9" s="149"/>
      <c r="J9" s="149"/>
      <c r="K9" s="149"/>
      <c r="L9" s="149"/>
      <c r="M9" s="36"/>
      <c r="N9" s="36"/>
      <c r="O9" s="48"/>
      <c r="P9" s="53"/>
      <c r="Q9" s="48"/>
    </row>
    <row r="10" spans="2:17" x14ac:dyDescent="0.25">
      <c r="E10" s="48"/>
      <c r="F10" s="48"/>
      <c r="G10" s="36"/>
      <c r="H10" s="36" t="s">
        <v>41</v>
      </c>
      <c r="I10" s="150"/>
      <c r="J10" s="150"/>
      <c r="K10" s="150"/>
      <c r="L10" s="150"/>
      <c r="M10" s="36"/>
      <c r="N10" s="36"/>
      <c r="O10" s="48"/>
      <c r="P10" s="53"/>
      <c r="Q10" s="48"/>
    </row>
    <row r="11" spans="2:17" x14ac:dyDescent="0.25">
      <c r="E11" s="48"/>
      <c r="F11" s="48"/>
      <c r="G11" s="36"/>
      <c r="H11" s="36" t="s">
        <v>42</v>
      </c>
      <c r="I11" s="151" t="str">
        <f>IF(I9="","",VLOOKUP(I9,Données!C1:E11,3))</f>
        <v/>
      </c>
      <c r="J11" s="149"/>
      <c r="K11" s="149"/>
      <c r="L11" s="149"/>
      <c r="M11" s="36"/>
      <c r="N11" s="36"/>
      <c r="O11" s="122"/>
      <c r="P11" s="53"/>
      <c r="Q11" s="48"/>
    </row>
    <row r="12" spans="2:17" ht="15.75" x14ac:dyDescent="0.25">
      <c r="B12" s="146"/>
      <c r="C12" s="146"/>
      <c r="E12" s="48"/>
      <c r="F12" s="48"/>
      <c r="G12" s="36"/>
      <c r="H12" s="36"/>
      <c r="I12" s="36"/>
      <c r="J12" s="36"/>
      <c r="K12" s="36"/>
      <c r="L12" s="36"/>
      <c r="M12" s="36"/>
      <c r="N12" s="36"/>
      <c r="O12" s="48"/>
      <c r="P12" s="53"/>
      <c r="Q12" s="48"/>
    </row>
    <row r="13" spans="2:17" x14ac:dyDescent="0.25">
      <c r="B13" s="148"/>
      <c r="C13" s="148"/>
      <c r="E13" s="48"/>
      <c r="F13" s="48"/>
      <c r="G13" s="36"/>
      <c r="H13" s="36"/>
      <c r="I13" s="36"/>
      <c r="J13" s="36"/>
      <c r="K13" s="36"/>
      <c r="L13" s="36"/>
      <c r="M13" s="36"/>
      <c r="N13" s="36"/>
      <c r="O13" s="48"/>
      <c r="P13" s="53"/>
      <c r="Q13" s="48"/>
    </row>
    <row r="14" spans="2:17" ht="18.75" x14ac:dyDescent="0.25">
      <c r="E14" s="48"/>
      <c r="F14" s="48"/>
      <c r="G14" s="36"/>
      <c r="H14" s="155" t="s">
        <v>43</v>
      </c>
      <c r="I14" s="155"/>
      <c r="J14" s="155"/>
      <c r="K14" s="59"/>
      <c r="L14" s="36"/>
      <c r="M14" s="36"/>
      <c r="N14" s="36"/>
      <c r="O14" s="48"/>
      <c r="P14" s="53"/>
      <c r="Q14" s="48"/>
    </row>
    <row r="15" spans="2:17" ht="15" customHeight="1" x14ac:dyDescent="0.25">
      <c r="B15" s="152"/>
      <c r="C15" s="152"/>
      <c r="E15" s="48"/>
      <c r="F15" s="48"/>
      <c r="G15" s="36"/>
      <c r="H15" s="36"/>
      <c r="I15" s="36"/>
      <c r="J15" s="36"/>
      <c r="K15" s="36"/>
      <c r="L15" s="36"/>
      <c r="M15" s="36"/>
      <c r="N15" s="36"/>
      <c r="O15" s="48"/>
      <c r="P15" s="53"/>
      <c r="Q15" s="48"/>
    </row>
    <row r="16" spans="2:17" x14ac:dyDescent="0.25">
      <c r="B16" s="152"/>
      <c r="C16" s="152"/>
      <c r="E16" s="48"/>
      <c r="F16" s="48"/>
      <c r="G16" s="36"/>
      <c r="H16" s="36" t="s">
        <v>40</v>
      </c>
      <c r="I16" s="156"/>
      <c r="J16" s="156"/>
      <c r="K16" s="156"/>
      <c r="L16" s="156"/>
      <c r="M16" s="156"/>
      <c r="N16" s="36"/>
      <c r="O16" s="48"/>
      <c r="P16" s="53"/>
      <c r="Q16" s="48"/>
    </row>
    <row r="17" spans="2:17" x14ac:dyDescent="0.25">
      <c r="B17" s="148"/>
      <c r="C17" s="148"/>
      <c r="E17" s="48"/>
      <c r="F17" s="48"/>
      <c r="G17" s="36"/>
      <c r="H17" s="36" t="s">
        <v>44</v>
      </c>
      <c r="I17" s="157"/>
      <c r="J17" s="157"/>
      <c r="K17" s="157"/>
      <c r="L17" s="157"/>
      <c r="M17" s="157"/>
      <c r="N17" s="36"/>
      <c r="O17" s="48"/>
      <c r="P17" s="53"/>
      <c r="Q17" s="48"/>
    </row>
    <row r="18" spans="2:17" x14ac:dyDescent="0.25">
      <c r="B18" s="148"/>
      <c r="C18" s="148"/>
      <c r="E18" s="48"/>
      <c r="F18" s="48"/>
      <c r="G18" s="36"/>
      <c r="H18" s="36"/>
      <c r="I18" s="157"/>
      <c r="J18" s="157"/>
      <c r="K18" s="157"/>
      <c r="L18" s="157"/>
      <c r="M18" s="157"/>
      <c r="N18" s="36"/>
      <c r="O18" s="48"/>
      <c r="P18" s="53"/>
      <c r="Q18" s="48"/>
    </row>
    <row r="19" spans="2:17" x14ac:dyDescent="0.25">
      <c r="E19" s="48"/>
      <c r="F19" s="48"/>
      <c r="G19" s="36"/>
      <c r="H19" s="36" t="s">
        <v>45</v>
      </c>
      <c r="I19" s="158"/>
      <c r="J19" s="158"/>
      <c r="K19" s="158"/>
      <c r="L19" s="158"/>
      <c r="M19" s="158"/>
      <c r="N19" s="36"/>
      <c r="O19" s="48"/>
      <c r="P19" s="53"/>
      <c r="Q19" s="48"/>
    </row>
    <row r="20" spans="2:17" ht="15.75" x14ac:dyDescent="0.25">
      <c r="B20" s="146"/>
      <c r="C20" s="146"/>
      <c r="E20" s="48"/>
      <c r="F20" s="48"/>
      <c r="G20" s="36"/>
      <c r="H20" s="36" t="s">
        <v>46</v>
      </c>
      <c r="I20" s="149"/>
      <c r="J20" s="149"/>
      <c r="K20" s="149"/>
      <c r="L20" s="149"/>
      <c r="M20" s="149"/>
      <c r="N20" s="36"/>
      <c r="O20" s="48"/>
      <c r="P20" s="53"/>
      <c r="Q20" s="48"/>
    </row>
    <row r="21" spans="2:17" x14ac:dyDescent="0.25">
      <c r="B21" s="147"/>
      <c r="C21" s="148"/>
      <c r="E21" s="48"/>
      <c r="F21" s="48"/>
      <c r="G21" s="36"/>
      <c r="H21" s="36" t="s">
        <v>41</v>
      </c>
      <c r="I21" s="150"/>
      <c r="J21" s="150"/>
      <c r="K21" s="150"/>
      <c r="L21" s="150"/>
      <c r="M21" s="150"/>
      <c r="N21" s="36"/>
      <c r="O21" s="48"/>
      <c r="P21" s="53"/>
      <c r="Q21" s="48"/>
    </row>
    <row r="22" spans="2:17" x14ac:dyDescent="0.25">
      <c r="E22" s="48"/>
      <c r="F22" s="48"/>
      <c r="G22" s="36"/>
      <c r="H22" s="36" t="s">
        <v>42</v>
      </c>
      <c r="I22" s="151"/>
      <c r="J22" s="151"/>
      <c r="K22" s="151"/>
      <c r="L22" s="151"/>
      <c r="M22" s="151"/>
      <c r="N22" s="36"/>
      <c r="O22" s="48"/>
      <c r="P22" s="53"/>
      <c r="Q22" s="48"/>
    </row>
    <row r="23" spans="2:17" x14ac:dyDescent="0.25">
      <c r="G23" s="21"/>
      <c r="H23" s="21"/>
      <c r="I23" s="21"/>
      <c r="J23" s="21"/>
      <c r="K23" s="21"/>
      <c r="L23" s="21"/>
      <c r="M23" s="21"/>
      <c r="N23" s="21"/>
      <c r="O23" s="48"/>
      <c r="P23" s="53"/>
      <c r="Q23" s="48"/>
    </row>
    <row r="24" spans="2:17" x14ac:dyDescent="0.25">
      <c r="O24" s="48"/>
      <c r="P24" s="48"/>
      <c r="Q24" s="48"/>
    </row>
    <row r="25" spans="2:17" x14ac:dyDescent="0.25">
      <c r="B25" s="47" t="s">
        <v>110</v>
      </c>
      <c r="G25" s="24"/>
      <c r="O25" s="48"/>
      <c r="P25" s="48"/>
      <c r="Q25" s="48"/>
    </row>
    <row r="26" spans="2:17" x14ac:dyDescent="0.25">
      <c r="G26" s="24"/>
    </row>
    <row r="27" spans="2:17" x14ac:dyDescent="0.25">
      <c r="G27" s="24"/>
    </row>
    <row r="28" spans="2:17" x14ac:dyDescent="0.25">
      <c r="G28" s="24"/>
    </row>
    <row r="29" spans="2:17" x14ac:dyDescent="0.25">
      <c r="G29" s="24"/>
    </row>
    <row r="30" spans="2:17" x14ac:dyDescent="0.25">
      <c r="G30" s="24"/>
    </row>
    <row r="31" spans="2:17" x14ac:dyDescent="0.25">
      <c r="G31" s="24"/>
    </row>
    <row r="32" spans="2:17" x14ac:dyDescent="0.25">
      <c r="G32" s="24"/>
    </row>
    <row r="33" spans="7:7" x14ac:dyDescent="0.25">
      <c r="G33" s="24"/>
    </row>
    <row r="34" spans="7:7" x14ac:dyDescent="0.25">
      <c r="G34" s="24"/>
    </row>
    <row r="35" spans="7:7" x14ac:dyDescent="0.25">
      <c r="G35" s="24"/>
    </row>
  </sheetData>
  <mergeCells count="27">
    <mergeCell ref="G1:H2"/>
    <mergeCell ref="I1:I2"/>
    <mergeCell ref="J1:J2"/>
    <mergeCell ref="L1:L2"/>
    <mergeCell ref="M1:M2"/>
    <mergeCell ref="K1:K2"/>
    <mergeCell ref="I22:M22"/>
    <mergeCell ref="G4:H4"/>
    <mergeCell ref="I5:L5"/>
    <mergeCell ref="H14:J14"/>
    <mergeCell ref="H7:J7"/>
    <mergeCell ref="I16:M16"/>
    <mergeCell ref="I17:M18"/>
    <mergeCell ref="I19:M19"/>
    <mergeCell ref="I20:M20"/>
    <mergeCell ref="I21:M21"/>
    <mergeCell ref="I4:J4"/>
    <mergeCell ref="B20:C20"/>
    <mergeCell ref="B21:C21"/>
    <mergeCell ref="I9:L9"/>
    <mergeCell ref="I10:L10"/>
    <mergeCell ref="I11:L11"/>
    <mergeCell ref="B12:C12"/>
    <mergeCell ref="B13:C13"/>
    <mergeCell ref="B15:C16"/>
    <mergeCell ref="B17:C17"/>
    <mergeCell ref="B18:C18"/>
  </mergeCells>
  <dataValidations count="1">
    <dataValidation type="list" allowBlank="1" showInputMessage="1" showErrorMessage="1" sqref="I9:L9">
      <formula1>commerciaux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HOIX">
                <anchor moveWithCells="1" sizeWithCells="1">
                  <from>
                    <xdr:col>1</xdr:col>
                    <xdr:colOff>9525</xdr:colOff>
                    <xdr:row>15</xdr:row>
                    <xdr:rowOff>171450</xdr:rowOff>
                  </from>
                  <to>
                    <xdr:col>2</xdr:col>
                    <xdr:colOff>723900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RESETACCUEIL">
                <anchor moveWithCells="1" sizeWithCells="1">
                  <from>
                    <xdr:col>1</xdr:col>
                    <xdr:colOff>9525</xdr:colOff>
                    <xdr:row>12</xdr:row>
                    <xdr:rowOff>57150</xdr:rowOff>
                  </from>
                  <to>
                    <xdr:col>2</xdr:col>
                    <xdr:colOff>723900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DEVIS">
                <anchor>
                  <from>
                    <xdr:col>1</xdr:col>
                    <xdr:colOff>9525</xdr:colOff>
                    <xdr:row>19</xdr:row>
                    <xdr:rowOff>104775</xdr:rowOff>
                  </from>
                  <to>
                    <xdr:col>2</xdr:col>
                    <xdr:colOff>723900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utton 6">
              <controlPr defaultSize="0" print="0" autoFill="0" autoPict="0" macro="[0]!GENERERNUM">
                <anchor moveWithCells="1" sizeWithCells="1">
                  <from>
                    <xdr:col>14</xdr:col>
                    <xdr:colOff>38100</xdr:colOff>
                    <xdr:row>0</xdr:row>
                    <xdr:rowOff>38100</xdr:rowOff>
                  </from>
                  <to>
                    <xdr:col>15</xdr:col>
                    <xdr:colOff>752475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28"/>
  <sheetViews>
    <sheetView zoomScale="85" zoomScaleNormal="85" workbookViewId="0">
      <selection activeCell="E13" sqref="E13:T14"/>
    </sheetView>
  </sheetViews>
  <sheetFormatPr baseColWidth="10" defaultRowHeight="15" x14ac:dyDescent="0.25"/>
  <cols>
    <col min="1" max="1" width="3.28515625" style="27" customWidth="1"/>
    <col min="2" max="3" width="11.42578125" style="27"/>
    <col min="4" max="4" width="3.28515625" style="27" customWidth="1"/>
    <col min="5" max="5" width="11.42578125" style="8"/>
    <col min="6" max="10" width="11.42578125" style="3"/>
    <col min="11" max="11" width="14.140625" style="3" customWidth="1"/>
    <col min="12" max="16384" width="11.42578125" style="3"/>
  </cols>
  <sheetData>
    <row r="1" spans="1:22" s="4" customFormat="1" x14ac:dyDescent="0.25">
      <c r="A1" s="27"/>
      <c r="B1" s="27"/>
      <c r="C1" s="27"/>
      <c r="D1" s="27"/>
      <c r="E1" s="162" t="s">
        <v>80</v>
      </c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</row>
    <row r="2" spans="1:22" s="4" customFormat="1" x14ac:dyDescent="0.25">
      <c r="A2" s="27"/>
      <c r="B2" s="28"/>
      <c r="C2" s="28"/>
      <c r="D2" s="28"/>
      <c r="E2" s="162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</row>
    <row r="3" spans="1:22" ht="15.75" thickBot="1" x14ac:dyDescent="0.3">
      <c r="B3" s="28"/>
      <c r="C3" s="28"/>
      <c r="D3" s="28"/>
    </row>
    <row r="4" spans="1:22" ht="15.75" thickBot="1" x14ac:dyDescent="0.3">
      <c r="B4" s="176" t="s">
        <v>27</v>
      </c>
      <c r="C4" s="177"/>
      <c r="D4" s="29"/>
      <c r="F4" s="6"/>
      <c r="G4" s="6"/>
      <c r="H4" s="6"/>
      <c r="I4" s="6"/>
      <c r="J4" s="6"/>
      <c r="K4" s="6"/>
    </row>
    <row r="5" spans="1:22" x14ac:dyDescent="0.25">
      <c r="B5" s="178" t="str">
        <f>+IF(Données!B2=1,"Citroën",IF(Données!B2=2,"Fiat",IF(Données!B2=3,"Ford",IF(Données!B2=4,"Opel",IF(Données!B2=5,"Peugeot",IF(Données!B2=6,"Renault",IF(Données!B2=7,"Volkswagen",IF(Données!B2=8,"Mercedes",""))))))))</f>
        <v>Peugeot</v>
      </c>
      <c r="C5" s="178"/>
      <c r="D5" s="30"/>
      <c r="E5" s="9"/>
      <c r="F5" s="6"/>
      <c r="G5" s="6"/>
      <c r="H5" s="6"/>
      <c r="I5" s="6"/>
      <c r="J5" s="6"/>
      <c r="K5" s="6"/>
    </row>
    <row r="6" spans="1:22" x14ac:dyDescent="0.25">
      <c r="B6" s="28"/>
      <c r="C6" s="28"/>
      <c r="D6" s="28"/>
      <c r="E6" s="9"/>
      <c r="F6" s="6"/>
      <c r="G6" s="6"/>
      <c r="H6" s="6"/>
      <c r="I6" s="6"/>
      <c r="J6" s="6"/>
      <c r="K6" s="6"/>
      <c r="U6" s="48"/>
      <c r="V6" s="48"/>
    </row>
    <row r="7" spans="1:22" x14ac:dyDescent="0.25">
      <c r="B7" s="28"/>
      <c r="C7" s="28"/>
      <c r="D7" s="28"/>
      <c r="E7" s="9"/>
      <c r="F7" s="6"/>
      <c r="G7" s="6"/>
      <c r="H7" s="6"/>
      <c r="I7" s="6"/>
      <c r="J7" s="6"/>
      <c r="K7" s="6"/>
      <c r="U7" s="48"/>
      <c r="V7" s="48"/>
    </row>
    <row r="8" spans="1:22" ht="15.75" thickBot="1" x14ac:dyDescent="0.3">
      <c r="B8" s="28"/>
      <c r="C8" s="28"/>
      <c r="D8" s="28"/>
      <c r="E8" s="9"/>
      <c r="F8" s="64"/>
      <c r="G8" s="64"/>
      <c r="H8" s="64"/>
      <c r="I8" s="64"/>
      <c r="J8" s="64"/>
      <c r="K8" s="64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</row>
    <row r="9" spans="1:22" ht="15.75" thickBot="1" x14ac:dyDescent="0.3">
      <c r="B9" s="176" t="s">
        <v>28</v>
      </c>
      <c r="C9" s="177"/>
      <c r="D9" s="29"/>
      <c r="E9" s="9"/>
      <c r="F9" s="64"/>
      <c r="G9" s="64"/>
      <c r="H9" s="64"/>
      <c r="I9" s="64"/>
      <c r="J9" s="64"/>
      <c r="K9" s="64"/>
      <c r="L9" s="48"/>
      <c r="M9" s="48"/>
      <c r="N9" s="48"/>
      <c r="O9" s="48"/>
      <c r="P9" s="48"/>
      <c r="Q9" s="48"/>
      <c r="R9" s="48"/>
      <c r="S9" s="48"/>
      <c r="T9" s="48"/>
    </row>
    <row r="10" spans="1:22" x14ac:dyDescent="0.25">
      <c r="B10" s="179" t="str">
        <f>IF(F18="","",F18)</f>
        <v/>
      </c>
      <c r="C10" s="179"/>
      <c r="D10" s="29"/>
      <c r="E10" s="9"/>
      <c r="F10" s="64"/>
      <c r="G10" s="48"/>
      <c r="H10" s="64"/>
      <c r="I10" s="64"/>
      <c r="J10" s="64"/>
      <c r="K10" s="64"/>
      <c r="L10" s="48"/>
      <c r="M10" s="48"/>
      <c r="N10" s="48"/>
      <c r="O10" s="48"/>
      <c r="P10" s="48"/>
      <c r="Q10" s="48"/>
      <c r="R10" s="48"/>
      <c r="S10" s="48"/>
      <c r="T10" s="48"/>
    </row>
    <row r="11" spans="1:22" x14ac:dyDescent="0.25">
      <c r="B11" s="29"/>
      <c r="C11" s="29"/>
      <c r="D11" s="29"/>
      <c r="E11" s="9"/>
      <c r="F11" s="64"/>
      <c r="G11" s="48"/>
      <c r="H11" s="64"/>
      <c r="I11" s="64"/>
      <c r="J11" s="64"/>
      <c r="K11" s="64"/>
      <c r="L11" s="48"/>
      <c r="M11" s="48"/>
      <c r="N11" s="48"/>
      <c r="O11" s="48"/>
      <c r="P11" s="48"/>
      <c r="Q11" s="48"/>
      <c r="R11" s="48"/>
      <c r="S11" s="48"/>
      <c r="T11" s="48"/>
    </row>
    <row r="12" spans="1:22" x14ac:dyDescent="0.25">
      <c r="B12" s="29"/>
      <c r="C12" s="29"/>
      <c r="D12" s="29"/>
      <c r="E12" s="9"/>
      <c r="F12" s="64"/>
      <c r="G12" s="48"/>
      <c r="H12" s="64"/>
      <c r="I12" s="64"/>
      <c r="J12" s="64"/>
      <c r="K12" s="64"/>
      <c r="L12" s="48"/>
      <c r="M12" s="48"/>
      <c r="N12" s="48"/>
      <c r="O12" s="48"/>
      <c r="P12" s="48"/>
      <c r="Q12" s="48"/>
      <c r="R12" s="48"/>
      <c r="S12" s="48"/>
      <c r="T12" s="48"/>
    </row>
    <row r="13" spans="1:22" s="4" customFormat="1" x14ac:dyDescent="0.25">
      <c r="A13" s="27"/>
      <c r="B13" s="28"/>
      <c r="C13" s="28"/>
      <c r="D13" s="28"/>
      <c r="E13" s="162" t="s">
        <v>81</v>
      </c>
      <c r="F13" s="163"/>
      <c r="G13" s="163"/>
      <c r="H13" s="163"/>
      <c r="I13" s="163"/>
      <c r="J13" s="163"/>
      <c r="K13" s="163"/>
      <c r="L13" s="163"/>
      <c r="M13" s="163"/>
      <c r="N13" s="163"/>
      <c r="O13" s="163"/>
      <c r="P13" s="163"/>
      <c r="Q13" s="163"/>
      <c r="R13" s="163"/>
      <c r="S13" s="163"/>
      <c r="T13" s="163"/>
    </row>
    <row r="14" spans="1:22" s="4" customFormat="1" x14ac:dyDescent="0.25">
      <c r="A14" s="27"/>
      <c r="B14" s="28"/>
      <c r="C14" s="28"/>
      <c r="D14" s="28"/>
      <c r="E14" s="162"/>
      <c r="F14" s="163"/>
      <c r="G14" s="163"/>
      <c r="H14" s="163"/>
      <c r="I14" s="163"/>
      <c r="J14" s="163"/>
      <c r="K14" s="163"/>
      <c r="L14" s="163"/>
      <c r="M14" s="163"/>
      <c r="N14" s="163"/>
      <c r="O14" s="163"/>
      <c r="P14" s="163"/>
      <c r="Q14" s="163"/>
      <c r="R14" s="163"/>
      <c r="S14" s="163"/>
      <c r="T14" s="163"/>
    </row>
    <row r="15" spans="1:22" x14ac:dyDescent="0.25">
      <c r="B15" s="28"/>
      <c r="C15" s="28"/>
      <c r="D15" s="28"/>
      <c r="E15" s="9"/>
      <c r="F15" s="64"/>
      <c r="G15" s="64"/>
      <c r="H15" s="64"/>
      <c r="I15" s="64"/>
      <c r="J15" s="64"/>
      <c r="M15" s="48"/>
    </row>
    <row r="16" spans="1:22" x14ac:dyDescent="0.25">
      <c r="B16" s="28"/>
      <c r="C16" s="28"/>
      <c r="D16" s="28"/>
      <c r="E16" s="9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</row>
    <row r="17" spans="1:20" ht="15" customHeight="1" thickBot="1" x14ac:dyDescent="0.3">
      <c r="B17" s="28"/>
      <c r="C17" s="28"/>
      <c r="D17" s="28"/>
      <c r="E17" s="9"/>
      <c r="G17" s="119"/>
      <c r="H17" s="119"/>
      <c r="I17" s="64"/>
      <c r="J17" s="64"/>
      <c r="L17" s="121"/>
      <c r="M17" s="121"/>
      <c r="N17" s="121"/>
      <c r="O17" s="121"/>
      <c r="P17" s="64"/>
    </row>
    <row r="18" spans="1:20" ht="15.75" customHeight="1" x14ac:dyDescent="0.25">
      <c r="B18" s="28"/>
      <c r="C18" s="28"/>
      <c r="D18" s="28"/>
      <c r="E18" s="9"/>
      <c r="F18" s="170"/>
      <c r="G18" s="171"/>
      <c r="H18" s="172"/>
      <c r="I18" s="64"/>
      <c r="J18" s="64"/>
      <c r="K18" s="164" t="str">
        <f>IF(F18="","",HYPERLINK(VLOOKUP(F18,#REF!,2),"Découvrez la fiche technique du "&amp;F18))</f>
        <v/>
      </c>
      <c r="L18" s="165"/>
      <c r="M18" s="165"/>
      <c r="N18" s="165"/>
      <c r="O18" s="165"/>
      <c r="P18" s="166"/>
    </row>
    <row r="19" spans="1:20" ht="15" customHeight="1" thickBot="1" x14ac:dyDescent="0.3">
      <c r="B19" s="28"/>
      <c r="C19" s="28"/>
      <c r="D19" s="28"/>
      <c r="E19" s="117"/>
      <c r="F19" s="173"/>
      <c r="G19" s="174"/>
      <c r="H19" s="175"/>
      <c r="I19" s="64"/>
      <c r="J19" s="64"/>
      <c r="K19" s="167"/>
      <c r="L19" s="168"/>
      <c r="M19" s="168"/>
      <c r="N19" s="168"/>
      <c r="O19" s="168"/>
      <c r="P19" s="169"/>
    </row>
    <row r="20" spans="1:20" x14ac:dyDescent="0.25">
      <c r="B20" s="28"/>
      <c r="C20" s="28"/>
      <c r="D20" s="28"/>
      <c r="E20" s="9"/>
      <c r="F20" s="118"/>
      <c r="G20" s="118"/>
      <c r="H20" s="118"/>
      <c r="I20" s="64"/>
      <c r="J20" s="64"/>
      <c r="K20" s="64"/>
      <c r="L20" s="64"/>
      <c r="M20" s="64"/>
      <c r="N20" s="64"/>
      <c r="O20" s="64"/>
      <c r="P20" s="64"/>
    </row>
    <row r="21" spans="1:20" x14ac:dyDescent="0.25">
      <c r="B21" s="28"/>
      <c r="C21" s="28"/>
      <c r="D21" s="28"/>
      <c r="E21" s="9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  <row r="22" spans="1:20" x14ac:dyDescent="0.25">
      <c r="B22" s="28"/>
      <c r="C22" s="28"/>
      <c r="D22" s="28"/>
      <c r="E22" s="9"/>
      <c r="F22" s="64"/>
      <c r="G22" s="64"/>
      <c r="H22" s="64"/>
      <c r="I22" s="64"/>
      <c r="J22" s="64"/>
      <c r="K22" s="6"/>
    </row>
    <row r="23" spans="1:20" s="4" customFormat="1" ht="15" customHeight="1" x14ac:dyDescent="0.25">
      <c r="A23" s="27"/>
      <c r="B23" s="28"/>
      <c r="C23" s="28"/>
      <c r="D23" s="28"/>
      <c r="E23" s="162" t="s">
        <v>82</v>
      </c>
      <c r="F23" s="163"/>
      <c r="G23" s="163"/>
      <c r="H23" s="163"/>
      <c r="I23" s="163"/>
      <c r="J23" s="163"/>
      <c r="K23" s="163"/>
      <c r="L23" s="163"/>
      <c r="M23" s="163"/>
      <c r="N23" s="163"/>
      <c r="O23" s="163"/>
      <c r="P23" s="163"/>
      <c r="Q23" s="163"/>
      <c r="R23" s="163"/>
      <c r="S23" s="163"/>
      <c r="T23" s="163"/>
    </row>
    <row r="24" spans="1:20" s="4" customFormat="1" ht="15" customHeight="1" x14ac:dyDescent="0.25">
      <c r="A24" s="27"/>
      <c r="B24" s="28"/>
      <c r="C24" s="28"/>
      <c r="D24" s="28"/>
      <c r="E24" s="162"/>
      <c r="F24" s="163"/>
      <c r="G24" s="163"/>
      <c r="H24" s="163"/>
      <c r="I24" s="163"/>
      <c r="J24" s="163"/>
      <c r="K24" s="163"/>
      <c r="L24" s="163"/>
      <c r="M24" s="163"/>
      <c r="N24" s="163"/>
      <c r="O24" s="163"/>
      <c r="P24" s="163"/>
      <c r="Q24" s="163"/>
      <c r="R24" s="163"/>
      <c r="S24" s="163"/>
      <c r="T24" s="163"/>
    </row>
    <row r="25" spans="1:20" x14ac:dyDescent="0.25">
      <c r="E25" s="9"/>
      <c r="F25" s="6"/>
      <c r="G25" s="6"/>
      <c r="H25" s="6"/>
      <c r="I25" s="6"/>
      <c r="J25" s="6"/>
      <c r="K25" s="6"/>
    </row>
    <row r="26" spans="1:20" x14ac:dyDescent="0.25">
      <c r="E26" s="9"/>
      <c r="F26" s="6"/>
      <c r="G26" s="6"/>
      <c r="H26" s="6"/>
      <c r="I26" s="6"/>
      <c r="J26" s="6"/>
      <c r="K26" s="6"/>
      <c r="Q26" s="10"/>
      <c r="R26" s="10"/>
      <c r="S26" s="10"/>
    </row>
    <row r="27" spans="1:20" x14ac:dyDescent="0.25">
      <c r="Q27" s="10"/>
      <c r="R27" s="10"/>
    </row>
    <row r="28" spans="1:20" x14ac:dyDescent="0.25">
      <c r="Q28" s="10"/>
      <c r="R28" s="10"/>
    </row>
  </sheetData>
  <mergeCells count="9">
    <mergeCell ref="B4:C4"/>
    <mergeCell ref="B5:C5"/>
    <mergeCell ref="B9:C9"/>
    <mergeCell ref="B10:C10"/>
    <mergeCell ref="E23:T24"/>
    <mergeCell ref="K18:P19"/>
    <mergeCell ref="E1:T2"/>
    <mergeCell ref="E13:T14"/>
    <mergeCell ref="F18:H19"/>
  </mergeCells>
  <dataValidations xWindow="307" yWindow="449" count="1">
    <dataValidation type="list" allowBlank="1" showInputMessage="1" showErrorMessage="1" promptTitle="Choix du modèle" sqref="F18">
      <formula1>INDIRECT($B$5)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Option Button 5">
              <controlPr defaultSize="0" autoFill="0" autoLine="0" autoPict="0">
                <anchor moveWithCells="1">
                  <from>
                    <xdr:col>4</xdr:col>
                    <xdr:colOff>647700</xdr:colOff>
                    <xdr:row>7</xdr:row>
                    <xdr:rowOff>133350</xdr:rowOff>
                  </from>
                  <to>
                    <xdr:col>5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Option Button 6">
              <controlPr defaultSize="0" autoFill="0" autoLine="0" autoPict="0">
                <anchor moveWithCells="1">
                  <from>
                    <xdr:col>6</xdr:col>
                    <xdr:colOff>647700</xdr:colOff>
                    <xdr:row>7</xdr:row>
                    <xdr:rowOff>133350</xdr:rowOff>
                  </from>
                  <to>
                    <xdr:col>7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Button 22">
              <controlPr defaultSize="0" print="0" autoFill="0" autoPict="0" macro="[0]!ACCUEIL">
                <anchor>
                  <from>
                    <xdr:col>1</xdr:col>
                    <xdr:colOff>19050</xdr:colOff>
                    <xdr:row>11</xdr:row>
                    <xdr:rowOff>152400</xdr:rowOff>
                  </from>
                  <to>
                    <xdr:col>2</xdr:col>
                    <xdr:colOff>733425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7" name="Option Button 30">
              <controlPr defaultSize="0" autoFill="0" autoLine="0" autoPict="0">
                <anchor moveWithCells="1">
                  <from>
                    <xdr:col>8</xdr:col>
                    <xdr:colOff>590550</xdr:colOff>
                    <xdr:row>7</xdr:row>
                    <xdr:rowOff>133350</xdr:rowOff>
                  </from>
                  <to>
                    <xdr:col>9</xdr:col>
                    <xdr:colOff>142875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Option Button 31">
              <controlPr defaultSize="0" autoFill="0" autoLine="0" autoPict="0">
                <anchor moveWithCells="1">
                  <from>
                    <xdr:col>10</xdr:col>
                    <xdr:colOff>819150</xdr:colOff>
                    <xdr:row>7</xdr:row>
                    <xdr:rowOff>133350</xdr:rowOff>
                  </from>
                  <to>
                    <xdr:col>11</xdr:col>
                    <xdr:colOff>190500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9" name="Option Button 32">
              <controlPr defaultSize="0" autoFill="0" autoLine="0" autoPict="0">
                <anchor moveWithCells="1">
                  <from>
                    <xdr:col>12</xdr:col>
                    <xdr:colOff>571500</xdr:colOff>
                    <xdr:row>7</xdr:row>
                    <xdr:rowOff>133350</xdr:rowOff>
                  </from>
                  <to>
                    <xdr:col>13</xdr:col>
                    <xdr:colOff>123825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0" name="Option Button 33">
              <controlPr defaultSize="0" autoFill="0" autoLine="0" autoPict="0">
                <anchor moveWithCells="1">
                  <from>
                    <xdr:col>14</xdr:col>
                    <xdr:colOff>647700</xdr:colOff>
                    <xdr:row>7</xdr:row>
                    <xdr:rowOff>133350</xdr:rowOff>
                  </from>
                  <to>
                    <xdr:col>15</xdr:col>
                    <xdr:colOff>200025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1" name="Option Button 34">
              <controlPr defaultSize="0" autoFill="0" autoLine="0" autoPict="0">
                <anchor moveWithCells="1">
                  <from>
                    <xdr:col>16</xdr:col>
                    <xdr:colOff>628650</xdr:colOff>
                    <xdr:row>7</xdr:row>
                    <xdr:rowOff>133350</xdr:rowOff>
                  </from>
                  <to>
                    <xdr:col>17</xdr:col>
                    <xdr:colOff>180975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Option Button 35">
              <controlPr defaultSize="0" autoFill="0" autoLine="0" autoPict="0">
                <anchor moveWithCells="1">
                  <from>
                    <xdr:col>18</xdr:col>
                    <xdr:colOff>628650</xdr:colOff>
                    <xdr:row>7</xdr:row>
                    <xdr:rowOff>142875</xdr:rowOff>
                  </from>
                  <to>
                    <xdr:col>19</xdr:col>
                    <xdr:colOff>180975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3" name="Button 43">
              <controlPr defaultSize="0" print="0" autoFill="0" autoPict="0" macro="[0]!Config">
                <anchor moveWithCells="1" sizeWithCells="1">
                  <from>
                    <xdr:col>16</xdr:col>
                    <xdr:colOff>419100</xdr:colOff>
                    <xdr:row>16</xdr:row>
                    <xdr:rowOff>9525</xdr:rowOff>
                  </from>
                  <to>
                    <xdr:col>19</xdr:col>
                    <xdr:colOff>514350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4" name="Button 48">
              <controlPr defaultSize="0" print="0" autoFill="0" autoPict="0" macro="[0]!CHASSIS">
                <anchor moveWithCells="1" sizeWithCells="1">
                  <from>
                    <xdr:col>5</xdr:col>
                    <xdr:colOff>514350</xdr:colOff>
                    <xdr:row>24</xdr:row>
                    <xdr:rowOff>180975</xdr:rowOff>
                  </from>
                  <to>
                    <xdr:col>18</xdr:col>
                    <xdr:colOff>314325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5" name="Button 49">
              <controlPr defaultSize="0" print="0" autoFill="0" autoPict="0" macro="[0]!Reset">
                <anchor moveWithCells="1" sizeWithCells="1">
                  <from>
                    <xdr:col>16</xdr:col>
                    <xdr:colOff>419100</xdr:colOff>
                    <xdr:row>18</xdr:row>
                    <xdr:rowOff>66675</xdr:rowOff>
                  </from>
                  <to>
                    <xdr:col>19</xdr:col>
                    <xdr:colOff>514350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1"/>
    <pageSetUpPr fitToPage="1"/>
  </sheetPr>
  <dimension ref="A1:Q71"/>
  <sheetViews>
    <sheetView showGridLines="0" zoomScale="66" zoomScaleNormal="66" workbookViewId="0">
      <selection activeCell="M2" sqref="M2:M34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" style="4" bestFit="1" customWidth="1"/>
    <col min="6" max="6" width="11.7109375" style="4" bestFit="1" customWidth="1"/>
    <col min="7" max="7" width="24.85546875" style="4" bestFit="1" customWidth="1"/>
    <col min="8" max="8" width="24.85546875" style="4" customWidth="1"/>
    <col min="9" max="9" width="48.42578125" style="3" bestFit="1" customWidth="1"/>
    <col min="10" max="10" width="48.42578125" style="134" customWidth="1"/>
    <col min="11" max="11" width="41" style="3" bestFit="1" customWidth="1"/>
    <col min="12" max="12" width="16.7109375" style="3" bestFit="1" customWidth="1"/>
    <col min="13" max="13" width="11.28515625" style="4" bestFit="1" customWidth="1"/>
    <col min="14" max="14" width="14.5703125" style="4" bestFit="1" customWidth="1"/>
    <col min="15" max="15" width="19" style="86" bestFit="1" customWidth="1"/>
    <col min="16" max="16" width="16" style="3" bestFit="1" customWidth="1"/>
    <col min="17" max="17" width="7.5703125" style="3" bestFit="1" customWidth="1"/>
    <col min="18" max="16384" width="11.42578125" style="3"/>
  </cols>
  <sheetData>
    <row r="1" spans="1:17" x14ac:dyDescent="0.25">
      <c r="A1" s="180" t="s">
        <v>62</v>
      </c>
      <c r="D1" s="180"/>
      <c r="E1" s="112" t="s">
        <v>64</v>
      </c>
      <c r="F1" s="94" t="s">
        <v>10</v>
      </c>
      <c r="G1" s="94" t="s">
        <v>4</v>
      </c>
      <c r="H1" s="94" t="s">
        <v>121</v>
      </c>
      <c r="I1" s="66" t="s">
        <v>120</v>
      </c>
      <c r="J1" s="133" t="s">
        <v>119</v>
      </c>
      <c r="K1" s="67" t="s">
        <v>118</v>
      </c>
      <c r="L1" s="65" t="s">
        <v>68</v>
      </c>
      <c r="M1" s="114" t="s">
        <v>17</v>
      </c>
      <c r="N1" s="115" t="s">
        <v>69</v>
      </c>
      <c r="O1" s="116" t="s">
        <v>70</v>
      </c>
      <c r="P1" s="68" t="s">
        <v>71</v>
      </c>
      <c r="Q1" s="69" t="s">
        <v>19</v>
      </c>
    </row>
    <row r="2" spans="1:17" x14ac:dyDescent="0.25">
      <c r="E2" s="113">
        <f t="shared" ref="E2:E68" si="0">Q2</f>
        <v>0</v>
      </c>
      <c r="F2" s="74" t="s">
        <v>1</v>
      </c>
      <c r="G2" s="125" t="s">
        <v>126</v>
      </c>
      <c r="H2" s="125" t="s">
        <v>133</v>
      </c>
      <c r="I2" s="14" t="s">
        <v>166</v>
      </c>
      <c r="J2" s="131" t="s">
        <v>199</v>
      </c>
      <c r="K2" s="14" t="s">
        <v>232</v>
      </c>
      <c r="L2" s="55">
        <v>10000</v>
      </c>
      <c r="M2" s="132">
        <v>0.1</v>
      </c>
      <c r="N2" s="70">
        <f>Tableau10[[#This Row],[Prix de Vente Public]]*(1-Tableau10[[#This Row],[Remise]])</f>
        <v>9000</v>
      </c>
      <c r="O2" s="85">
        <v>0.05</v>
      </c>
      <c r="P2" s="55">
        <f>Tableau10[[#This Row],[Prix d''achat]]*(1+Tableau10[[#This Row],[Marge sur châssis]])</f>
        <v>9450</v>
      </c>
      <c r="Q2" s="56"/>
    </row>
    <row r="3" spans="1:17" x14ac:dyDescent="0.25">
      <c r="E3" s="113">
        <f t="shared" si="0"/>
        <v>0</v>
      </c>
      <c r="F3" s="74" t="s">
        <v>1</v>
      </c>
      <c r="G3" s="125" t="s">
        <v>126</v>
      </c>
      <c r="H3" s="125" t="s">
        <v>134</v>
      </c>
      <c r="I3" s="14" t="s">
        <v>167</v>
      </c>
      <c r="J3" s="131" t="s">
        <v>200</v>
      </c>
      <c r="K3" s="14" t="s">
        <v>233</v>
      </c>
      <c r="L3" s="55">
        <v>10000</v>
      </c>
      <c r="M3" s="132">
        <v>0.1</v>
      </c>
      <c r="N3" s="70">
        <f>Tableau10[[#This Row],[Prix de Vente Public]]*(1-Tableau10[[#This Row],[Remise]])</f>
        <v>9000</v>
      </c>
      <c r="O3" s="85">
        <v>0.05</v>
      </c>
      <c r="P3" s="55">
        <f>Tableau10[[#This Row],[Prix d''achat]]*(1+Tableau10[[#This Row],[Marge sur châssis]])</f>
        <v>9450</v>
      </c>
      <c r="Q3" s="56"/>
    </row>
    <row r="4" spans="1:17" x14ac:dyDescent="0.25">
      <c r="E4" s="113">
        <f t="shared" si="0"/>
        <v>0</v>
      </c>
      <c r="F4" s="74" t="s">
        <v>1</v>
      </c>
      <c r="G4" s="125" t="s">
        <v>126</v>
      </c>
      <c r="H4" s="125" t="s">
        <v>135</v>
      </c>
      <c r="I4" s="14" t="s">
        <v>168</v>
      </c>
      <c r="J4" s="131" t="s">
        <v>201</v>
      </c>
      <c r="K4" s="14" t="s">
        <v>234</v>
      </c>
      <c r="L4" s="55">
        <v>10000</v>
      </c>
      <c r="M4" s="132">
        <v>0.1</v>
      </c>
      <c r="N4" s="70">
        <f>Tableau10[[#This Row],[Prix de Vente Public]]*(1-Tableau10[[#This Row],[Remise]])</f>
        <v>9000</v>
      </c>
      <c r="O4" s="85">
        <v>0.05</v>
      </c>
      <c r="P4" s="55">
        <f>Tableau10[[#This Row],[Prix d''achat]]*(1+Tableau10[[#This Row],[Marge sur châssis]])</f>
        <v>9450</v>
      </c>
      <c r="Q4" s="56"/>
    </row>
    <row r="5" spans="1:17" x14ac:dyDescent="0.25">
      <c r="E5" s="113">
        <f t="shared" si="0"/>
        <v>0</v>
      </c>
      <c r="F5" s="74" t="s">
        <v>25</v>
      </c>
      <c r="G5" s="125" t="s">
        <v>127</v>
      </c>
      <c r="H5" s="125" t="s">
        <v>136</v>
      </c>
      <c r="I5" s="14" t="s">
        <v>169</v>
      </c>
      <c r="J5" s="131" t="s">
        <v>202</v>
      </c>
      <c r="K5" s="14" t="s">
        <v>235</v>
      </c>
      <c r="L5" s="55">
        <v>10000</v>
      </c>
      <c r="M5" s="132">
        <v>0.1</v>
      </c>
      <c r="N5" s="70">
        <f>Tableau10[[#This Row],[Prix de Vente Public]]*(1-Tableau10[[#This Row],[Remise]])</f>
        <v>9000</v>
      </c>
      <c r="O5" s="85">
        <v>0.05</v>
      </c>
      <c r="P5" s="55">
        <f>Tableau10[[#This Row],[Prix d''achat]]*(1+Tableau10[[#This Row],[Marge sur châssis]])</f>
        <v>9450</v>
      </c>
      <c r="Q5" s="56"/>
    </row>
    <row r="6" spans="1:17" x14ac:dyDescent="0.25">
      <c r="E6" s="113">
        <f t="shared" ref="E6:E37" si="1">Q6</f>
        <v>0</v>
      </c>
      <c r="F6" s="74" t="s">
        <v>25</v>
      </c>
      <c r="G6" s="125" t="s">
        <v>127</v>
      </c>
      <c r="H6" s="125" t="s">
        <v>137</v>
      </c>
      <c r="I6" s="14" t="s">
        <v>170</v>
      </c>
      <c r="J6" s="131" t="s">
        <v>203</v>
      </c>
      <c r="K6" s="14" t="s">
        <v>236</v>
      </c>
      <c r="L6" s="55">
        <v>10000</v>
      </c>
      <c r="M6" s="132">
        <v>0.1</v>
      </c>
      <c r="N6" s="70">
        <f>Tableau10[[#This Row],[Prix de Vente Public]]*(1-Tableau10[[#This Row],[Remise]])</f>
        <v>9000</v>
      </c>
      <c r="O6" s="85">
        <v>0.05</v>
      </c>
      <c r="P6" s="55">
        <f>Tableau10[[#This Row],[Prix d''achat]]*(1+Tableau10[[#This Row],[Marge sur châssis]])</f>
        <v>9450</v>
      </c>
      <c r="Q6" s="56"/>
    </row>
    <row r="7" spans="1:17" x14ac:dyDescent="0.25">
      <c r="E7" s="113">
        <f t="shared" si="1"/>
        <v>0</v>
      </c>
      <c r="F7" s="74" t="s">
        <v>25</v>
      </c>
      <c r="G7" s="125" t="s">
        <v>127</v>
      </c>
      <c r="H7" s="125" t="s">
        <v>138</v>
      </c>
      <c r="I7" s="14" t="s">
        <v>171</v>
      </c>
      <c r="J7" s="131" t="s">
        <v>204</v>
      </c>
      <c r="K7" s="14" t="s">
        <v>237</v>
      </c>
      <c r="L7" s="55">
        <v>10000</v>
      </c>
      <c r="M7" s="132">
        <v>0.1</v>
      </c>
      <c r="N7" s="70">
        <f>Tableau10[[#This Row],[Prix de Vente Public]]*(1-Tableau10[[#This Row],[Remise]])</f>
        <v>9000</v>
      </c>
      <c r="O7" s="85">
        <v>0.05</v>
      </c>
      <c r="P7" s="55">
        <f>Tableau10[[#This Row],[Prix d''achat]]*(1+Tableau10[[#This Row],[Marge sur châssis]])</f>
        <v>9450</v>
      </c>
      <c r="Q7" s="56"/>
    </row>
    <row r="8" spans="1:17" x14ac:dyDescent="0.25">
      <c r="E8" s="113">
        <f t="shared" si="1"/>
        <v>0</v>
      </c>
      <c r="F8" s="74" t="s">
        <v>2</v>
      </c>
      <c r="G8" s="125" t="s">
        <v>111</v>
      </c>
      <c r="H8" s="125" t="s">
        <v>139</v>
      </c>
      <c r="I8" s="14" t="s">
        <v>172</v>
      </c>
      <c r="J8" s="131" t="s">
        <v>205</v>
      </c>
      <c r="K8" s="14" t="s">
        <v>238</v>
      </c>
      <c r="L8" s="55">
        <v>10000</v>
      </c>
      <c r="M8" s="132">
        <v>0.1</v>
      </c>
      <c r="N8" s="70">
        <f>Tableau10[[#This Row],[Prix de Vente Public]]*(1-Tableau10[[#This Row],[Remise]])</f>
        <v>9000</v>
      </c>
      <c r="O8" s="85">
        <v>0.03</v>
      </c>
      <c r="P8" s="55">
        <f>Tableau10[[#This Row],[Prix d''achat]]*(1+Tableau10[[#This Row],[Marge sur châssis]])</f>
        <v>9270</v>
      </c>
      <c r="Q8" s="56"/>
    </row>
    <row r="9" spans="1:17" x14ac:dyDescent="0.25">
      <c r="E9" s="113">
        <f t="shared" si="1"/>
        <v>0</v>
      </c>
      <c r="F9" s="74" t="s">
        <v>2</v>
      </c>
      <c r="G9" s="125" t="s">
        <v>111</v>
      </c>
      <c r="H9" s="125" t="s">
        <v>140</v>
      </c>
      <c r="I9" s="14" t="s">
        <v>173</v>
      </c>
      <c r="J9" s="131" t="s">
        <v>206</v>
      </c>
      <c r="K9" s="14" t="s">
        <v>239</v>
      </c>
      <c r="L9" s="55">
        <v>10000</v>
      </c>
      <c r="M9" s="132">
        <v>0.1</v>
      </c>
      <c r="N9" s="70">
        <f>Tableau10[[#This Row],[Prix de Vente Public]]*(1-Tableau10[[#This Row],[Remise]])</f>
        <v>9000</v>
      </c>
      <c r="O9" s="85">
        <v>0.03</v>
      </c>
      <c r="P9" s="55">
        <f>Tableau10[[#This Row],[Prix d''achat]]*(1+Tableau10[[#This Row],[Marge sur châssis]])</f>
        <v>9270</v>
      </c>
      <c r="Q9" s="56"/>
    </row>
    <row r="10" spans="1:17" x14ac:dyDescent="0.25">
      <c r="E10" s="113">
        <f t="shared" si="1"/>
        <v>0</v>
      </c>
      <c r="F10" s="74" t="s">
        <v>2</v>
      </c>
      <c r="G10" s="125" t="s">
        <v>112</v>
      </c>
      <c r="H10" s="125" t="s">
        <v>141</v>
      </c>
      <c r="I10" s="14" t="s">
        <v>174</v>
      </c>
      <c r="J10" s="131" t="s">
        <v>207</v>
      </c>
      <c r="K10" s="14" t="s">
        <v>240</v>
      </c>
      <c r="L10" s="55">
        <v>10000</v>
      </c>
      <c r="M10" s="132">
        <v>0.1</v>
      </c>
      <c r="N10" s="70">
        <f>Tableau10[[#This Row],[Prix de Vente Public]]*(1-Tableau10[[#This Row],[Remise]])</f>
        <v>9000</v>
      </c>
      <c r="O10" s="85">
        <v>0.03</v>
      </c>
      <c r="P10" s="55">
        <f>Tableau10[[#This Row],[Prix d''achat]]*(1+Tableau10[[#This Row],[Marge sur châssis]])</f>
        <v>9270</v>
      </c>
      <c r="Q10" s="56"/>
    </row>
    <row r="11" spans="1:17" x14ac:dyDescent="0.25">
      <c r="E11" s="113">
        <f t="shared" si="1"/>
        <v>0</v>
      </c>
      <c r="F11" s="74" t="s">
        <v>2</v>
      </c>
      <c r="G11" s="125" t="s">
        <v>113</v>
      </c>
      <c r="H11" s="125" t="s">
        <v>142</v>
      </c>
      <c r="I11" s="14" t="s">
        <v>175</v>
      </c>
      <c r="J11" s="131" t="s">
        <v>208</v>
      </c>
      <c r="K11" s="14" t="s">
        <v>241</v>
      </c>
      <c r="L11" s="55">
        <v>10000</v>
      </c>
      <c r="M11" s="132">
        <v>0.1</v>
      </c>
      <c r="N11" s="70">
        <f>Tableau10[[#This Row],[Prix de Vente Public]]*(1-Tableau10[[#This Row],[Remise]])</f>
        <v>9000</v>
      </c>
      <c r="O11" s="85">
        <v>0.03</v>
      </c>
      <c r="P11" s="55">
        <f>Tableau10[[#This Row],[Prix d''achat]]*(1+Tableau10[[#This Row],[Marge sur châssis]])</f>
        <v>9270</v>
      </c>
      <c r="Q11" s="56"/>
    </row>
    <row r="12" spans="1:17" x14ac:dyDescent="0.25">
      <c r="E12" s="113">
        <f t="shared" si="1"/>
        <v>0</v>
      </c>
      <c r="F12" s="74" t="s">
        <v>8</v>
      </c>
      <c r="G12" s="125" t="s">
        <v>114</v>
      </c>
      <c r="H12" s="125" t="s">
        <v>143</v>
      </c>
      <c r="I12" s="14" t="s">
        <v>176</v>
      </c>
      <c r="J12" s="131" t="s">
        <v>209</v>
      </c>
      <c r="K12" s="14" t="s">
        <v>242</v>
      </c>
      <c r="L12" s="55">
        <v>10000</v>
      </c>
      <c r="M12" s="132">
        <v>0.1</v>
      </c>
      <c r="N12" s="70">
        <f>Tableau10[[#This Row],[Prix de Vente Public]]*(1-Tableau10[[#This Row],[Remise]])</f>
        <v>9000</v>
      </c>
      <c r="O12" s="85">
        <v>0.03</v>
      </c>
      <c r="P12" s="55">
        <f>Tableau10[[#This Row],[Prix d''achat]]*(1+Tableau10[[#This Row],[Marge sur châssis]])</f>
        <v>9270</v>
      </c>
      <c r="Q12" s="56"/>
    </row>
    <row r="13" spans="1:17" x14ac:dyDescent="0.25">
      <c r="E13" s="113">
        <f t="shared" si="1"/>
        <v>0</v>
      </c>
      <c r="F13" s="74" t="s">
        <v>8</v>
      </c>
      <c r="G13" s="125" t="s">
        <v>114</v>
      </c>
      <c r="H13" s="125" t="s">
        <v>144</v>
      </c>
      <c r="I13" s="14" t="s">
        <v>177</v>
      </c>
      <c r="J13" s="131" t="s">
        <v>210</v>
      </c>
      <c r="K13" s="14" t="s">
        <v>243</v>
      </c>
      <c r="L13" s="55">
        <v>10000</v>
      </c>
      <c r="M13" s="132">
        <v>0.1</v>
      </c>
      <c r="N13" s="70">
        <f>Tableau10[[#This Row],[Prix de Vente Public]]*(1-Tableau10[[#This Row],[Remise]])</f>
        <v>9000</v>
      </c>
      <c r="O13" s="85">
        <v>0.05</v>
      </c>
      <c r="P13" s="55">
        <f>Tableau10[[#This Row],[Prix d''achat]]*(1+Tableau10[[#This Row],[Marge sur châssis]])</f>
        <v>9450</v>
      </c>
      <c r="Q13" s="56"/>
    </row>
    <row r="14" spans="1:17" x14ac:dyDescent="0.25">
      <c r="E14" s="113">
        <f t="shared" si="1"/>
        <v>0</v>
      </c>
      <c r="F14" s="74" t="s">
        <v>8</v>
      </c>
      <c r="G14" s="125" t="s">
        <v>114</v>
      </c>
      <c r="H14" s="125" t="s">
        <v>145</v>
      </c>
      <c r="I14" s="14" t="s">
        <v>178</v>
      </c>
      <c r="J14" s="131" t="s">
        <v>211</v>
      </c>
      <c r="K14" s="14" t="s">
        <v>244</v>
      </c>
      <c r="L14" s="55">
        <v>10000</v>
      </c>
      <c r="M14" s="132">
        <v>0.1</v>
      </c>
      <c r="N14" s="70">
        <f>Tableau10[[#This Row],[Prix de Vente Public]]*(1-Tableau10[[#This Row],[Remise]])</f>
        <v>9000</v>
      </c>
      <c r="O14" s="85">
        <v>0.05</v>
      </c>
      <c r="P14" s="55">
        <f>Tableau10[[#This Row],[Prix d''achat]]*(1+Tableau10[[#This Row],[Marge sur châssis]])</f>
        <v>9450</v>
      </c>
      <c r="Q14" s="56"/>
    </row>
    <row r="15" spans="1:17" x14ac:dyDescent="0.25">
      <c r="E15" s="113">
        <f t="shared" si="1"/>
        <v>0</v>
      </c>
      <c r="F15" s="74" t="s">
        <v>8</v>
      </c>
      <c r="G15" s="125" t="s">
        <v>114</v>
      </c>
      <c r="H15" s="125" t="s">
        <v>146</v>
      </c>
      <c r="I15" s="14" t="s">
        <v>179</v>
      </c>
      <c r="J15" s="131" t="s">
        <v>212</v>
      </c>
      <c r="K15" s="14" t="s">
        <v>245</v>
      </c>
      <c r="L15" s="55">
        <v>10000</v>
      </c>
      <c r="M15" s="132">
        <v>0.1</v>
      </c>
      <c r="N15" s="70">
        <f>Tableau10[[#This Row],[Prix de Vente Public]]*(1-Tableau10[[#This Row],[Remise]])</f>
        <v>9000</v>
      </c>
      <c r="O15" s="85">
        <v>0.05</v>
      </c>
      <c r="P15" s="55">
        <f>Tableau10[[#This Row],[Prix d''achat]]*(1+Tableau10[[#This Row],[Marge sur châssis]])</f>
        <v>9450</v>
      </c>
      <c r="Q15" s="56"/>
    </row>
    <row r="16" spans="1:17" x14ac:dyDescent="0.25">
      <c r="E16" s="113">
        <f t="shared" si="1"/>
        <v>0</v>
      </c>
      <c r="F16" s="74" t="s">
        <v>8</v>
      </c>
      <c r="G16" s="125" t="s">
        <v>114</v>
      </c>
      <c r="H16" s="125" t="s">
        <v>147</v>
      </c>
      <c r="I16" s="14" t="s">
        <v>180</v>
      </c>
      <c r="J16" s="131" t="s">
        <v>213</v>
      </c>
      <c r="K16" s="14" t="s">
        <v>246</v>
      </c>
      <c r="L16" s="55">
        <v>10000</v>
      </c>
      <c r="M16" s="132">
        <v>0.1</v>
      </c>
      <c r="N16" s="70">
        <f>Tableau10[[#This Row],[Prix de Vente Public]]*(1-Tableau10[[#This Row],[Remise]])</f>
        <v>9000</v>
      </c>
      <c r="O16" s="85">
        <v>0.05</v>
      </c>
      <c r="P16" s="55">
        <f>Tableau10[[#This Row],[Prix d''achat]]*(1+Tableau10[[#This Row],[Marge sur châssis]])</f>
        <v>9450</v>
      </c>
      <c r="Q16" s="56"/>
    </row>
    <row r="17" spans="5:17" x14ac:dyDescent="0.25">
      <c r="E17" s="113">
        <f t="shared" si="1"/>
        <v>0</v>
      </c>
      <c r="F17" s="74" t="s">
        <v>8</v>
      </c>
      <c r="G17" s="125" t="s">
        <v>114</v>
      </c>
      <c r="H17" s="125" t="s">
        <v>148</v>
      </c>
      <c r="I17" s="14" t="s">
        <v>181</v>
      </c>
      <c r="J17" s="131" t="s">
        <v>214</v>
      </c>
      <c r="K17" s="14" t="s">
        <v>247</v>
      </c>
      <c r="L17" s="55">
        <v>10000</v>
      </c>
      <c r="M17" s="132">
        <v>0.1</v>
      </c>
      <c r="N17" s="70">
        <f>Tableau10[[#This Row],[Prix de Vente Public]]*(1-Tableau10[[#This Row],[Remise]])</f>
        <v>9000</v>
      </c>
      <c r="O17" s="85">
        <v>0.05</v>
      </c>
      <c r="P17" s="55">
        <f>Tableau10[[#This Row],[Prix d''achat]]*(1+Tableau10[[#This Row],[Marge sur châssis]])</f>
        <v>9450</v>
      </c>
      <c r="Q17" s="56"/>
    </row>
    <row r="18" spans="5:17" x14ac:dyDescent="0.25">
      <c r="E18" s="113">
        <f t="shared" si="1"/>
        <v>0</v>
      </c>
      <c r="F18" s="74" t="s">
        <v>2</v>
      </c>
      <c r="G18" s="125" t="s">
        <v>115</v>
      </c>
      <c r="H18" s="125" t="s">
        <v>149</v>
      </c>
      <c r="I18" s="14" t="s">
        <v>182</v>
      </c>
      <c r="J18" s="131" t="s">
        <v>215</v>
      </c>
      <c r="K18" s="14" t="s">
        <v>248</v>
      </c>
      <c r="L18" s="55">
        <v>10000</v>
      </c>
      <c r="M18" s="132">
        <v>0.1</v>
      </c>
      <c r="N18" s="70">
        <f>Tableau10[[#This Row],[Prix de Vente Public]]*(1-Tableau10[[#This Row],[Remise]])</f>
        <v>9000</v>
      </c>
      <c r="O18" s="85">
        <v>0.03</v>
      </c>
      <c r="P18" s="55">
        <f>Tableau10[[#This Row],[Prix d''achat]]*(1+Tableau10[[#This Row],[Marge sur châssis]])</f>
        <v>9270</v>
      </c>
      <c r="Q18" s="56"/>
    </row>
    <row r="19" spans="5:17" x14ac:dyDescent="0.25">
      <c r="E19" s="113">
        <f t="shared" si="1"/>
        <v>0</v>
      </c>
      <c r="F19" s="74" t="s">
        <v>2</v>
      </c>
      <c r="G19" s="125" t="s">
        <v>115</v>
      </c>
      <c r="H19" s="125" t="s">
        <v>150</v>
      </c>
      <c r="I19" s="14" t="s">
        <v>183</v>
      </c>
      <c r="J19" s="131" t="s">
        <v>216</v>
      </c>
      <c r="K19" s="14" t="s">
        <v>249</v>
      </c>
      <c r="L19" s="55">
        <v>10000</v>
      </c>
      <c r="M19" s="132">
        <v>0.1</v>
      </c>
      <c r="N19" s="70">
        <f>Tableau10[[#This Row],[Prix de Vente Public]]*(1-Tableau10[[#This Row],[Remise]])</f>
        <v>9000</v>
      </c>
      <c r="O19" s="85">
        <v>0.03</v>
      </c>
      <c r="P19" s="55">
        <f>Tableau10[[#This Row],[Prix d''achat]]*(1+Tableau10[[#This Row],[Marge sur châssis]])</f>
        <v>9270</v>
      </c>
      <c r="Q19" s="56"/>
    </row>
    <row r="20" spans="5:17" x14ac:dyDescent="0.25">
      <c r="E20" s="113">
        <f t="shared" si="1"/>
        <v>0</v>
      </c>
      <c r="F20" s="74" t="s">
        <v>2</v>
      </c>
      <c r="G20" s="125" t="s">
        <v>115</v>
      </c>
      <c r="H20" s="125" t="s">
        <v>151</v>
      </c>
      <c r="I20" s="14" t="s">
        <v>184</v>
      </c>
      <c r="J20" s="131" t="s">
        <v>217</v>
      </c>
      <c r="K20" s="14" t="s">
        <v>250</v>
      </c>
      <c r="L20" s="55">
        <v>10000</v>
      </c>
      <c r="M20" s="132">
        <v>0.1</v>
      </c>
      <c r="N20" s="70">
        <f>Tableau10[[#This Row],[Prix de Vente Public]]*(1-Tableau10[[#This Row],[Remise]])</f>
        <v>9000</v>
      </c>
      <c r="O20" s="85">
        <v>0.03</v>
      </c>
      <c r="P20" s="55">
        <f>Tableau10[[#This Row],[Prix d''achat]]*(1+Tableau10[[#This Row],[Marge sur châssis]])</f>
        <v>9270</v>
      </c>
      <c r="Q20" s="56"/>
    </row>
    <row r="21" spans="5:17" x14ac:dyDescent="0.25">
      <c r="E21" s="113">
        <f t="shared" si="1"/>
        <v>0</v>
      </c>
      <c r="F21" s="74" t="s">
        <v>2</v>
      </c>
      <c r="G21" s="125" t="s">
        <v>115</v>
      </c>
      <c r="H21" s="125" t="s">
        <v>152</v>
      </c>
      <c r="I21" s="14" t="s">
        <v>185</v>
      </c>
      <c r="J21" s="131" t="s">
        <v>218</v>
      </c>
      <c r="K21" s="14" t="s">
        <v>251</v>
      </c>
      <c r="L21" s="55">
        <v>10000</v>
      </c>
      <c r="M21" s="132">
        <v>0.1</v>
      </c>
      <c r="N21" s="70">
        <f>Tableau10[[#This Row],[Prix de Vente Public]]*(1-Tableau10[[#This Row],[Remise]])</f>
        <v>9000</v>
      </c>
      <c r="O21" s="85">
        <v>0.03</v>
      </c>
      <c r="P21" s="55">
        <f>Tableau10[[#This Row],[Prix d''achat]]*(1+Tableau10[[#This Row],[Marge sur châssis]])</f>
        <v>9270</v>
      </c>
      <c r="Q21" s="56"/>
    </row>
    <row r="22" spans="5:17" x14ac:dyDescent="0.25">
      <c r="E22" s="113">
        <f t="shared" si="1"/>
        <v>0</v>
      </c>
      <c r="F22" s="74" t="s">
        <v>2</v>
      </c>
      <c r="G22" s="125" t="s">
        <v>115</v>
      </c>
      <c r="H22" s="125" t="s">
        <v>153</v>
      </c>
      <c r="I22" s="14" t="s">
        <v>186</v>
      </c>
      <c r="J22" s="131" t="s">
        <v>219</v>
      </c>
      <c r="K22" s="14" t="s">
        <v>252</v>
      </c>
      <c r="L22" s="55">
        <v>10000</v>
      </c>
      <c r="M22" s="132">
        <v>0.1</v>
      </c>
      <c r="N22" s="70">
        <f>Tableau10[[#This Row],[Prix de Vente Public]]*(1-Tableau10[[#This Row],[Remise]])</f>
        <v>9000</v>
      </c>
      <c r="O22" s="85">
        <v>0.03</v>
      </c>
      <c r="P22" s="55">
        <f>Tableau10[[#This Row],[Prix d''achat]]*(1+Tableau10[[#This Row],[Marge sur châssis]])</f>
        <v>9270</v>
      </c>
      <c r="Q22" s="56"/>
    </row>
    <row r="23" spans="5:17" x14ac:dyDescent="0.25">
      <c r="E23" s="113">
        <f t="shared" si="1"/>
        <v>0</v>
      </c>
      <c r="F23" s="74" t="s">
        <v>2</v>
      </c>
      <c r="G23" s="125" t="s">
        <v>115</v>
      </c>
      <c r="H23" s="125" t="s">
        <v>154</v>
      </c>
      <c r="I23" s="14" t="s">
        <v>187</v>
      </c>
      <c r="J23" s="131" t="s">
        <v>220</v>
      </c>
      <c r="K23" s="14" t="s">
        <v>253</v>
      </c>
      <c r="L23" s="55">
        <v>10000</v>
      </c>
      <c r="M23" s="132">
        <v>0.1</v>
      </c>
      <c r="N23" s="70">
        <f>Tableau10[[#This Row],[Prix de Vente Public]]*(1-Tableau10[[#This Row],[Remise]])</f>
        <v>9000</v>
      </c>
      <c r="O23" s="85">
        <v>0.03</v>
      </c>
      <c r="P23" s="55">
        <f>Tableau10[[#This Row],[Prix d''achat]]*(1+Tableau10[[#This Row],[Marge sur châssis]])</f>
        <v>9270</v>
      </c>
      <c r="Q23" s="56"/>
    </row>
    <row r="24" spans="5:17" x14ac:dyDescent="0.25">
      <c r="E24" s="113">
        <f t="shared" si="1"/>
        <v>0</v>
      </c>
      <c r="F24" s="74" t="s">
        <v>2</v>
      </c>
      <c r="G24" s="125" t="s">
        <v>115</v>
      </c>
      <c r="H24" s="125" t="s">
        <v>155</v>
      </c>
      <c r="I24" s="14" t="s">
        <v>188</v>
      </c>
      <c r="J24" s="131" t="s">
        <v>221</v>
      </c>
      <c r="K24" s="14" t="s">
        <v>254</v>
      </c>
      <c r="L24" s="55">
        <v>10000</v>
      </c>
      <c r="M24" s="132">
        <v>0.1</v>
      </c>
      <c r="N24" s="70">
        <f>Tableau10[[#This Row],[Prix de Vente Public]]*(1-Tableau10[[#This Row],[Remise]])</f>
        <v>9000</v>
      </c>
      <c r="O24" s="85">
        <v>0.03</v>
      </c>
      <c r="P24" s="55">
        <f>Tableau10[[#This Row],[Prix d''achat]]*(1+Tableau10[[#This Row],[Marge sur châssis]])</f>
        <v>9270</v>
      </c>
      <c r="Q24" s="56"/>
    </row>
    <row r="25" spans="5:17" x14ac:dyDescent="0.25">
      <c r="E25" s="113">
        <f t="shared" si="1"/>
        <v>0</v>
      </c>
      <c r="F25" s="74" t="s">
        <v>1</v>
      </c>
      <c r="G25" s="125" t="s">
        <v>116</v>
      </c>
      <c r="H25" s="125" t="s">
        <v>156</v>
      </c>
      <c r="I25" s="14" t="s">
        <v>189</v>
      </c>
      <c r="J25" s="131" t="s">
        <v>222</v>
      </c>
      <c r="K25" s="14" t="s">
        <v>255</v>
      </c>
      <c r="L25" s="55">
        <v>10000</v>
      </c>
      <c r="M25" s="132">
        <v>0.1</v>
      </c>
      <c r="N25" s="70">
        <f>Tableau10[[#This Row],[Prix de Vente Public]]*(1-Tableau10[[#This Row],[Remise]])</f>
        <v>9000</v>
      </c>
      <c r="O25" s="85">
        <v>0.05</v>
      </c>
      <c r="P25" s="55">
        <f>Tableau10[[#This Row],[Prix d''achat]]*(1+Tableau10[[#This Row],[Marge sur châssis]])</f>
        <v>9450</v>
      </c>
      <c r="Q25" s="56"/>
    </row>
    <row r="26" spans="5:17" x14ac:dyDescent="0.25">
      <c r="E26" s="113">
        <f t="shared" si="1"/>
        <v>0</v>
      </c>
      <c r="F26" s="74" t="s">
        <v>1</v>
      </c>
      <c r="G26" s="125" t="s">
        <v>116</v>
      </c>
      <c r="H26" s="125" t="s">
        <v>157</v>
      </c>
      <c r="I26" s="14" t="s">
        <v>190</v>
      </c>
      <c r="J26" s="131" t="s">
        <v>223</v>
      </c>
      <c r="K26" s="14" t="s">
        <v>256</v>
      </c>
      <c r="L26" s="55">
        <v>10000</v>
      </c>
      <c r="M26" s="132">
        <v>0.1</v>
      </c>
      <c r="N26" s="70">
        <f>Tableau10[[#This Row],[Prix de Vente Public]]*(1-Tableau10[[#This Row],[Remise]])</f>
        <v>9000</v>
      </c>
      <c r="O26" s="85">
        <v>0.05</v>
      </c>
      <c r="P26" s="55">
        <f>Tableau10[[#This Row],[Prix d''achat]]*(1+Tableau10[[#This Row],[Marge sur châssis]])</f>
        <v>9450</v>
      </c>
      <c r="Q26" s="56"/>
    </row>
    <row r="27" spans="5:17" x14ac:dyDescent="0.25">
      <c r="E27" s="113">
        <f t="shared" si="1"/>
        <v>0</v>
      </c>
      <c r="F27" s="74" t="s">
        <v>1</v>
      </c>
      <c r="G27" s="125" t="s">
        <v>116</v>
      </c>
      <c r="H27" s="125" t="s">
        <v>158</v>
      </c>
      <c r="I27" s="14" t="s">
        <v>191</v>
      </c>
      <c r="J27" s="131" t="s">
        <v>224</v>
      </c>
      <c r="K27" s="14" t="s">
        <v>257</v>
      </c>
      <c r="L27" s="55">
        <v>10000</v>
      </c>
      <c r="M27" s="132">
        <v>0.1</v>
      </c>
      <c r="N27" s="70">
        <f>Tableau10[[#This Row],[Prix de Vente Public]]*(1-Tableau10[[#This Row],[Remise]])</f>
        <v>9000</v>
      </c>
      <c r="O27" s="85">
        <v>0.05</v>
      </c>
      <c r="P27" s="55">
        <f>Tableau10[[#This Row],[Prix d''achat]]*(1+Tableau10[[#This Row],[Marge sur châssis]])</f>
        <v>9450</v>
      </c>
      <c r="Q27" s="56"/>
    </row>
    <row r="28" spans="5:17" x14ac:dyDescent="0.25">
      <c r="E28" s="113">
        <f t="shared" si="1"/>
        <v>0</v>
      </c>
      <c r="F28" s="74" t="s">
        <v>1</v>
      </c>
      <c r="G28" s="125" t="s">
        <v>116</v>
      </c>
      <c r="H28" s="125" t="s">
        <v>159</v>
      </c>
      <c r="I28" s="14" t="s">
        <v>192</v>
      </c>
      <c r="J28" s="131" t="s">
        <v>225</v>
      </c>
      <c r="K28" s="14" t="s">
        <v>258</v>
      </c>
      <c r="L28" s="55">
        <v>10000</v>
      </c>
      <c r="M28" s="132">
        <v>0.1</v>
      </c>
      <c r="N28" s="70">
        <f>Tableau10[[#This Row],[Prix de Vente Public]]*(1-Tableau10[[#This Row],[Remise]])</f>
        <v>9000</v>
      </c>
      <c r="O28" s="85">
        <v>0.05</v>
      </c>
      <c r="P28" s="55">
        <f>Tableau10[[#This Row],[Prix d''achat]]*(1+Tableau10[[#This Row],[Marge sur châssis]])</f>
        <v>9450</v>
      </c>
      <c r="Q28" s="56"/>
    </row>
    <row r="29" spans="5:17" x14ac:dyDescent="0.25">
      <c r="E29" s="113">
        <f t="shared" si="1"/>
        <v>0</v>
      </c>
      <c r="F29" s="74" t="s">
        <v>1</v>
      </c>
      <c r="G29" s="125" t="s">
        <v>116</v>
      </c>
      <c r="H29" s="125" t="s">
        <v>160</v>
      </c>
      <c r="I29" s="14" t="s">
        <v>193</v>
      </c>
      <c r="J29" s="131" t="s">
        <v>226</v>
      </c>
      <c r="K29" s="14" t="s">
        <v>259</v>
      </c>
      <c r="L29" s="55">
        <v>10000</v>
      </c>
      <c r="M29" s="132">
        <v>0.1</v>
      </c>
      <c r="N29" s="70">
        <f>Tableau10[[#This Row],[Prix de Vente Public]]*(1-Tableau10[[#This Row],[Remise]])</f>
        <v>9000</v>
      </c>
      <c r="O29" s="85">
        <v>0.05</v>
      </c>
      <c r="P29" s="55">
        <f>Tableau10[[#This Row],[Prix d''achat]]*(1+Tableau10[[#This Row],[Marge sur châssis]])</f>
        <v>9450</v>
      </c>
      <c r="Q29" s="56"/>
    </row>
    <row r="30" spans="5:17" x14ac:dyDescent="0.25">
      <c r="E30" s="113">
        <f t="shared" si="1"/>
        <v>0</v>
      </c>
      <c r="F30" s="74" t="s">
        <v>1</v>
      </c>
      <c r="G30" s="125" t="s">
        <v>116</v>
      </c>
      <c r="H30" s="125" t="s">
        <v>161</v>
      </c>
      <c r="I30" s="14" t="s">
        <v>194</v>
      </c>
      <c r="J30" s="131" t="s">
        <v>227</v>
      </c>
      <c r="K30" s="14" t="s">
        <v>260</v>
      </c>
      <c r="L30" s="55">
        <v>10000</v>
      </c>
      <c r="M30" s="132">
        <v>0.1</v>
      </c>
      <c r="N30" s="70">
        <f>Tableau10[[#This Row],[Prix de Vente Public]]*(1-Tableau10[[#This Row],[Remise]])</f>
        <v>9000</v>
      </c>
      <c r="O30" s="85">
        <v>0.05</v>
      </c>
      <c r="P30" s="55">
        <f>Tableau10[[#This Row],[Prix d''achat]]*(1+Tableau10[[#This Row],[Marge sur châssis]])</f>
        <v>9450</v>
      </c>
      <c r="Q30" s="56"/>
    </row>
    <row r="31" spans="5:17" x14ac:dyDescent="0.25">
      <c r="E31" s="113">
        <f t="shared" si="1"/>
        <v>0</v>
      </c>
      <c r="F31" s="74" t="s">
        <v>1</v>
      </c>
      <c r="G31" s="125" t="s">
        <v>116</v>
      </c>
      <c r="H31" s="125" t="s">
        <v>162</v>
      </c>
      <c r="I31" s="14" t="s">
        <v>195</v>
      </c>
      <c r="J31" s="131" t="s">
        <v>228</v>
      </c>
      <c r="K31" s="14" t="s">
        <v>261</v>
      </c>
      <c r="L31" s="55">
        <v>10000</v>
      </c>
      <c r="M31" s="132">
        <v>0.1</v>
      </c>
      <c r="N31" s="70">
        <f>Tableau10[[#This Row],[Prix de Vente Public]]*(1-Tableau10[[#This Row],[Remise]])</f>
        <v>9000</v>
      </c>
      <c r="O31" s="85">
        <v>0.05</v>
      </c>
      <c r="P31" s="55">
        <f>Tableau10[[#This Row],[Prix d''achat]]*(1+Tableau10[[#This Row],[Marge sur châssis]])</f>
        <v>9450</v>
      </c>
      <c r="Q31" s="56"/>
    </row>
    <row r="32" spans="5:17" x14ac:dyDescent="0.25">
      <c r="E32" s="113">
        <f t="shared" si="1"/>
        <v>0</v>
      </c>
      <c r="F32" s="74" t="s">
        <v>1</v>
      </c>
      <c r="G32" s="125" t="s">
        <v>116</v>
      </c>
      <c r="H32" s="125" t="s">
        <v>163</v>
      </c>
      <c r="I32" s="14" t="s">
        <v>196</v>
      </c>
      <c r="J32" s="131" t="s">
        <v>229</v>
      </c>
      <c r="K32" s="14" t="s">
        <v>262</v>
      </c>
      <c r="L32" s="55">
        <v>10000</v>
      </c>
      <c r="M32" s="132">
        <v>0.1</v>
      </c>
      <c r="N32" s="70">
        <f>Tableau10[[#This Row],[Prix de Vente Public]]*(1-Tableau10[[#This Row],[Remise]])</f>
        <v>9000</v>
      </c>
      <c r="O32" s="85">
        <v>0.05</v>
      </c>
      <c r="P32" s="55">
        <f>Tableau10[[#This Row],[Prix d''achat]]*(1+Tableau10[[#This Row],[Marge sur châssis]])</f>
        <v>9450</v>
      </c>
      <c r="Q32" s="56"/>
    </row>
    <row r="33" spans="5:17" x14ac:dyDescent="0.25">
      <c r="E33" s="113">
        <f t="shared" si="1"/>
        <v>0</v>
      </c>
      <c r="F33" s="74" t="s">
        <v>6</v>
      </c>
      <c r="G33" s="125" t="s">
        <v>117</v>
      </c>
      <c r="H33" s="125" t="s">
        <v>164</v>
      </c>
      <c r="I33" s="14" t="s">
        <v>197</v>
      </c>
      <c r="J33" s="131" t="s">
        <v>230</v>
      </c>
      <c r="K33" s="14" t="s">
        <v>263</v>
      </c>
      <c r="L33" s="55">
        <v>10000</v>
      </c>
      <c r="M33" s="132">
        <v>0.1</v>
      </c>
      <c r="N33" s="70">
        <f>Tableau10[[#This Row],[Prix de Vente Public]]*(1-Tableau10[[#This Row],[Remise]])</f>
        <v>9000</v>
      </c>
      <c r="O33" s="85">
        <v>0.05</v>
      </c>
      <c r="P33" s="55">
        <f>Tableau10[[#This Row],[Prix d''achat]]*(1+Tableau10[[#This Row],[Marge sur châssis]])</f>
        <v>9450</v>
      </c>
      <c r="Q33" s="56"/>
    </row>
    <row r="34" spans="5:17" x14ac:dyDescent="0.25">
      <c r="E34" s="113">
        <f t="shared" si="1"/>
        <v>0</v>
      </c>
      <c r="F34" s="74" t="s">
        <v>6</v>
      </c>
      <c r="G34" s="125" t="s">
        <v>117</v>
      </c>
      <c r="H34" s="125" t="s">
        <v>165</v>
      </c>
      <c r="I34" s="14" t="s">
        <v>198</v>
      </c>
      <c r="J34" s="131" t="s">
        <v>231</v>
      </c>
      <c r="K34" s="14" t="s">
        <v>264</v>
      </c>
      <c r="L34" s="55">
        <v>10000</v>
      </c>
      <c r="M34" s="132">
        <v>0.1</v>
      </c>
      <c r="N34" s="70">
        <f>Tableau10[[#This Row],[Prix de Vente Public]]*(1-Tableau10[[#This Row],[Remise]])</f>
        <v>9000</v>
      </c>
      <c r="O34" s="85">
        <v>0.05</v>
      </c>
      <c r="P34" s="55">
        <f>Tableau10[[#This Row],[Prix d''achat]]*(1+Tableau10[[#This Row],[Marge sur châssis]])</f>
        <v>9450</v>
      </c>
      <c r="Q34" s="56"/>
    </row>
    <row r="35" spans="5:17" x14ac:dyDescent="0.25">
      <c r="E35" s="113">
        <f t="shared" si="1"/>
        <v>0</v>
      </c>
      <c r="F35" s="74"/>
      <c r="G35" s="125"/>
      <c r="H35" s="125"/>
      <c r="I35" s="14"/>
      <c r="J35" s="131"/>
      <c r="K35" s="14"/>
      <c r="L35" s="55"/>
      <c r="M35" s="132"/>
      <c r="N35" s="70">
        <f>Tableau10[[#This Row],[Prix de Vente Public]]*(1-Tableau10[[#This Row],[Remise]])</f>
        <v>0</v>
      </c>
      <c r="O35" s="85">
        <v>0.05</v>
      </c>
      <c r="P35" s="55">
        <f>Tableau10[[#This Row],[Prix d''achat]]*(1+Tableau10[[#This Row],[Marge sur châssis]])</f>
        <v>0</v>
      </c>
      <c r="Q35" s="56"/>
    </row>
    <row r="36" spans="5:17" x14ac:dyDescent="0.25">
      <c r="E36" s="113">
        <f t="shared" si="1"/>
        <v>0</v>
      </c>
      <c r="F36" s="74"/>
      <c r="G36" s="125"/>
      <c r="H36" s="125"/>
      <c r="I36" s="14"/>
      <c r="J36" s="131"/>
      <c r="K36" s="14"/>
      <c r="L36" s="55"/>
      <c r="M36" s="132"/>
      <c r="N36" s="70">
        <f>Tableau10[[#This Row],[Prix de Vente Public]]*(1-Tableau10[[#This Row],[Remise]])</f>
        <v>0</v>
      </c>
      <c r="O36" s="85">
        <v>0.05</v>
      </c>
      <c r="P36" s="55">
        <f>Tableau10[[#This Row],[Prix d''achat]]*(1+Tableau10[[#This Row],[Marge sur châssis]])</f>
        <v>0</v>
      </c>
      <c r="Q36" s="56"/>
    </row>
    <row r="37" spans="5:17" x14ac:dyDescent="0.25">
      <c r="E37" s="113">
        <f t="shared" si="1"/>
        <v>0</v>
      </c>
      <c r="F37" s="74"/>
      <c r="G37" s="125"/>
      <c r="H37" s="125"/>
      <c r="I37" s="14"/>
      <c r="J37" s="131"/>
      <c r="K37" s="14"/>
      <c r="L37" s="55"/>
      <c r="M37" s="132"/>
      <c r="N37" s="70">
        <f>Tableau10[[#This Row],[Prix de Vente Public]]*(1-Tableau10[[#This Row],[Remise]])</f>
        <v>0</v>
      </c>
      <c r="O37" s="85">
        <v>0.05</v>
      </c>
      <c r="P37" s="55">
        <f>Tableau10[[#This Row],[Prix d''achat]]*(1+Tableau10[[#This Row],[Marge sur châssis]])</f>
        <v>0</v>
      </c>
      <c r="Q37" s="56"/>
    </row>
    <row r="38" spans="5:17" x14ac:dyDescent="0.25">
      <c r="E38" s="113">
        <f t="shared" ref="E38:E67" si="2">Q38</f>
        <v>0</v>
      </c>
      <c r="F38" s="74"/>
      <c r="G38" s="125"/>
      <c r="H38" s="125"/>
      <c r="I38" s="14"/>
      <c r="J38" s="131"/>
      <c r="K38" s="14"/>
      <c r="L38" s="55"/>
      <c r="M38" s="132"/>
      <c r="N38" s="70">
        <f>Tableau10[[#This Row],[Prix de Vente Public]]*(1-Tableau10[[#This Row],[Remise]])</f>
        <v>0</v>
      </c>
      <c r="O38" s="85">
        <v>0.05</v>
      </c>
      <c r="P38" s="55">
        <f>Tableau10[[#This Row],[Prix d''achat]]*(1+Tableau10[[#This Row],[Marge sur châssis]])</f>
        <v>0</v>
      </c>
      <c r="Q38" s="56"/>
    </row>
    <row r="39" spans="5:17" x14ac:dyDescent="0.25">
      <c r="E39" s="113">
        <f t="shared" si="2"/>
        <v>0</v>
      </c>
      <c r="F39" s="74"/>
      <c r="G39" s="125"/>
      <c r="H39" s="125"/>
      <c r="I39" s="14"/>
      <c r="J39" s="131"/>
      <c r="K39" s="14"/>
      <c r="L39" s="55"/>
      <c r="M39" s="132"/>
      <c r="N39" s="70">
        <f>Tableau10[[#This Row],[Prix de Vente Public]]*(1-Tableau10[[#This Row],[Remise]])</f>
        <v>0</v>
      </c>
      <c r="O39" s="85">
        <v>0.05</v>
      </c>
      <c r="P39" s="55">
        <f>Tableau10[[#This Row],[Prix d''achat]]*(1+Tableau10[[#This Row],[Marge sur châssis]])</f>
        <v>0</v>
      </c>
      <c r="Q39" s="56"/>
    </row>
    <row r="40" spans="5:17" x14ac:dyDescent="0.25">
      <c r="E40" s="113">
        <f t="shared" si="2"/>
        <v>0</v>
      </c>
      <c r="F40" s="74"/>
      <c r="G40" s="125"/>
      <c r="H40" s="125"/>
      <c r="I40" s="14"/>
      <c r="J40" s="131"/>
      <c r="K40" s="14"/>
      <c r="L40" s="55"/>
      <c r="M40" s="132"/>
      <c r="N40" s="70">
        <f>Tableau10[[#This Row],[Prix de Vente Public]]*(1-Tableau10[[#This Row],[Remise]])</f>
        <v>0</v>
      </c>
      <c r="O40" s="85">
        <v>0.05</v>
      </c>
      <c r="P40" s="55">
        <f>Tableau10[[#This Row],[Prix d''achat]]*(1+Tableau10[[#This Row],[Marge sur châssis]])</f>
        <v>0</v>
      </c>
      <c r="Q40" s="56"/>
    </row>
    <row r="41" spans="5:17" x14ac:dyDescent="0.25">
      <c r="E41" s="113">
        <f t="shared" si="2"/>
        <v>0</v>
      </c>
      <c r="F41" s="74"/>
      <c r="G41" s="125"/>
      <c r="H41" s="125"/>
      <c r="I41" s="14"/>
      <c r="J41" s="131"/>
      <c r="K41" s="14"/>
      <c r="L41" s="55"/>
      <c r="M41" s="132"/>
      <c r="N41" s="70">
        <f>Tableau10[[#This Row],[Prix de Vente Public]]*(1-Tableau10[[#This Row],[Remise]])</f>
        <v>0</v>
      </c>
      <c r="O41" s="85">
        <v>0.05</v>
      </c>
      <c r="P41" s="55">
        <f>Tableau10[[#This Row],[Prix d''achat]]*(1+Tableau10[[#This Row],[Marge sur châssis]])</f>
        <v>0</v>
      </c>
      <c r="Q41" s="56"/>
    </row>
    <row r="42" spans="5:17" x14ac:dyDescent="0.25">
      <c r="E42" s="113">
        <f t="shared" si="2"/>
        <v>0</v>
      </c>
      <c r="F42" s="74"/>
      <c r="G42" s="125"/>
      <c r="H42" s="125"/>
      <c r="I42" s="14"/>
      <c r="J42" s="131"/>
      <c r="K42" s="14"/>
      <c r="L42" s="55"/>
      <c r="M42" s="132"/>
      <c r="N42" s="70">
        <f>Tableau10[[#This Row],[Prix de Vente Public]]*(1-Tableau10[[#This Row],[Remise]])</f>
        <v>0</v>
      </c>
      <c r="O42" s="85">
        <v>0.05</v>
      </c>
      <c r="P42" s="55">
        <f>Tableau10[[#This Row],[Prix d''achat]]*(1+Tableau10[[#This Row],[Marge sur châssis]])</f>
        <v>0</v>
      </c>
      <c r="Q42" s="56"/>
    </row>
    <row r="43" spans="5:17" x14ac:dyDescent="0.25">
      <c r="E43" s="113">
        <f t="shared" si="2"/>
        <v>0</v>
      </c>
      <c r="F43" s="74"/>
      <c r="G43" s="125"/>
      <c r="H43" s="125"/>
      <c r="I43" s="14"/>
      <c r="J43" s="131"/>
      <c r="K43" s="14"/>
      <c r="L43" s="55"/>
      <c r="M43" s="132"/>
      <c r="N43" s="70">
        <f>Tableau10[[#This Row],[Prix de Vente Public]]*(1-Tableau10[[#This Row],[Remise]])</f>
        <v>0</v>
      </c>
      <c r="O43" s="85">
        <v>0.05</v>
      </c>
      <c r="P43" s="55">
        <f>Tableau10[[#This Row],[Prix d''achat]]*(1+Tableau10[[#This Row],[Marge sur châssis]])</f>
        <v>0</v>
      </c>
      <c r="Q43" s="56"/>
    </row>
    <row r="44" spans="5:17" x14ac:dyDescent="0.25">
      <c r="E44" s="113">
        <f t="shared" si="2"/>
        <v>0</v>
      </c>
      <c r="F44" s="74"/>
      <c r="G44" s="125"/>
      <c r="H44" s="125"/>
      <c r="I44" s="14"/>
      <c r="J44" s="131"/>
      <c r="K44" s="14"/>
      <c r="L44" s="55"/>
      <c r="M44" s="132"/>
      <c r="N44" s="70">
        <f>Tableau10[[#This Row],[Prix de Vente Public]]*(1-Tableau10[[#This Row],[Remise]])</f>
        <v>0</v>
      </c>
      <c r="O44" s="85">
        <v>0.05</v>
      </c>
      <c r="P44" s="55">
        <f>Tableau10[[#This Row],[Prix d''achat]]*(1+Tableau10[[#This Row],[Marge sur châssis]])</f>
        <v>0</v>
      </c>
      <c r="Q44" s="56"/>
    </row>
    <row r="45" spans="5:17" x14ac:dyDescent="0.25">
      <c r="E45" s="113">
        <f t="shared" si="2"/>
        <v>0</v>
      </c>
      <c r="F45" s="74"/>
      <c r="G45" s="125"/>
      <c r="H45" s="125"/>
      <c r="I45" s="14"/>
      <c r="J45" s="131"/>
      <c r="K45" s="14"/>
      <c r="L45" s="55"/>
      <c r="M45" s="132"/>
      <c r="N45" s="70">
        <f>Tableau10[[#This Row],[Prix de Vente Public]]*(1-Tableau10[[#This Row],[Remise]])</f>
        <v>0</v>
      </c>
      <c r="O45" s="85">
        <v>0.05</v>
      </c>
      <c r="P45" s="55">
        <f>Tableau10[[#This Row],[Prix d''achat]]*(1+Tableau10[[#This Row],[Marge sur châssis]])</f>
        <v>0</v>
      </c>
      <c r="Q45" s="56"/>
    </row>
    <row r="46" spans="5:17" x14ac:dyDescent="0.25">
      <c r="E46" s="113">
        <f t="shared" si="2"/>
        <v>0</v>
      </c>
      <c r="F46" s="74"/>
      <c r="G46" s="125"/>
      <c r="H46" s="125"/>
      <c r="I46" s="14"/>
      <c r="J46" s="131"/>
      <c r="K46" s="14"/>
      <c r="L46" s="55"/>
      <c r="M46" s="132"/>
      <c r="N46" s="70">
        <f>Tableau10[[#This Row],[Prix de Vente Public]]*(1-Tableau10[[#This Row],[Remise]])</f>
        <v>0</v>
      </c>
      <c r="O46" s="85">
        <v>0.05</v>
      </c>
      <c r="P46" s="55">
        <f>Tableau10[[#This Row],[Prix d''achat]]*(1+Tableau10[[#This Row],[Marge sur châssis]])</f>
        <v>0</v>
      </c>
      <c r="Q46" s="56"/>
    </row>
    <row r="47" spans="5:17" x14ac:dyDescent="0.25">
      <c r="E47" s="113">
        <f t="shared" si="2"/>
        <v>0</v>
      </c>
      <c r="F47" s="74"/>
      <c r="G47" s="125"/>
      <c r="H47" s="125"/>
      <c r="I47" s="14"/>
      <c r="J47" s="131"/>
      <c r="K47" s="14"/>
      <c r="L47" s="55"/>
      <c r="M47" s="132"/>
      <c r="N47" s="70">
        <f>Tableau10[[#This Row],[Prix de Vente Public]]*(1-Tableau10[[#This Row],[Remise]])</f>
        <v>0</v>
      </c>
      <c r="O47" s="85">
        <v>0.05</v>
      </c>
      <c r="P47" s="55">
        <f>Tableau10[[#This Row],[Prix d''achat]]*(1+Tableau10[[#This Row],[Marge sur châssis]])</f>
        <v>0</v>
      </c>
      <c r="Q47" s="56"/>
    </row>
    <row r="48" spans="5:17" x14ac:dyDescent="0.25">
      <c r="E48" s="113">
        <f t="shared" si="2"/>
        <v>0</v>
      </c>
      <c r="F48" s="74"/>
      <c r="G48" s="125"/>
      <c r="H48" s="125"/>
      <c r="I48" s="14"/>
      <c r="J48" s="131"/>
      <c r="K48" s="14"/>
      <c r="L48" s="55"/>
      <c r="M48" s="132"/>
      <c r="N48" s="70">
        <f>Tableau10[[#This Row],[Prix de Vente Public]]*(1-Tableau10[[#This Row],[Remise]])</f>
        <v>0</v>
      </c>
      <c r="O48" s="85">
        <v>0.05</v>
      </c>
      <c r="P48" s="55">
        <f>Tableau10[[#This Row],[Prix d''achat]]*(1+Tableau10[[#This Row],[Marge sur châssis]])</f>
        <v>0</v>
      </c>
      <c r="Q48" s="56"/>
    </row>
    <row r="49" spans="5:17" x14ac:dyDescent="0.25">
      <c r="E49" s="113">
        <f t="shared" si="2"/>
        <v>0</v>
      </c>
      <c r="F49" s="74"/>
      <c r="G49" s="125"/>
      <c r="H49" s="125"/>
      <c r="I49" s="14"/>
      <c r="J49" s="131"/>
      <c r="K49" s="14"/>
      <c r="L49" s="55"/>
      <c r="M49" s="132"/>
      <c r="N49" s="70">
        <f>Tableau10[[#This Row],[Prix de Vente Public]]*(1-Tableau10[[#This Row],[Remise]])</f>
        <v>0</v>
      </c>
      <c r="O49" s="85">
        <v>0.05</v>
      </c>
      <c r="P49" s="55">
        <f>Tableau10[[#This Row],[Prix d''achat]]*(1+Tableau10[[#This Row],[Marge sur châssis]])</f>
        <v>0</v>
      </c>
      <c r="Q49" s="56"/>
    </row>
    <row r="50" spans="5:17" x14ac:dyDescent="0.25">
      <c r="E50" s="113">
        <f t="shared" si="2"/>
        <v>0</v>
      </c>
      <c r="F50" s="74"/>
      <c r="G50" s="125"/>
      <c r="H50" s="125"/>
      <c r="I50" s="14"/>
      <c r="J50" s="131"/>
      <c r="K50" s="14"/>
      <c r="L50" s="55"/>
      <c r="M50" s="132"/>
      <c r="N50" s="70">
        <f>Tableau10[[#This Row],[Prix de Vente Public]]*(1-Tableau10[[#This Row],[Remise]])</f>
        <v>0</v>
      </c>
      <c r="O50" s="85">
        <v>0.05</v>
      </c>
      <c r="P50" s="55">
        <f>Tableau10[[#This Row],[Prix d''achat]]*(1+Tableau10[[#This Row],[Marge sur châssis]])</f>
        <v>0</v>
      </c>
      <c r="Q50" s="56"/>
    </row>
    <row r="51" spans="5:17" x14ac:dyDescent="0.25">
      <c r="E51" s="113">
        <f t="shared" si="2"/>
        <v>0</v>
      </c>
      <c r="F51" s="74"/>
      <c r="G51" s="125"/>
      <c r="H51" s="125"/>
      <c r="I51" s="14"/>
      <c r="J51" s="131"/>
      <c r="K51" s="14"/>
      <c r="L51" s="55"/>
      <c r="M51" s="132"/>
      <c r="N51" s="70">
        <f>Tableau10[[#This Row],[Prix de Vente Public]]*(1-Tableau10[[#This Row],[Remise]])</f>
        <v>0</v>
      </c>
      <c r="O51" s="85">
        <v>0.05</v>
      </c>
      <c r="P51" s="55">
        <f>Tableau10[[#This Row],[Prix d''achat]]*(1+Tableau10[[#This Row],[Marge sur châssis]])</f>
        <v>0</v>
      </c>
      <c r="Q51" s="56"/>
    </row>
    <row r="52" spans="5:17" x14ac:dyDescent="0.25">
      <c r="E52" s="113">
        <f t="shared" si="2"/>
        <v>0</v>
      </c>
      <c r="F52" s="74"/>
      <c r="G52" s="125"/>
      <c r="H52" s="125"/>
      <c r="I52" s="14"/>
      <c r="J52" s="131"/>
      <c r="K52" s="14"/>
      <c r="L52" s="55"/>
      <c r="M52" s="132"/>
      <c r="N52" s="70">
        <f>Tableau10[[#This Row],[Prix de Vente Public]]*(1-Tableau10[[#This Row],[Remise]])</f>
        <v>0</v>
      </c>
      <c r="O52" s="85">
        <v>0.05</v>
      </c>
      <c r="P52" s="55">
        <f>Tableau10[[#This Row],[Prix d''achat]]*(1+Tableau10[[#This Row],[Marge sur châssis]])</f>
        <v>0</v>
      </c>
      <c r="Q52" s="56"/>
    </row>
    <row r="53" spans="5:17" x14ac:dyDescent="0.25">
      <c r="E53" s="113">
        <f t="shared" si="2"/>
        <v>0</v>
      </c>
      <c r="F53" s="74"/>
      <c r="G53" s="125"/>
      <c r="H53" s="125"/>
      <c r="I53" s="14"/>
      <c r="J53" s="131"/>
      <c r="K53" s="14"/>
      <c r="L53" s="55"/>
      <c r="M53" s="132"/>
      <c r="N53" s="70">
        <f>Tableau10[[#This Row],[Prix de Vente Public]]*(1-Tableau10[[#This Row],[Remise]])</f>
        <v>0</v>
      </c>
      <c r="O53" s="85">
        <v>0.05</v>
      </c>
      <c r="P53" s="55">
        <f>Tableau10[[#This Row],[Prix d''achat]]*(1+Tableau10[[#This Row],[Marge sur châssis]])</f>
        <v>0</v>
      </c>
      <c r="Q53" s="56"/>
    </row>
    <row r="54" spans="5:17" x14ac:dyDescent="0.25">
      <c r="E54" s="113">
        <f t="shared" si="2"/>
        <v>0</v>
      </c>
      <c r="F54" s="74"/>
      <c r="G54" s="125"/>
      <c r="H54" s="125"/>
      <c r="I54" s="14"/>
      <c r="J54" s="131"/>
      <c r="K54" s="14"/>
      <c r="L54" s="55"/>
      <c r="M54" s="132"/>
      <c r="N54" s="70">
        <f>Tableau10[[#This Row],[Prix de Vente Public]]*(1-Tableau10[[#This Row],[Remise]])</f>
        <v>0</v>
      </c>
      <c r="O54" s="85">
        <v>0.05</v>
      </c>
      <c r="P54" s="55">
        <f>Tableau10[[#This Row],[Prix d''achat]]*(1+Tableau10[[#This Row],[Marge sur châssis]])</f>
        <v>0</v>
      </c>
      <c r="Q54" s="56"/>
    </row>
    <row r="55" spans="5:17" x14ac:dyDescent="0.25">
      <c r="E55" s="113">
        <f t="shared" si="2"/>
        <v>0</v>
      </c>
      <c r="F55" s="74"/>
      <c r="G55" s="125"/>
      <c r="H55" s="125"/>
      <c r="I55" s="14"/>
      <c r="J55" s="131"/>
      <c r="K55" s="14"/>
      <c r="L55" s="55"/>
      <c r="M55" s="132"/>
      <c r="N55" s="70">
        <f>Tableau10[[#This Row],[Prix de Vente Public]]*(1-Tableau10[[#This Row],[Remise]])</f>
        <v>0</v>
      </c>
      <c r="O55" s="85">
        <v>0.05</v>
      </c>
      <c r="P55" s="55">
        <f>Tableau10[[#This Row],[Prix d''achat]]*(1+Tableau10[[#This Row],[Marge sur châssis]])</f>
        <v>0</v>
      </c>
      <c r="Q55" s="56"/>
    </row>
    <row r="56" spans="5:17" x14ac:dyDescent="0.25">
      <c r="E56" s="113">
        <f t="shared" si="2"/>
        <v>0</v>
      </c>
      <c r="F56" s="74"/>
      <c r="G56" s="125"/>
      <c r="H56" s="125"/>
      <c r="I56" s="14"/>
      <c r="J56" s="131"/>
      <c r="K56" s="14"/>
      <c r="L56" s="55"/>
      <c r="M56" s="132"/>
      <c r="N56" s="70">
        <f>Tableau10[[#This Row],[Prix de Vente Public]]*(1-Tableau10[[#This Row],[Remise]])</f>
        <v>0</v>
      </c>
      <c r="O56" s="85">
        <v>0.05</v>
      </c>
      <c r="P56" s="55">
        <f>Tableau10[[#This Row],[Prix d''achat]]*(1+Tableau10[[#This Row],[Marge sur châssis]])</f>
        <v>0</v>
      </c>
      <c r="Q56" s="56"/>
    </row>
    <row r="57" spans="5:17" x14ac:dyDescent="0.25">
      <c r="E57" s="113">
        <f t="shared" si="2"/>
        <v>0</v>
      </c>
      <c r="F57" s="74"/>
      <c r="G57" s="125"/>
      <c r="H57" s="125"/>
      <c r="I57" s="14"/>
      <c r="J57" s="131"/>
      <c r="K57" s="14"/>
      <c r="L57" s="55"/>
      <c r="M57" s="132"/>
      <c r="N57" s="70">
        <f>Tableau10[[#This Row],[Prix de Vente Public]]*(1-Tableau10[[#This Row],[Remise]])</f>
        <v>0</v>
      </c>
      <c r="O57" s="85">
        <v>0.05</v>
      </c>
      <c r="P57" s="55">
        <f>Tableau10[[#This Row],[Prix d''achat]]*(1+Tableau10[[#This Row],[Marge sur châssis]])</f>
        <v>0</v>
      </c>
      <c r="Q57" s="56"/>
    </row>
    <row r="58" spans="5:17" x14ac:dyDescent="0.25">
      <c r="E58" s="113">
        <f t="shared" si="2"/>
        <v>0</v>
      </c>
      <c r="F58" s="74"/>
      <c r="G58" s="125"/>
      <c r="H58" s="125"/>
      <c r="I58" s="14"/>
      <c r="J58" s="131"/>
      <c r="K58" s="14"/>
      <c r="L58" s="55"/>
      <c r="M58" s="132"/>
      <c r="N58" s="70">
        <f>Tableau10[[#This Row],[Prix de Vente Public]]*(1-Tableau10[[#This Row],[Remise]])</f>
        <v>0</v>
      </c>
      <c r="O58" s="85">
        <v>0.05</v>
      </c>
      <c r="P58" s="55">
        <f>Tableau10[[#This Row],[Prix d''achat]]*(1+Tableau10[[#This Row],[Marge sur châssis]])</f>
        <v>0</v>
      </c>
      <c r="Q58" s="56"/>
    </row>
    <row r="59" spans="5:17" x14ac:dyDescent="0.25">
      <c r="E59" s="113">
        <f t="shared" si="2"/>
        <v>0</v>
      </c>
      <c r="F59" s="74"/>
      <c r="G59" s="125"/>
      <c r="H59" s="125"/>
      <c r="I59" s="14"/>
      <c r="J59" s="131"/>
      <c r="K59" s="14"/>
      <c r="L59" s="55"/>
      <c r="M59" s="132"/>
      <c r="N59" s="70">
        <f>Tableau10[[#This Row],[Prix de Vente Public]]*(1-Tableau10[[#This Row],[Remise]])</f>
        <v>0</v>
      </c>
      <c r="O59" s="85">
        <v>0.05</v>
      </c>
      <c r="P59" s="55">
        <f>Tableau10[[#This Row],[Prix d''achat]]*(1+Tableau10[[#This Row],[Marge sur châssis]])</f>
        <v>0</v>
      </c>
      <c r="Q59" s="56"/>
    </row>
    <row r="60" spans="5:17" x14ac:dyDescent="0.25">
      <c r="E60" s="113">
        <f t="shared" si="2"/>
        <v>0</v>
      </c>
      <c r="F60" s="74"/>
      <c r="G60" s="125"/>
      <c r="H60" s="125"/>
      <c r="I60" s="14"/>
      <c r="J60" s="131"/>
      <c r="K60" s="14"/>
      <c r="L60" s="55"/>
      <c r="M60" s="132"/>
      <c r="N60" s="70">
        <f>Tableau10[[#This Row],[Prix de Vente Public]]*(1-Tableau10[[#This Row],[Remise]])</f>
        <v>0</v>
      </c>
      <c r="O60" s="85">
        <v>0.05</v>
      </c>
      <c r="P60" s="55">
        <f>Tableau10[[#This Row],[Prix d''achat]]*(1+Tableau10[[#This Row],[Marge sur châssis]])</f>
        <v>0</v>
      </c>
      <c r="Q60" s="56"/>
    </row>
    <row r="61" spans="5:17" x14ac:dyDescent="0.25">
      <c r="E61" s="113">
        <f t="shared" si="2"/>
        <v>0</v>
      </c>
      <c r="F61" s="74"/>
      <c r="G61" s="125"/>
      <c r="H61" s="125"/>
      <c r="I61" s="14"/>
      <c r="J61" s="131"/>
      <c r="K61" s="14"/>
      <c r="L61" s="55"/>
      <c r="M61" s="132"/>
      <c r="N61" s="70">
        <f>Tableau10[[#This Row],[Prix de Vente Public]]*(1-Tableau10[[#This Row],[Remise]])</f>
        <v>0</v>
      </c>
      <c r="O61" s="85">
        <v>0.05</v>
      </c>
      <c r="P61" s="55">
        <f>Tableau10[[#This Row],[Prix d''achat]]*(1+Tableau10[[#This Row],[Marge sur châssis]])</f>
        <v>0</v>
      </c>
      <c r="Q61" s="56"/>
    </row>
    <row r="62" spans="5:17" x14ac:dyDescent="0.25">
      <c r="E62" s="113">
        <f t="shared" si="2"/>
        <v>0</v>
      </c>
      <c r="F62" s="74"/>
      <c r="G62" s="125"/>
      <c r="H62" s="125"/>
      <c r="I62" s="14"/>
      <c r="J62" s="131"/>
      <c r="K62" s="14"/>
      <c r="L62" s="55"/>
      <c r="M62" s="132"/>
      <c r="N62" s="70">
        <f>Tableau10[[#This Row],[Prix de Vente Public]]*(1-Tableau10[[#This Row],[Remise]])</f>
        <v>0</v>
      </c>
      <c r="O62" s="85">
        <v>0.05</v>
      </c>
      <c r="P62" s="55">
        <f>Tableau10[[#This Row],[Prix d''achat]]*(1+Tableau10[[#This Row],[Marge sur châssis]])</f>
        <v>0</v>
      </c>
      <c r="Q62" s="56"/>
    </row>
    <row r="63" spans="5:17" x14ac:dyDescent="0.25">
      <c r="E63" s="113">
        <f t="shared" si="2"/>
        <v>0</v>
      </c>
      <c r="F63" s="74"/>
      <c r="G63" s="125"/>
      <c r="H63" s="125"/>
      <c r="I63" s="14"/>
      <c r="J63" s="131"/>
      <c r="K63" s="14"/>
      <c r="L63" s="55"/>
      <c r="M63" s="132"/>
      <c r="N63" s="70">
        <f>Tableau10[[#This Row],[Prix de Vente Public]]*(1-Tableau10[[#This Row],[Remise]])</f>
        <v>0</v>
      </c>
      <c r="O63" s="85">
        <v>0.05</v>
      </c>
      <c r="P63" s="55">
        <f>Tableau10[[#This Row],[Prix d''achat]]*(1+Tableau10[[#This Row],[Marge sur châssis]])</f>
        <v>0</v>
      </c>
      <c r="Q63" s="56"/>
    </row>
    <row r="64" spans="5:17" x14ac:dyDescent="0.25">
      <c r="E64" s="113">
        <f t="shared" si="2"/>
        <v>0</v>
      </c>
      <c r="F64" s="74"/>
      <c r="G64" s="125"/>
      <c r="H64" s="125"/>
      <c r="I64" s="14"/>
      <c r="J64" s="131"/>
      <c r="K64" s="14"/>
      <c r="L64" s="55"/>
      <c r="M64" s="132"/>
      <c r="N64" s="70">
        <f>Tableau10[[#This Row],[Prix de Vente Public]]*(1-Tableau10[[#This Row],[Remise]])</f>
        <v>0</v>
      </c>
      <c r="O64" s="85">
        <v>0.05</v>
      </c>
      <c r="P64" s="55">
        <f>Tableau10[[#This Row],[Prix d''achat]]*(1+Tableau10[[#This Row],[Marge sur châssis]])</f>
        <v>0</v>
      </c>
      <c r="Q64" s="56"/>
    </row>
    <row r="65" spans="5:17" x14ac:dyDescent="0.25">
      <c r="E65" s="113">
        <f t="shared" si="2"/>
        <v>0</v>
      </c>
      <c r="F65" s="74"/>
      <c r="G65" s="125"/>
      <c r="H65" s="125"/>
      <c r="I65" s="14"/>
      <c r="J65" s="131"/>
      <c r="K65" s="14"/>
      <c r="L65" s="55"/>
      <c r="M65" s="132"/>
      <c r="N65" s="70">
        <f>Tableau10[[#This Row],[Prix de Vente Public]]*(1-Tableau10[[#This Row],[Remise]])</f>
        <v>0</v>
      </c>
      <c r="O65" s="85">
        <v>0.05</v>
      </c>
      <c r="P65" s="55">
        <f>Tableau10[[#This Row],[Prix d''achat]]*(1+Tableau10[[#This Row],[Marge sur châssis]])</f>
        <v>0</v>
      </c>
      <c r="Q65" s="56"/>
    </row>
    <row r="66" spans="5:17" x14ac:dyDescent="0.25">
      <c r="E66" s="113">
        <f t="shared" si="2"/>
        <v>0</v>
      </c>
      <c r="F66" s="74"/>
      <c r="G66" s="125"/>
      <c r="H66" s="125"/>
      <c r="I66" s="14"/>
      <c r="J66" s="131"/>
      <c r="K66" s="14"/>
      <c r="L66" s="55"/>
      <c r="M66" s="132"/>
      <c r="N66" s="70">
        <f>Tableau10[[#This Row],[Prix de Vente Public]]*(1-Tableau10[[#This Row],[Remise]])</f>
        <v>0</v>
      </c>
      <c r="O66" s="85">
        <v>0.05</v>
      </c>
      <c r="P66" s="55">
        <f>Tableau10[[#This Row],[Prix d''achat]]*(1+Tableau10[[#This Row],[Marge sur châssis]])</f>
        <v>0</v>
      </c>
      <c r="Q66" s="56"/>
    </row>
    <row r="67" spans="5:17" x14ac:dyDescent="0.25">
      <c r="E67" s="113">
        <f t="shared" si="2"/>
        <v>0</v>
      </c>
      <c r="F67" s="74"/>
      <c r="G67" s="125"/>
      <c r="H67" s="125"/>
      <c r="I67" s="14"/>
      <c r="J67" s="131"/>
      <c r="K67" s="14"/>
      <c r="L67" s="55"/>
      <c r="M67" s="132"/>
      <c r="N67" s="70">
        <f>Tableau10[[#This Row],[Prix de Vente Public]]*(1-Tableau10[[#This Row],[Remise]])</f>
        <v>0</v>
      </c>
      <c r="O67" s="85">
        <v>0.05</v>
      </c>
      <c r="P67" s="55">
        <f>Tableau10[[#This Row],[Prix d''achat]]*(1+Tableau10[[#This Row],[Marge sur châssis]])</f>
        <v>0</v>
      </c>
      <c r="Q67" s="56"/>
    </row>
    <row r="68" spans="5:17" x14ac:dyDescent="0.25">
      <c r="E68" s="113">
        <f t="shared" si="0"/>
        <v>0</v>
      </c>
      <c r="F68" s="74"/>
      <c r="G68" s="125"/>
      <c r="H68" s="125"/>
      <c r="I68" s="14"/>
      <c r="J68" s="131"/>
      <c r="K68" s="14"/>
      <c r="L68" s="55"/>
      <c r="M68" s="132"/>
      <c r="N68" s="70">
        <f>Tableau10[[#This Row],[Prix de Vente Public]]*(1-Tableau10[[#This Row],[Remise]])</f>
        <v>0</v>
      </c>
      <c r="O68" s="85">
        <v>0.05</v>
      </c>
      <c r="P68" s="55">
        <f>Tableau10[[#This Row],[Prix d''achat]]*(1+Tableau10[[#This Row],[Marge sur châssis]])</f>
        <v>0</v>
      </c>
      <c r="Q68" s="56"/>
    </row>
    <row r="71" spans="5:17" x14ac:dyDescent="0.25">
      <c r="M71" s="182"/>
      <c r="N71" s="182"/>
      <c r="O71" s="182"/>
    </row>
  </sheetData>
  <mergeCells count="2">
    <mergeCell ref="A1:D1048576"/>
    <mergeCell ref="M71:O71"/>
  </mergeCells>
  <pageMargins left="0.70866141732283472" right="0.70866141732283472" top="0.74803149606299213" bottom="0.74803149606299213" header="0.31496062992125984" footer="0.31496062992125984"/>
  <pageSetup paperSize="9" scale="63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HOIX">
                <anchor>
                  <from>
                    <xdr:col>1</xdr:col>
                    <xdr:colOff>19050</xdr:colOff>
                    <xdr:row>7</xdr:row>
                    <xdr:rowOff>28575</xdr:rowOff>
                  </from>
                  <to>
                    <xdr:col>2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OO">
                <anchor>
                  <from>
                    <xdr:col>1</xdr:col>
                    <xdr:colOff>19050</xdr:colOff>
                    <xdr:row>11</xdr:row>
                    <xdr:rowOff>0</xdr:rowOff>
                  </from>
                  <to>
                    <xdr:col>2</xdr:col>
                    <xdr:colOff>733425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ACCUEIL">
                <anchor>
                  <from>
                    <xdr:col>1</xdr:col>
                    <xdr:colOff>9525</xdr:colOff>
                    <xdr:row>14</xdr:row>
                    <xdr:rowOff>161925</xdr:rowOff>
                  </from>
                  <to>
                    <xdr:col>2</xdr:col>
                    <xdr:colOff>723900</xdr:colOff>
                    <xdr:row>17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S30"/>
  <sheetViews>
    <sheetView zoomScale="90" zoomScaleNormal="90" workbookViewId="0">
      <selection activeCell="E1" sqref="E1:O22"/>
    </sheetView>
  </sheetViews>
  <sheetFormatPr baseColWidth="10" defaultRowHeight="15" x14ac:dyDescent="0.25"/>
  <cols>
    <col min="1" max="1" width="3.28515625" style="183" customWidth="1"/>
    <col min="2" max="3" width="11.42578125" style="183"/>
    <col min="4" max="4" width="3.28515625" style="184" customWidth="1"/>
    <col min="5" max="5" width="9.7109375" style="5" bestFit="1" customWidth="1"/>
    <col min="6" max="6" width="12.42578125" style="5" bestFit="1" customWidth="1"/>
    <col min="7" max="7" width="17.42578125" style="5" bestFit="1" customWidth="1"/>
    <col min="8" max="8" width="11.5703125" style="24" bestFit="1" customWidth="1"/>
    <col min="9" max="9" width="38.7109375" style="31" bestFit="1" customWidth="1"/>
    <col min="10" max="10" width="14.85546875" style="24" bestFit="1" customWidth="1"/>
    <col min="11" max="11" width="9.5703125" style="5" bestFit="1" customWidth="1"/>
    <col min="12" max="12" width="13.28515625" style="138" bestFit="1" customWidth="1"/>
    <col min="13" max="13" width="8.7109375" style="5" bestFit="1" customWidth="1"/>
    <col min="14" max="14" width="14.42578125" style="24" bestFit="1" customWidth="1"/>
    <col min="15" max="15" width="8.42578125" style="24" bestFit="1" customWidth="1"/>
    <col min="16" max="16384" width="11.42578125" style="24"/>
  </cols>
  <sheetData>
    <row r="1" spans="1:19" s="136" customFormat="1" ht="38.25" x14ac:dyDescent="0.25">
      <c r="A1" s="183" t="s">
        <v>29</v>
      </c>
      <c r="B1" s="183"/>
      <c r="C1" s="183"/>
      <c r="D1" s="184"/>
      <c r="E1" s="73" t="s">
        <v>10</v>
      </c>
      <c r="F1" s="73" t="s">
        <v>4</v>
      </c>
      <c r="G1" s="73" t="s">
        <v>20</v>
      </c>
      <c r="H1" s="71" t="s">
        <v>122</v>
      </c>
      <c r="I1" s="71" t="s">
        <v>15</v>
      </c>
      <c r="J1" s="72" t="s">
        <v>72</v>
      </c>
      <c r="K1" s="75" t="s">
        <v>17</v>
      </c>
      <c r="L1" s="76" t="s">
        <v>69</v>
      </c>
      <c r="M1" s="75" t="s">
        <v>74</v>
      </c>
      <c r="N1" s="72" t="s">
        <v>75</v>
      </c>
      <c r="O1" s="135" t="s">
        <v>19</v>
      </c>
      <c r="P1" s="24"/>
    </row>
    <row r="2" spans="1:19" x14ac:dyDescent="0.25">
      <c r="A2" s="185"/>
      <c r="B2" s="185"/>
      <c r="C2" s="185"/>
      <c r="D2" s="186"/>
      <c r="E2" s="74" t="s">
        <v>1</v>
      </c>
      <c r="F2" s="125" t="s">
        <v>126</v>
      </c>
      <c r="G2" s="74" t="s">
        <v>22</v>
      </c>
      <c r="H2" s="14" t="s">
        <v>265</v>
      </c>
      <c r="I2" s="15" t="s">
        <v>281</v>
      </c>
      <c r="J2" s="16">
        <v>100</v>
      </c>
      <c r="K2" s="77">
        <v>0.1</v>
      </c>
      <c r="L2" s="70">
        <f>Tableau3[[#This Row],[Prix de vente public]]*(1-Tableau3[[#This Row],[Remise]])</f>
        <v>90</v>
      </c>
      <c r="M2" s="77">
        <v>0.1</v>
      </c>
      <c r="N2" s="18">
        <f>IF(Tableau3[[#This Row],[Choix]]=1,Tableau3[[#This Row],[Prix d''achat]]*(1+Tableau3[[#This Row],[Marge]]),"ERREUR")</f>
        <v>99.000000000000014</v>
      </c>
      <c r="O2" s="19">
        <v>1</v>
      </c>
      <c r="S2" s="137"/>
    </row>
    <row r="3" spans="1:19" x14ac:dyDescent="0.25">
      <c r="A3" s="187"/>
      <c r="B3" s="187"/>
      <c r="C3" s="187"/>
      <c r="D3" s="186"/>
      <c r="E3" s="74" t="s">
        <v>1</v>
      </c>
      <c r="F3" s="125" t="s">
        <v>126</v>
      </c>
      <c r="G3" s="74" t="s">
        <v>22</v>
      </c>
      <c r="H3" s="14" t="s">
        <v>266</v>
      </c>
      <c r="I3" s="15" t="s">
        <v>282</v>
      </c>
      <c r="J3" s="16">
        <v>100</v>
      </c>
      <c r="K3" s="77">
        <v>0.1</v>
      </c>
      <c r="L3" s="70">
        <f>Tableau3[[#This Row],[Prix de vente public]]*(1-Tableau3[[#This Row],[Remise]])</f>
        <v>90</v>
      </c>
      <c r="M3" s="77">
        <v>0.1</v>
      </c>
      <c r="N3" s="18">
        <f>IF(Tableau3[[#This Row],[Choix]]=1,Tableau3[[#This Row],[Prix d''achat]]*(1+Tableau3[[#This Row],[Marge]]),"ERREUR")</f>
        <v>99.000000000000014</v>
      </c>
      <c r="O3" s="19">
        <v>1</v>
      </c>
      <c r="S3" s="137"/>
    </row>
    <row r="4" spans="1:19" x14ac:dyDescent="0.25">
      <c r="A4" s="187"/>
      <c r="B4" s="187"/>
      <c r="C4" s="187"/>
      <c r="D4" s="186"/>
      <c r="E4" s="74" t="s">
        <v>1</v>
      </c>
      <c r="F4" s="125" t="s">
        <v>126</v>
      </c>
      <c r="G4" s="74" t="s">
        <v>22</v>
      </c>
      <c r="H4" s="14" t="s">
        <v>267</v>
      </c>
      <c r="I4" s="15" t="s">
        <v>283</v>
      </c>
      <c r="J4" s="16">
        <v>100</v>
      </c>
      <c r="K4" s="77">
        <v>0.1</v>
      </c>
      <c r="L4" s="70">
        <f>Tableau3[[#This Row],[Prix de vente public]]*(1-Tableau3[[#This Row],[Remise]])</f>
        <v>90</v>
      </c>
      <c r="M4" s="77">
        <v>0.1</v>
      </c>
      <c r="N4" s="18">
        <f>IF(Tableau3[[#This Row],[Choix]]=1,Tableau3[[#This Row],[Prix d''achat]]*(1+Tableau3[[#This Row],[Marge]]),"ERREUR")</f>
        <v>99.000000000000014</v>
      </c>
      <c r="O4" s="19">
        <v>1</v>
      </c>
      <c r="S4" s="137"/>
    </row>
    <row r="5" spans="1:19" x14ac:dyDescent="0.25">
      <c r="A5" s="187"/>
      <c r="B5" s="187"/>
      <c r="C5" s="187"/>
      <c r="D5" s="186"/>
      <c r="E5" s="74" t="s">
        <v>1</v>
      </c>
      <c r="F5" s="125" t="s">
        <v>126</v>
      </c>
      <c r="G5" s="74" t="s">
        <v>22</v>
      </c>
      <c r="H5" s="14" t="s">
        <v>268</v>
      </c>
      <c r="I5" s="15" t="s">
        <v>284</v>
      </c>
      <c r="J5" s="16">
        <v>100</v>
      </c>
      <c r="K5" s="77">
        <v>0.1</v>
      </c>
      <c r="L5" s="70">
        <f>Tableau3[[#This Row],[Prix de vente public]]*(1-Tableau3[[#This Row],[Remise]])</f>
        <v>90</v>
      </c>
      <c r="M5" s="77">
        <v>0.1</v>
      </c>
      <c r="N5" s="18">
        <f>IF(Tableau3[[#This Row],[Choix]]=1,Tableau3[[#This Row],[Prix d''achat]]*(1+Tableau3[[#This Row],[Marge]]),"ERREUR")</f>
        <v>99.000000000000014</v>
      </c>
      <c r="O5" s="19">
        <v>1</v>
      </c>
    </row>
    <row r="6" spans="1:19" x14ac:dyDescent="0.25">
      <c r="A6" s="187"/>
      <c r="B6" s="187"/>
      <c r="C6" s="187"/>
      <c r="D6" s="186"/>
      <c r="E6" s="74" t="s">
        <v>1</v>
      </c>
      <c r="F6" s="125" t="s">
        <v>126</v>
      </c>
      <c r="G6" s="74" t="s">
        <v>22</v>
      </c>
      <c r="H6" s="14" t="s">
        <v>269</v>
      </c>
      <c r="I6" s="15" t="s">
        <v>285</v>
      </c>
      <c r="J6" s="16">
        <v>100</v>
      </c>
      <c r="K6" s="77">
        <v>0.1</v>
      </c>
      <c r="L6" s="70">
        <f>Tableau3[[#This Row],[Prix de vente public]]*(1-Tableau3[[#This Row],[Remise]])</f>
        <v>90</v>
      </c>
      <c r="M6" s="77">
        <v>0.1</v>
      </c>
      <c r="N6" s="18">
        <f>IF(Tableau3[[#This Row],[Choix]]=1,Tableau3[[#This Row],[Prix d''achat]]*(1+Tableau3[[#This Row],[Marge]]),"ERREUR")</f>
        <v>99.000000000000014</v>
      </c>
      <c r="O6" s="19">
        <v>1</v>
      </c>
    </row>
    <row r="7" spans="1:19" x14ac:dyDescent="0.25">
      <c r="A7" s="187"/>
      <c r="B7" s="187"/>
      <c r="C7" s="187"/>
      <c r="D7" s="186"/>
      <c r="E7" s="74" t="s">
        <v>25</v>
      </c>
      <c r="F7" s="125" t="s">
        <v>127</v>
      </c>
      <c r="G7" s="74" t="s">
        <v>22</v>
      </c>
      <c r="H7" s="14" t="s">
        <v>270</v>
      </c>
      <c r="I7" s="15" t="s">
        <v>286</v>
      </c>
      <c r="J7" s="16">
        <v>100</v>
      </c>
      <c r="K7" s="77">
        <v>0.1</v>
      </c>
      <c r="L7" s="70">
        <f>Tableau3[[#This Row],[Prix de vente public]]*(1-Tableau3[[#This Row],[Remise]])</f>
        <v>90</v>
      </c>
      <c r="M7" s="77">
        <v>0.1</v>
      </c>
      <c r="N7" s="18">
        <f>IF(Tableau3[[#This Row],[Choix]]=1,Tableau3[[#This Row],[Prix d''achat]]*(1+Tableau3[[#This Row],[Marge]]),"ERREUR")</f>
        <v>99.000000000000014</v>
      </c>
      <c r="O7" s="19">
        <v>1</v>
      </c>
    </row>
    <row r="8" spans="1:19" x14ac:dyDescent="0.25">
      <c r="A8" s="187"/>
      <c r="B8" s="187"/>
      <c r="C8" s="187"/>
      <c r="D8" s="186"/>
      <c r="E8" s="74" t="s">
        <v>25</v>
      </c>
      <c r="F8" s="125" t="s">
        <v>127</v>
      </c>
      <c r="G8" s="74" t="s">
        <v>22</v>
      </c>
      <c r="H8" s="14" t="s">
        <v>271</v>
      </c>
      <c r="I8" s="15" t="s">
        <v>287</v>
      </c>
      <c r="J8" s="16">
        <v>100</v>
      </c>
      <c r="K8" s="77">
        <v>0.1</v>
      </c>
      <c r="L8" s="70">
        <f>Tableau3[[#This Row],[Prix de vente public]]*(1-Tableau3[[#This Row],[Remise]])</f>
        <v>90</v>
      </c>
      <c r="M8" s="77">
        <v>0.1</v>
      </c>
      <c r="N8" s="18">
        <f>IF(Tableau3[[#This Row],[Choix]]=1,Tableau3[[#This Row],[Prix d''achat]]*(1+Tableau3[[#This Row],[Marge]]),"ERREUR")</f>
        <v>99.000000000000014</v>
      </c>
      <c r="O8" s="19">
        <v>1</v>
      </c>
    </row>
    <row r="9" spans="1:19" x14ac:dyDescent="0.25">
      <c r="A9" s="185"/>
      <c r="B9" s="185"/>
      <c r="C9" s="185"/>
      <c r="D9" s="186"/>
      <c r="E9" s="74" t="s">
        <v>25</v>
      </c>
      <c r="F9" s="125" t="s">
        <v>127</v>
      </c>
      <c r="G9" s="74" t="s">
        <v>22</v>
      </c>
      <c r="H9" s="14" t="s">
        <v>272</v>
      </c>
      <c r="I9" s="15" t="s">
        <v>288</v>
      </c>
      <c r="J9" s="16">
        <v>100</v>
      </c>
      <c r="K9" s="77">
        <v>0.1</v>
      </c>
      <c r="L9" s="70">
        <f>Tableau3[[#This Row],[Prix de vente public]]*(1-Tableau3[[#This Row],[Remise]])</f>
        <v>90</v>
      </c>
      <c r="M9" s="77">
        <v>0.1</v>
      </c>
      <c r="N9" s="18">
        <f>IF(Tableau3[[#This Row],[Choix]]=1,Tableau3[[#This Row],[Prix d''achat]]*(1+Tableau3[[#This Row],[Marge]]),"ERREUR")</f>
        <v>99.000000000000014</v>
      </c>
      <c r="O9" s="19">
        <v>1</v>
      </c>
    </row>
    <row r="10" spans="1:19" x14ac:dyDescent="0.25">
      <c r="A10" s="185"/>
      <c r="B10" s="185"/>
      <c r="C10" s="185"/>
      <c r="D10" s="186"/>
      <c r="E10" s="74" t="s">
        <v>25</v>
      </c>
      <c r="F10" s="125" t="s">
        <v>127</v>
      </c>
      <c r="G10" s="74" t="s">
        <v>22</v>
      </c>
      <c r="H10" s="14" t="s">
        <v>273</v>
      </c>
      <c r="I10" s="15" t="s">
        <v>289</v>
      </c>
      <c r="J10" s="16">
        <v>100</v>
      </c>
      <c r="K10" s="77">
        <v>0.1</v>
      </c>
      <c r="L10" s="70">
        <f>Tableau3[[#This Row],[Prix de vente public]]*(1-Tableau3[[#This Row],[Remise]])</f>
        <v>90</v>
      </c>
      <c r="M10" s="77">
        <v>0.1</v>
      </c>
      <c r="N10" s="18">
        <f>IF(Tableau3[[#This Row],[Choix]]=1,Tableau3[[#This Row],[Prix d''achat]]*(1+Tableau3[[#This Row],[Marge]]),"ERREUR")</f>
        <v>99.000000000000014</v>
      </c>
      <c r="O10" s="19">
        <v>1</v>
      </c>
    </row>
    <row r="11" spans="1:19" x14ac:dyDescent="0.25">
      <c r="A11" s="185"/>
      <c r="B11" s="185"/>
      <c r="C11" s="185"/>
      <c r="D11" s="186"/>
      <c r="E11" s="74" t="s">
        <v>25</v>
      </c>
      <c r="F11" s="125" t="s">
        <v>127</v>
      </c>
      <c r="G11" s="74" t="s">
        <v>22</v>
      </c>
      <c r="H11" s="14" t="s">
        <v>274</v>
      </c>
      <c r="I11" s="15" t="s">
        <v>290</v>
      </c>
      <c r="J11" s="16">
        <v>100</v>
      </c>
      <c r="K11" s="77">
        <v>0.1</v>
      </c>
      <c r="L11" s="70">
        <f>Tableau3[[#This Row],[Prix de vente public]]*(1-Tableau3[[#This Row],[Remise]])</f>
        <v>90</v>
      </c>
      <c r="M11" s="77">
        <v>0.1</v>
      </c>
      <c r="N11" s="18">
        <f>IF(Tableau3[[#This Row],[Choix]]=1,Tableau3[[#This Row],[Prix d''achat]]*(1+Tableau3[[#This Row],[Marge]]),"ERREUR")</f>
        <v>99.000000000000014</v>
      </c>
      <c r="O11" s="19">
        <v>1</v>
      </c>
    </row>
    <row r="12" spans="1:19" x14ac:dyDescent="0.25">
      <c r="A12" s="188"/>
      <c r="B12" s="188"/>
      <c r="C12" s="188"/>
      <c r="E12" s="74" t="s">
        <v>2</v>
      </c>
      <c r="F12" s="125" t="s">
        <v>111</v>
      </c>
      <c r="G12" s="74" t="s">
        <v>22</v>
      </c>
      <c r="H12" s="14" t="s">
        <v>275</v>
      </c>
      <c r="I12" s="15" t="s">
        <v>291</v>
      </c>
      <c r="J12" s="16">
        <v>100</v>
      </c>
      <c r="K12" s="77">
        <v>0.1</v>
      </c>
      <c r="L12" s="70">
        <f>Tableau3[[#This Row],[Prix de vente public]]*(1-Tableau3[[#This Row],[Remise]])</f>
        <v>90</v>
      </c>
      <c r="M12" s="77">
        <v>0.1</v>
      </c>
      <c r="N12" s="18">
        <f>IF(Tableau3[[#This Row],[Choix]]=1,Tableau3[[#This Row],[Prix d''achat]]*(1+Tableau3[[#This Row],[Marge]]),"ERREUR")</f>
        <v>99.000000000000014</v>
      </c>
      <c r="O12" s="19">
        <v>1</v>
      </c>
    </row>
    <row r="13" spans="1:19" x14ac:dyDescent="0.25">
      <c r="A13" s="188"/>
      <c r="B13" s="188"/>
      <c r="C13" s="188"/>
      <c r="E13" s="74" t="s">
        <v>2</v>
      </c>
      <c r="F13" s="125" t="s">
        <v>111</v>
      </c>
      <c r="G13" s="74" t="s">
        <v>22</v>
      </c>
      <c r="H13" s="14" t="s">
        <v>276</v>
      </c>
      <c r="I13" s="15" t="s">
        <v>292</v>
      </c>
      <c r="J13" s="16">
        <v>100</v>
      </c>
      <c r="K13" s="77">
        <v>0.1</v>
      </c>
      <c r="L13" s="70">
        <f>Tableau3[[#This Row],[Prix de vente public]]*(1-Tableau3[[#This Row],[Remise]])</f>
        <v>90</v>
      </c>
      <c r="M13" s="77">
        <v>0.1</v>
      </c>
      <c r="N13" s="18">
        <f>IF(Tableau3[[#This Row],[Choix]]=1,Tableau3[[#This Row],[Prix d''achat]]*(1+Tableau3[[#This Row],[Marge]]),"ERREUR")</f>
        <v>99.000000000000014</v>
      </c>
      <c r="O13" s="19">
        <v>1</v>
      </c>
    </row>
    <row r="14" spans="1:19" x14ac:dyDescent="0.25">
      <c r="E14" s="74" t="s">
        <v>2</v>
      </c>
      <c r="F14" s="125" t="s">
        <v>112</v>
      </c>
      <c r="G14" s="74" t="s">
        <v>22</v>
      </c>
      <c r="H14" s="14" t="s">
        <v>277</v>
      </c>
      <c r="I14" s="15" t="s">
        <v>293</v>
      </c>
      <c r="J14" s="16">
        <v>100</v>
      </c>
      <c r="K14" s="77">
        <v>0.1</v>
      </c>
      <c r="L14" s="70">
        <f>Tableau3[[#This Row],[Prix de vente public]]*(1-Tableau3[[#This Row],[Remise]])</f>
        <v>90</v>
      </c>
      <c r="M14" s="77">
        <v>0.1</v>
      </c>
      <c r="N14" s="18">
        <f>IF(Tableau3[[#This Row],[Choix]]=1,Tableau3[[#This Row],[Prix d''achat]]*(1+Tableau3[[#This Row],[Marge]]),"ERREUR")</f>
        <v>99.000000000000014</v>
      </c>
      <c r="O14" s="19">
        <v>1</v>
      </c>
    </row>
    <row r="15" spans="1:19" x14ac:dyDescent="0.25">
      <c r="E15" s="74" t="s">
        <v>2</v>
      </c>
      <c r="F15" s="125" t="s">
        <v>112</v>
      </c>
      <c r="G15" s="74" t="s">
        <v>22</v>
      </c>
      <c r="H15" s="14" t="s">
        <v>278</v>
      </c>
      <c r="I15" s="15" t="s">
        <v>294</v>
      </c>
      <c r="J15" s="16">
        <v>100</v>
      </c>
      <c r="K15" s="77">
        <v>0.1</v>
      </c>
      <c r="L15" s="70">
        <f>Tableau3[[#This Row],[Prix de vente public]]*(1-Tableau3[[#This Row],[Remise]])</f>
        <v>90</v>
      </c>
      <c r="M15" s="77">
        <v>0.1</v>
      </c>
      <c r="N15" s="18">
        <f>IF(Tableau3[[#This Row],[Choix]]=1,Tableau3[[#This Row],[Prix d''achat]]*(1+Tableau3[[#This Row],[Marge]]),"ERREUR")</f>
        <v>99.000000000000014</v>
      </c>
      <c r="O15" s="19">
        <v>1</v>
      </c>
    </row>
    <row r="16" spans="1:19" x14ac:dyDescent="0.25">
      <c r="E16" s="74" t="s">
        <v>2</v>
      </c>
      <c r="F16" s="125" t="s">
        <v>113</v>
      </c>
      <c r="G16" s="74" t="s">
        <v>22</v>
      </c>
      <c r="H16" s="14" t="s">
        <v>279</v>
      </c>
      <c r="I16" s="15" t="s">
        <v>295</v>
      </c>
      <c r="J16" s="16">
        <v>100</v>
      </c>
      <c r="K16" s="77">
        <v>0.1</v>
      </c>
      <c r="L16" s="70">
        <f>Tableau3[[#This Row],[Prix de vente public]]*(1-Tableau3[[#This Row],[Remise]])</f>
        <v>90</v>
      </c>
      <c r="M16" s="77">
        <v>0.1</v>
      </c>
      <c r="N16" s="18">
        <f>IF(Tableau3[[#This Row],[Choix]]=1,Tableau3[[#This Row],[Prix d''achat]]*(1+Tableau3[[#This Row],[Marge]]),"ERREUR")</f>
        <v>99.000000000000014</v>
      </c>
      <c r="O16" s="19">
        <v>1</v>
      </c>
    </row>
    <row r="17" spans="5:15" x14ac:dyDescent="0.25">
      <c r="E17" s="74" t="s">
        <v>2</v>
      </c>
      <c r="F17" s="125" t="s">
        <v>113</v>
      </c>
      <c r="G17" s="74" t="s">
        <v>22</v>
      </c>
      <c r="H17" s="14" t="s">
        <v>280</v>
      </c>
      <c r="I17" s="15" t="s">
        <v>296</v>
      </c>
      <c r="J17" s="16">
        <v>100</v>
      </c>
      <c r="K17" s="77">
        <v>0.1</v>
      </c>
      <c r="L17" s="70">
        <f>Tableau3[[#This Row],[Prix de vente public]]*(1-Tableau3[[#This Row],[Remise]])</f>
        <v>90</v>
      </c>
      <c r="M17" s="77">
        <v>0.1</v>
      </c>
      <c r="N17" s="18">
        <f>IF(Tableau3[[#This Row],[Choix]]=1,Tableau3[[#This Row],[Prix d''achat]]*(1+Tableau3[[#This Row],[Marge]]),"ERREUR")</f>
        <v>99.000000000000014</v>
      </c>
      <c r="O17" s="19">
        <v>1</v>
      </c>
    </row>
    <row r="18" spans="5:15" x14ac:dyDescent="0.25">
      <c r="E18" s="74"/>
      <c r="F18" s="125"/>
      <c r="G18" s="74"/>
      <c r="H18" s="14"/>
      <c r="I18" s="20"/>
      <c r="J18" s="16"/>
      <c r="K18" s="77"/>
      <c r="L18" s="70">
        <f>Tableau3[[#This Row],[Prix de vente public]]*(1-Tableau3[[#This Row],[Remise]])</f>
        <v>0</v>
      </c>
      <c r="M18" s="77">
        <v>0.05</v>
      </c>
      <c r="N18" s="18">
        <f>IF(Tableau3[[#This Row],[Choix]]=1,Tableau3[[#This Row],[Prix d''achat]]*(1+Tableau3[[#This Row],[Marge]]),"ERREUR")</f>
        <v>0</v>
      </c>
      <c r="O18" s="19">
        <v>1</v>
      </c>
    </row>
    <row r="19" spans="5:15" x14ac:dyDescent="0.25">
      <c r="E19" s="74"/>
      <c r="F19" s="125"/>
      <c r="G19" s="74"/>
      <c r="H19" s="14"/>
      <c r="I19" s="20"/>
      <c r="J19" s="16"/>
      <c r="K19" s="77"/>
      <c r="L19" s="70">
        <f>Tableau3[[#This Row],[Prix de vente public]]*(1-Tableau3[[#This Row],[Remise]])</f>
        <v>0</v>
      </c>
      <c r="M19" s="77">
        <v>0.05</v>
      </c>
      <c r="N19" s="18">
        <f>IF(Tableau3[[#This Row],[Choix]]=1,Tableau3[[#This Row],[Prix d''achat]]*(1+Tableau3[[#This Row],[Marge]]),"ERREUR")</f>
        <v>0</v>
      </c>
      <c r="O19" s="19">
        <v>1</v>
      </c>
    </row>
    <row r="20" spans="5:15" x14ac:dyDescent="0.25">
      <c r="E20" s="74"/>
      <c r="F20" s="125"/>
      <c r="G20" s="74"/>
      <c r="H20" s="14"/>
      <c r="I20" s="20"/>
      <c r="J20" s="16"/>
      <c r="K20" s="77"/>
      <c r="L20" s="70">
        <f>Tableau3[[#This Row],[Prix de vente public]]*(1-Tableau3[[#This Row],[Remise]])</f>
        <v>0</v>
      </c>
      <c r="M20" s="77">
        <v>0.05</v>
      </c>
      <c r="N20" s="18">
        <f>IF(Tableau3[[#This Row],[Choix]]=1,Tableau3[[#This Row],[Prix d''achat]]*(1+Tableau3[[#This Row],[Marge]]),"ERREUR")</f>
        <v>0</v>
      </c>
      <c r="O20" s="19">
        <v>1</v>
      </c>
    </row>
    <row r="21" spans="5:15" x14ac:dyDescent="0.25">
      <c r="E21" s="74"/>
      <c r="F21" s="125"/>
      <c r="G21" s="74"/>
      <c r="H21" s="14"/>
      <c r="I21" s="20"/>
      <c r="J21" s="16"/>
      <c r="K21" s="77"/>
      <c r="L21" s="70">
        <f>Tableau3[[#This Row],[Prix de vente public]]*(1-Tableau3[[#This Row],[Remise]])</f>
        <v>0</v>
      </c>
      <c r="M21" s="77">
        <v>0.05</v>
      </c>
      <c r="N21" s="18">
        <f>IF(Tableau3[[#This Row],[Choix]]=1,Tableau3[[#This Row],[Prix d''achat]]*(1+Tableau3[[#This Row],[Marge]]),"ERREUR")</f>
        <v>0</v>
      </c>
      <c r="O21" s="19">
        <v>1</v>
      </c>
    </row>
    <row r="22" spans="5:15" x14ac:dyDescent="0.25">
      <c r="E22" s="74"/>
      <c r="F22" s="125"/>
      <c r="G22" s="74"/>
      <c r="H22" s="14"/>
      <c r="I22" s="20"/>
      <c r="J22" s="16"/>
      <c r="K22" s="77"/>
      <c r="L22" s="70">
        <f>Tableau3[[#This Row],[Prix de vente public]]*(1-Tableau3[[#This Row],[Remise]])</f>
        <v>0</v>
      </c>
      <c r="M22" s="77">
        <v>0.05</v>
      </c>
      <c r="N22" s="18">
        <f>IF(Tableau3[[#This Row],[Choix]]=1,Tableau3[[#This Row],[Prix d''achat]]*(1+Tableau3[[#This Row],[Marge]]),"ERREUR")</f>
        <v>0</v>
      </c>
      <c r="O22" s="19">
        <v>1</v>
      </c>
    </row>
    <row r="23" spans="5:15" x14ac:dyDescent="0.25">
      <c r="E23" s="74"/>
      <c r="F23" s="125"/>
      <c r="G23" s="74"/>
      <c r="H23" s="14"/>
      <c r="I23" s="20"/>
      <c r="J23" s="16"/>
      <c r="K23" s="77"/>
      <c r="L23" s="70">
        <f>Tableau3[[#This Row],[Prix de vente public]]*(1-Tableau3[[#This Row],[Remise]])</f>
        <v>0</v>
      </c>
      <c r="M23" s="77">
        <v>0.05</v>
      </c>
      <c r="N23" s="18">
        <f>IF(Tableau3[[#This Row],[Choix]]=1,Tableau3[[#This Row],[Prix d''achat]]*(1+Tableau3[[#This Row],[Marge]]),"ERREUR")</f>
        <v>0</v>
      </c>
      <c r="O23" s="19">
        <v>1</v>
      </c>
    </row>
    <row r="24" spans="5:15" x14ac:dyDescent="0.25">
      <c r="E24" s="74"/>
      <c r="F24" s="125"/>
      <c r="G24" s="74"/>
      <c r="H24" s="14"/>
      <c r="I24" s="20"/>
      <c r="J24" s="16"/>
      <c r="K24" s="77"/>
      <c r="L24" s="70">
        <f>Tableau3[[#This Row],[Prix de vente public]]*(1-Tableau3[[#This Row],[Remise]])</f>
        <v>0</v>
      </c>
      <c r="M24" s="77">
        <v>0.05</v>
      </c>
      <c r="N24" s="18">
        <f>IF(Tableau3[[#This Row],[Choix]]=1,Tableau3[[#This Row],[Prix d''achat]]*(1+Tableau3[[#This Row],[Marge]]),"ERREUR")</f>
        <v>0</v>
      </c>
      <c r="O24" s="19">
        <v>1</v>
      </c>
    </row>
    <row r="25" spans="5:15" x14ac:dyDescent="0.25">
      <c r="E25" s="74"/>
      <c r="F25" s="125"/>
      <c r="G25" s="74"/>
      <c r="H25" s="14"/>
      <c r="I25" s="20"/>
      <c r="J25" s="16"/>
      <c r="K25" s="77"/>
      <c r="L25" s="70">
        <f>Tableau3[[#This Row],[Prix de vente public]]*(1-Tableau3[[#This Row],[Remise]])</f>
        <v>0</v>
      </c>
      <c r="M25" s="77">
        <v>0.05</v>
      </c>
      <c r="N25" s="18">
        <f>IF(Tableau3[[#This Row],[Choix]]=1,Tableau3[[#This Row],[Prix d''achat]]*(1+Tableau3[[#This Row],[Marge]]),"ERREUR")</f>
        <v>0</v>
      </c>
      <c r="O25" s="19">
        <v>1</v>
      </c>
    </row>
    <row r="26" spans="5:15" x14ac:dyDescent="0.25">
      <c r="E26" s="74"/>
      <c r="F26" s="125"/>
      <c r="G26" s="74"/>
      <c r="H26" s="14"/>
      <c r="I26" s="20"/>
      <c r="J26" s="16"/>
      <c r="K26" s="77"/>
      <c r="L26" s="70">
        <f>Tableau3[[#This Row],[Prix de vente public]]*(1-Tableau3[[#This Row],[Remise]])</f>
        <v>0</v>
      </c>
      <c r="M26" s="77">
        <v>0.05</v>
      </c>
      <c r="N26" s="18">
        <f>IF(Tableau3[[#This Row],[Choix]]=1,Tableau3[[#This Row],[Prix d''achat]]*(1+Tableau3[[#This Row],[Marge]]),"ERREUR")</f>
        <v>0</v>
      </c>
      <c r="O26" s="19">
        <v>1</v>
      </c>
    </row>
    <row r="27" spans="5:15" x14ac:dyDescent="0.25">
      <c r="E27" s="74"/>
      <c r="F27" s="125"/>
      <c r="G27" s="74"/>
      <c r="H27" s="14"/>
      <c r="I27" s="20"/>
      <c r="J27" s="16"/>
      <c r="K27" s="77"/>
      <c r="L27" s="70">
        <f>Tableau3[[#This Row],[Prix de vente public]]*(1-Tableau3[[#This Row],[Remise]])</f>
        <v>0</v>
      </c>
      <c r="M27" s="77">
        <v>0.05</v>
      </c>
      <c r="N27" s="18">
        <f>IF(Tableau3[[#This Row],[Choix]]=1,Tableau3[[#This Row],[Prix d''achat]]*(1+Tableau3[[#This Row],[Marge]]),"ERREUR")</f>
        <v>0</v>
      </c>
      <c r="O27" s="19">
        <v>1</v>
      </c>
    </row>
    <row r="28" spans="5:15" x14ac:dyDescent="0.25">
      <c r="E28" s="74"/>
      <c r="F28" s="125"/>
      <c r="G28" s="74"/>
      <c r="H28" s="14"/>
      <c r="I28" s="20"/>
      <c r="J28" s="16"/>
      <c r="K28" s="77"/>
      <c r="L28" s="70">
        <f>Tableau3[[#This Row],[Prix de vente public]]*(1-Tableau3[[#This Row],[Remise]])</f>
        <v>0</v>
      </c>
      <c r="M28" s="77">
        <v>0.05</v>
      </c>
      <c r="N28" s="18">
        <f>IF(Tableau3[[#This Row],[Choix]]=1,Tableau3[[#This Row],[Prix d''achat]]*(1+Tableau3[[#This Row],[Marge]]),"ERREUR")</f>
        <v>0</v>
      </c>
      <c r="O28" s="19">
        <v>1</v>
      </c>
    </row>
    <row r="29" spans="5:15" x14ac:dyDescent="0.25">
      <c r="E29" s="74"/>
      <c r="F29" s="125"/>
      <c r="G29" s="74"/>
      <c r="H29" s="14"/>
      <c r="I29" s="20"/>
      <c r="J29" s="16"/>
      <c r="K29" s="77"/>
      <c r="L29" s="70">
        <f>Tableau3[[#This Row],[Prix de vente public]]*(1-Tableau3[[#This Row],[Remise]])</f>
        <v>0</v>
      </c>
      <c r="M29" s="77">
        <v>0.05</v>
      </c>
      <c r="N29" s="18">
        <f>IF(Tableau3[[#This Row],[Choix]]=1,Tableau3[[#This Row],[Prix d''achat]]*(1+Tableau3[[#This Row],[Marge]]),"ERREUR")</f>
        <v>0</v>
      </c>
      <c r="O29" s="19">
        <v>1</v>
      </c>
    </row>
    <row r="30" spans="5:15" x14ac:dyDescent="0.25">
      <c r="E30" s="74"/>
      <c r="F30" s="125"/>
      <c r="G30" s="74"/>
      <c r="H30" s="14"/>
      <c r="I30" s="20"/>
      <c r="J30" s="16"/>
      <c r="K30" s="77"/>
      <c r="L30" s="70">
        <f>Tableau3[[#This Row],[Prix de vente public]]*(1-Tableau3[[#This Row],[Remise]])</f>
        <v>0</v>
      </c>
      <c r="M30" s="77">
        <v>0.05</v>
      </c>
      <c r="N30" s="18">
        <f>IF(Tableau3[[#This Row],[Choix]]=1,Tableau3[[#This Row],[Prix d''achat]]*(1+Tableau3[[#This Row],[Marge]]),"ERREUR")</f>
        <v>0</v>
      </c>
      <c r="O30" s="19">
        <v>1</v>
      </c>
    </row>
  </sheetData>
  <mergeCells count="1">
    <mergeCell ref="A1:D1048576"/>
  </mergeCells>
  <dataValidations disablePrompts="1" count="1">
    <dataValidation type="list" allowBlank="1" showInputMessage="1" showErrorMessage="1" sqref="G2:G30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HASSIS">
                <anchor>
                  <from>
                    <xdr:col>1</xdr:col>
                    <xdr:colOff>28575</xdr:colOff>
                    <xdr:row>6</xdr:row>
                    <xdr:rowOff>66675</xdr:rowOff>
                  </from>
                  <to>
                    <xdr:col>2</xdr:col>
                    <xdr:colOff>742950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OF">
                <anchor>
                  <from>
                    <xdr:col>1</xdr:col>
                    <xdr:colOff>28575</xdr:colOff>
                    <xdr:row>10</xdr:row>
                    <xdr:rowOff>38100</xdr:rowOff>
                  </from>
                  <to>
                    <xdr:col>2</xdr:col>
                    <xdr:colOff>742950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9525</xdr:rowOff>
                  </from>
                  <to>
                    <xdr:col>2</xdr:col>
                    <xdr:colOff>733425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92D050"/>
    <pageSetUpPr fitToPage="1"/>
  </sheetPr>
  <dimension ref="A1:P14"/>
  <sheetViews>
    <sheetView zoomScale="90" zoomScaleNormal="90" workbookViewId="0">
      <selection activeCell="M2" sqref="M2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.7109375" style="4" bestFit="1" customWidth="1"/>
    <col min="6" max="6" width="12.42578125" style="4" bestFit="1" customWidth="1"/>
    <col min="7" max="7" width="17.42578125" style="4" bestFit="1" customWidth="1"/>
    <col min="8" max="8" width="11.5703125" style="3" bestFit="1" customWidth="1"/>
    <col min="9" max="9" width="38.7109375" style="134" bestFit="1" customWidth="1"/>
    <col min="10" max="10" width="14.85546875" style="3" bestFit="1" customWidth="1"/>
    <col min="11" max="11" width="9.5703125" style="4" bestFit="1" customWidth="1"/>
    <col min="12" max="12" width="13.28515625" style="78" bestFit="1" customWidth="1"/>
    <col min="13" max="13" width="8.7109375" style="4" bestFit="1" customWidth="1"/>
    <col min="14" max="14" width="14.42578125" style="3" bestFit="1" customWidth="1"/>
    <col min="15" max="15" width="8.42578125" style="3" bestFit="1" customWidth="1"/>
    <col min="16" max="16384" width="11.42578125" style="3"/>
  </cols>
  <sheetData>
    <row r="1" spans="1:16" s="10" customFormat="1" ht="38.25" x14ac:dyDescent="0.25">
      <c r="A1" s="180" t="s">
        <v>29</v>
      </c>
      <c r="B1" s="180"/>
      <c r="C1" s="180"/>
      <c r="D1" s="181"/>
      <c r="E1" s="73" t="s">
        <v>10</v>
      </c>
      <c r="F1" s="73" t="s">
        <v>4</v>
      </c>
      <c r="G1" s="73" t="s">
        <v>20</v>
      </c>
      <c r="H1" s="71" t="s">
        <v>124</v>
      </c>
      <c r="I1" s="71" t="s">
        <v>15</v>
      </c>
      <c r="J1" s="72" t="s">
        <v>72</v>
      </c>
      <c r="K1" s="75" t="s">
        <v>17</v>
      </c>
      <c r="L1" s="76" t="s">
        <v>69</v>
      </c>
      <c r="M1" s="75" t="s">
        <v>74</v>
      </c>
      <c r="N1" s="72" t="s">
        <v>75</v>
      </c>
      <c r="O1" s="11" t="s">
        <v>19</v>
      </c>
      <c r="P1" s="3"/>
    </row>
    <row r="2" spans="1:16" x14ac:dyDescent="0.25">
      <c r="A2" s="189"/>
      <c r="B2" s="189"/>
      <c r="C2" s="189"/>
      <c r="D2" s="190"/>
      <c r="E2" s="74" t="s">
        <v>2</v>
      </c>
      <c r="F2" s="125" t="s">
        <v>111</v>
      </c>
      <c r="G2" s="74" t="s">
        <v>123</v>
      </c>
      <c r="H2" s="14" t="s">
        <v>265</v>
      </c>
      <c r="I2" s="15" t="s">
        <v>297</v>
      </c>
      <c r="J2" s="16">
        <v>300</v>
      </c>
      <c r="K2" s="77">
        <v>0.1</v>
      </c>
      <c r="L2" s="70">
        <f>Tableau39[[#This Row],[Prix de vente public]]*(1-Tableau39[[#This Row],[Remise]])</f>
        <v>270</v>
      </c>
      <c r="M2" s="77">
        <v>0.05</v>
      </c>
      <c r="N2" s="18">
        <f>IF(Tableau39[[#This Row],[Choix]]=1,Tableau39[[#This Row],[Prix d''achat]]*(1+Tableau39[[#This Row],[Marge]]),"ERREUR")</f>
        <v>283.5</v>
      </c>
      <c r="O2" s="19">
        <v>1</v>
      </c>
    </row>
    <row r="3" spans="1:16" x14ac:dyDescent="0.25">
      <c r="A3" s="191"/>
      <c r="B3" s="191"/>
      <c r="C3" s="191"/>
      <c r="D3" s="190"/>
      <c r="E3" s="74" t="s">
        <v>2</v>
      </c>
      <c r="F3" s="125" t="s">
        <v>111</v>
      </c>
      <c r="G3" s="74" t="s">
        <v>123</v>
      </c>
      <c r="H3" s="14" t="s">
        <v>266</v>
      </c>
      <c r="I3" s="15" t="s">
        <v>298</v>
      </c>
      <c r="J3" s="16">
        <v>300</v>
      </c>
      <c r="K3" s="77">
        <v>0.1</v>
      </c>
      <c r="L3" s="70">
        <f>Tableau39[[#This Row],[Prix de vente public]]*(1-Tableau39[[#This Row],[Remise]])</f>
        <v>270</v>
      </c>
      <c r="M3" s="77">
        <v>0.05</v>
      </c>
      <c r="N3" s="18">
        <f>IF(Tableau39[[#This Row],[Choix]]=1,Tableau39[[#This Row],[Prix d''achat]]*(1+Tableau39[[#This Row],[Marge]]),"ERREUR")</f>
        <v>283.5</v>
      </c>
      <c r="O3" s="19">
        <v>1</v>
      </c>
    </row>
    <row r="4" spans="1:16" x14ac:dyDescent="0.25">
      <c r="A4" s="191"/>
      <c r="B4" s="191"/>
      <c r="C4" s="191"/>
      <c r="D4" s="190"/>
      <c r="E4" s="74" t="s">
        <v>2</v>
      </c>
      <c r="F4" s="125" t="s">
        <v>112</v>
      </c>
      <c r="G4" s="74" t="s">
        <v>123</v>
      </c>
      <c r="H4" s="14" t="s">
        <v>267</v>
      </c>
      <c r="I4" s="15" t="s">
        <v>299</v>
      </c>
      <c r="J4" s="16">
        <v>300</v>
      </c>
      <c r="K4" s="77">
        <v>0.1</v>
      </c>
      <c r="L4" s="70">
        <f>Tableau39[[#This Row],[Prix de vente public]]*(1-Tableau39[[#This Row],[Remise]])</f>
        <v>270</v>
      </c>
      <c r="M4" s="77">
        <v>0.05</v>
      </c>
      <c r="N4" s="18">
        <f>IF(Tableau39[[#This Row],[Choix]]=1,Tableau39[[#This Row],[Prix d''achat]]*(1+Tableau39[[#This Row],[Marge]]),"ERREUR")</f>
        <v>283.5</v>
      </c>
      <c r="O4" s="19">
        <v>1</v>
      </c>
    </row>
    <row r="5" spans="1:16" x14ac:dyDescent="0.25">
      <c r="A5" s="191"/>
      <c r="B5" s="191"/>
      <c r="C5" s="191"/>
      <c r="D5" s="190"/>
      <c r="E5" s="74" t="s">
        <v>2</v>
      </c>
      <c r="F5" s="125" t="s">
        <v>112</v>
      </c>
      <c r="G5" s="74" t="s">
        <v>123</v>
      </c>
      <c r="H5" s="14" t="s">
        <v>268</v>
      </c>
      <c r="I5" s="15" t="s">
        <v>300</v>
      </c>
      <c r="J5" s="16">
        <v>300</v>
      </c>
      <c r="K5" s="77">
        <v>0.1</v>
      </c>
      <c r="L5" s="70">
        <f>Tableau39[[#This Row],[Prix de vente public]]*(1-Tableau39[[#This Row],[Remise]])</f>
        <v>270</v>
      </c>
      <c r="M5" s="77">
        <v>0.05</v>
      </c>
      <c r="N5" s="18">
        <f>IF(Tableau39[[#This Row],[Choix]]=1,Tableau39[[#This Row],[Prix d''achat]]*(1+Tableau39[[#This Row],[Marge]]),"ERREUR")</f>
        <v>283.5</v>
      </c>
      <c r="O5" s="19">
        <v>1</v>
      </c>
    </row>
    <row r="6" spans="1:16" x14ac:dyDescent="0.25">
      <c r="A6" s="191"/>
      <c r="B6" s="191"/>
      <c r="C6" s="191"/>
      <c r="D6" s="190"/>
      <c r="E6" s="74" t="s">
        <v>2</v>
      </c>
      <c r="F6" s="125" t="s">
        <v>113</v>
      </c>
      <c r="G6" s="74" t="s">
        <v>123</v>
      </c>
      <c r="H6" s="14" t="s">
        <v>269</v>
      </c>
      <c r="I6" s="15" t="s">
        <v>301</v>
      </c>
      <c r="J6" s="16">
        <v>300</v>
      </c>
      <c r="K6" s="77">
        <v>0.1</v>
      </c>
      <c r="L6" s="70">
        <f>Tableau39[[#This Row],[Prix de vente public]]*(1-Tableau39[[#This Row],[Remise]])</f>
        <v>270</v>
      </c>
      <c r="M6" s="77">
        <v>0.05</v>
      </c>
      <c r="N6" s="18">
        <f>IF(Tableau39[[#This Row],[Choix]]=1,Tableau39[[#This Row],[Prix d''achat]]*(1+Tableau39[[#This Row],[Marge]]),"ERREUR")</f>
        <v>283.5</v>
      </c>
      <c r="O6" s="19">
        <v>1</v>
      </c>
    </row>
    <row r="7" spans="1:16" x14ac:dyDescent="0.25">
      <c r="A7" s="191"/>
      <c r="B7" s="191"/>
      <c r="C7" s="191"/>
      <c r="D7" s="190"/>
      <c r="E7" s="74"/>
      <c r="F7" s="125"/>
      <c r="G7" s="74"/>
      <c r="H7" s="14"/>
      <c r="I7" s="15"/>
      <c r="J7" s="16"/>
      <c r="K7" s="77"/>
      <c r="L7" s="70">
        <f>Tableau39[[#This Row],[Prix de vente public]]*(1-Tableau39[[#This Row],[Remise]])</f>
        <v>0</v>
      </c>
      <c r="M7" s="77">
        <v>0.05</v>
      </c>
      <c r="N7" s="18">
        <f>IF(Tableau39[[#This Row],[Choix]]=1,Tableau39[[#This Row],[Prix d''achat]]*(1+Tableau39[[#This Row],[Marge]]),"ERREUR")</f>
        <v>0</v>
      </c>
      <c r="O7" s="19">
        <v>1</v>
      </c>
    </row>
    <row r="8" spans="1:16" x14ac:dyDescent="0.25">
      <c r="A8" s="191"/>
      <c r="B8" s="191"/>
      <c r="C8" s="191"/>
      <c r="D8" s="190"/>
      <c r="E8" s="74"/>
      <c r="F8" s="125"/>
      <c r="G8" s="74"/>
      <c r="H8" s="14"/>
      <c r="I8" s="15"/>
      <c r="J8" s="16"/>
      <c r="K8" s="77"/>
      <c r="L8" s="70">
        <f>Tableau39[[#This Row],[Prix de vente public]]*(1-Tableau39[[#This Row],[Remise]])</f>
        <v>0</v>
      </c>
      <c r="M8" s="77">
        <v>0.05</v>
      </c>
      <c r="N8" s="18">
        <f>IF(Tableau39[[#This Row],[Choix]]=1,Tableau39[[#This Row],[Prix d''achat]]*(1+Tableau39[[#This Row],[Marge]]),"ERREUR")</f>
        <v>0</v>
      </c>
      <c r="O8" s="19">
        <v>1</v>
      </c>
    </row>
    <row r="9" spans="1:16" x14ac:dyDescent="0.25">
      <c r="A9" s="189"/>
      <c r="B9" s="189"/>
      <c r="C9" s="189"/>
      <c r="D9" s="190"/>
      <c r="E9" s="74"/>
      <c r="F9" s="125"/>
      <c r="G9" s="74"/>
      <c r="H9" s="14"/>
      <c r="I9" s="20"/>
      <c r="J9" s="16"/>
      <c r="K9" s="77"/>
      <c r="L9" s="70">
        <f>Tableau39[[#This Row],[Prix de vente public]]*(1-Tableau39[[#This Row],[Remise]])</f>
        <v>0</v>
      </c>
      <c r="M9" s="77">
        <v>0.05</v>
      </c>
      <c r="N9" s="18">
        <f>IF(Tableau39[[#This Row],[Choix]]=1,Tableau39[[#This Row],[Prix d''achat]]*(1+Tableau39[[#This Row],[Marge]]),"ERREUR")</f>
        <v>0</v>
      </c>
      <c r="O9" s="19">
        <v>1</v>
      </c>
    </row>
    <row r="10" spans="1:16" x14ac:dyDescent="0.25">
      <c r="A10" s="189"/>
      <c r="B10" s="189"/>
      <c r="C10" s="189"/>
      <c r="D10" s="190"/>
      <c r="E10" s="74"/>
      <c r="F10" s="125"/>
      <c r="G10" s="74"/>
      <c r="H10" s="14"/>
      <c r="I10" s="20"/>
      <c r="J10" s="16"/>
      <c r="K10" s="77"/>
      <c r="L10" s="70">
        <f>Tableau39[[#This Row],[Prix de vente public]]*(1-Tableau39[[#This Row],[Remise]])</f>
        <v>0</v>
      </c>
      <c r="M10" s="77">
        <v>0.05</v>
      </c>
      <c r="N10" s="18">
        <f>IF(Tableau39[[#This Row],[Choix]]=1,Tableau39[[#This Row],[Prix d''achat]]*(1+Tableau39[[#This Row],[Marge]]),"ERREUR")</f>
        <v>0</v>
      </c>
      <c r="O10" s="19">
        <v>1</v>
      </c>
    </row>
    <row r="11" spans="1:16" x14ac:dyDescent="0.25">
      <c r="A11" s="189"/>
      <c r="B11" s="189"/>
      <c r="C11" s="189"/>
      <c r="D11" s="190"/>
      <c r="E11" s="74"/>
      <c r="F11" s="125"/>
      <c r="G11" s="74"/>
      <c r="H11" s="14"/>
      <c r="I11" s="15"/>
      <c r="J11" s="16"/>
      <c r="K11" s="77"/>
      <c r="L11" s="70">
        <f>Tableau39[[#This Row],[Prix de vente public]]*(1-Tableau39[[#This Row],[Remise]])</f>
        <v>0</v>
      </c>
      <c r="M11" s="77">
        <v>0.05</v>
      </c>
      <c r="N11" s="18">
        <f>IF(Tableau39[[#This Row],[Choix]]=1,Tableau39[[#This Row],[Prix d''achat]]*(1+Tableau39[[#This Row],[Marge]]),"ERREUR")</f>
        <v>0</v>
      </c>
      <c r="O11" s="19">
        <v>1</v>
      </c>
    </row>
    <row r="12" spans="1:16" x14ac:dyDescent="0.25">
      <c r="A12" s="192"/>
      <c r="B12" s="192"/>
      <c r="C12" s="192"/>
      <c r="E12" s="74"/>
      <c r="F12" s="125"/>
      <c r="G12" s="74"/>
      <c r="H12" s="14"/>
      <c r="I12" s="20"/>
      <c r="J12" s="16"/>
      <c r="K12" s="77"/>
      <c r="L12" s="70">
        <f>Tableau39[[#This Row],[Prix de vente public]]*(1-Tableau39[[#This Row],[Remise]])</f>
        <v>0</v>
      </c>
      <c r="M12" s="77">
        <v>0.05</v>
      </c>
      <c r="N12" s="18">
        <f>IF(Tableau39[[#This Row],[Choix]]=1,Tableau39[[#This Row],[Prix d''achat]]*(1+Tableau39[[#This Row],[Marge]]),"ERREUR")</f>
        <v>0</v>
      </c>
      <c r="O12" s="19">
        <v>1</v>
      </c>
    </row>
    <row r="13" spans="1:16" x14ac:dyDescent="0.25">
      <c r="A13" s="192"/>
      <c r="B13" s="192"/>
      <c r="C13" s="192"/>
      <c r="E13" s="74"/>
      <c r="F13" s="125"/>
      <c r="G13" s="74"/>
      <c r="H13" s="14"/>
      <c r="I13" s="20"/>
      <c r="J13" s="16"/>
      <c r="K13" s="77"/>
      <c r="L13" s="70">
        <f>Tableau39[[#This Row],[Prix de vente public]]*(1-Tableau39[[#This Row],[Remise]])</f>
        <v>0</v>
      </c>
      <c r="M13" s="77">
        <v>0.05</v>
      </c>
      <c r="N13" s="18">
        <f>IF(Tableau39[[#This Row],[Choix]]=1,Tableau39[[#This Row],[Prix d''achat]]*(1+Tableau39[[#This Row],[Marge]]),"ERREUR")</f>
        <v>0</v>
      </c>
      <c r="O13" s="19">
        <v>1</v>
      </c>
    </row>
    <row r="14" spans="1:16" x14ac:dyDescent="0.25">
      <c r="A14" s="192"/>
      <c r="B14" s="192"/>
      <c r="C14" s="192"/>
      <c r="E14" s="74"/>
      <c r="F14" s="125"/>
      <c r="G14" s="74"/>
      <c r="H14" s="14"/>
      <c r="I14" s="20"/>
      <c r="J14" s="16"/>
      <c r="K14" s="77"/>
      <c r="L14" s="70">
        <f>Tableau39[[#This Row],[Prix de vente public]]*(1-Tableau39[[#This Row],[Remise]])</f>
        <v>0</v>
      </c>
      <c r="M14" s="77">
        <v>0.05</v>
      </c>
      <c r="N14" s="18">
        <f>IF(Tableau39[[#This Row],[Choix]]=1,Tableau39[[#This Row],[Prix d''achat]]*(1+Tableau39[[#This Row],[Marge]]),"ERREUR")</f>
        <v>0</v>
      </c>
      <c r="O14" s="19">
        <v>1</v>
      </c>
    </row>
  </sheetData>
  <mergeCells count="1">
    <mergeCell ref="A1:D1048576"/>
  </mergeCells>
  <dataValidations count="1">
    <dataValidation type="list" allowBlank="1" showInputMessage="1" showErrorMessage="1" sqref="G2:G14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HASSIS">
                <anchor>
                  <from>
                    <xdr:col>1</xdr:col>
                    <xdr:colOff>28575</xdr:colOff>
                    <xdr:row>6</xdr:row>
                    <xdr:rowOff>66675</xdr:rowOff>
                  </from>
                  <to>
                    <xdr:col>2</xdr:col>
                    <xdr:colOff>742950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OF">
                <anchor>
                  <from>
                    <xdr:col>1</xdr:col>
                    <xdr:colOff>28575</xdr:colOff>
                    <xdr:row>10</xdr:row>
                    <xdr:rowOff>38100</xdr:rowOff>
                  </from>
                  <to>
                    <xdr:col>2</xdr:col>
                    <xdr:colOff>742950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9525</xdr:rowOff>
                  </from>
                  <to>
                    <xdr:col>2</xdr:col>
                    <xdr:colOff>733425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O79"/>
  <sheetViews>
    <sheetView workbookViewId="0">
      <selection activeCell="E25" sqref="E25"/>
    </sheetView>
  </sheetViews>
  <sheetFormatPr baseColWidth="10" defaultRowHeight="15" x14ac:dyDescent="0.25"/>
  <cols>
    <col min="1" max="1" width="3.28515625" style="180" customWidth="1"/>
    <col min="2" max="3" width="11.42578125" style="180"/>
    <col min="4" max="4" width="3.28515625" style="181" customWidth="1"/>
    <col min="5" max="5" width="9.42578125" style="4" bestFit="1" customWidth="1"/>
    <col min="6" max="6" width="15" style="4" bestFit="1" customWidth="1"/>
    <col min="7" max="7" width="17.140625" style="4" bestFit="1" customWidth="1"/>
    <col min="8" max="8" width="11.28515625" style="3" bestFit="1" customWidth="1"/>
    <col min="9" max="9" width="69" style="134" customWidth="1"/>
    <col min="10" max="10" width="12.85546875" style="81" bestFit="1" customWidth="1"/>
    <col min="11" max="11" width="9" style="4" bestFit="1" customWidth="1"/>
    <col min="12" max="12" width="12.7109375" style="4" bestFit="1" customWidth="1"/>
    <col min="13" max="13" width="8.28515625" style="86" bestFit="1" customWidth="1"/>
    <col min="14" max="14" width="14.140625" style="3" bestFit="1" customWidth="1"/>
    <col min="15" max="15" width="7.5703125" style="3" bestFit="1" customWidth="1"/>
    <col min="16" max="16384" width="11.42578125" style="3"/>
  </cols>
  <sheetData>
    <row r="1" spans="1:15" ht="38.25" x14ac:dyDescent="0.25">
      <c r="A1" s="180" t="s">
        <v>31</v>
      </c>
      <c r="E1" s="73" t="s">
        <v>10</v>
      </c>
      <c r="F1" s="73" t="s">
        <v>4</v>
      </c>
      <c r="G1" s="73" t="s">
        <v>20</v>
      </c>
      <c r="H1" s="71" t="s">
        <v>125</v>
      </c>
      <c r="I1" s="71" t="s">
        <v>15</v>
      </c>
      <c r="J1" s="72" t="s">
        <v>72</v>
      </c>
      <c r="K1" s="75" t="s">
        <v>17</v>
      </c>
      <c r="L1" s="82" t="s">
        <v>69</v>
      </c>
      <c r="M1" s="83" t="s">
        <v>74</v>
      </c>
      <c r="N1" s="72" t="s">
        <v>75</v>
      </c>
      <c r="O1" s="71" t="s">
        <v>19</v>
      </c>
    </row>
    <row r="2" spans="1:15" x14ac:dyDescent="0.25">
      <c r="E2" s="74" t="s">
        <v>1</v>
      </c>
      <c r="F2" s="125" t="s">
        <v>126</v>
      </c>
      <c r="G2" s="74" t="s">
        <v>23</v>
      </c>
      <c r="H2" s="14" t="s">
        <v>302</v>
      </c>
      <c r="I2" s="15" t="s">
        <v>297</v>
      </c>
      <c r="J2" s="18">
        <v>150</v>
      </c>
      <c r="K2" s="77">
        <v>0.15</v>
      </c>
      <c r="L2" s="84">
        <f>Tableau4[[#This Row],[Prix de vente public]]*(1-Tableau4[[#This Row],[Remise]])</f>
        <v>127.5</v>
      </c>
      <c r="M2" s="85">
        <v>0.05</v>
      </c>
      <c r="N2" s="18">
        <f>Tableau4[[#This Row],[Prix d''achat]]*(1+Tableau4[[#This Row],[Marge]])</f>
        <v>133.875</v>
      </c>
      <c r="O2" s="19"/>
    </row>
    <row r="3" spans="1:15" x14ac:dyDescent="0.25">
      <c r="E3" s="74" t="s">
        <v>1</v>
      </c>
      <c r="F3" s="125" t="s">
        <v>126</v>
      </c>
      <c r="G3" s="74" t="s">
        <v>23</v>
      </c>
      <c r="H3" s="14" t="s">
        <v>303</v>
      </c>
      <c r="I3" s="15" t="s">
        <v>298</v>
      </c>
      <c r="J3" s="18">
        <v>150</v>
      </c>
      <c r="K3" s="77">
        <v>0.15</v>
      </c>
      <c r="L3" s="84">
        <f>Tableau4[[#This Row],[Prix de vente public]]*(1-Tableau4[[#This Row],[Remise]])</f>
        <v>127.5</v>
      </c>
      <c r="M3" s="85">
        <v>0.05</v>
      </c>
      <c r="N3" s="18">
        <f>Tableau4[[#This Row],[Prix d''achat]]*(1+Tableau4[[#This Row],[Marge]])</f>
        <v>133.875</v>
      </c>
      <c r="O3" s="19"/>
    </row>
    <row r="4" spans="1:15" x14ac:dyDescent="0.25">
      <c r="E4" s="74" t="s">
        <v>1</v>
      </c>
      <c r="F4" s="125" t="s">
        <v>126</v>
      </c>
      <c r="G4" s="74" t="s">
        <v>23</v>
      </c>
      <c r="H4" s="14" t="s">
        <v>304</v>
      </c>
      <c r="I4" s="15" t="s">
        <v>299</v>
      </c>
      <c r="J4" s="18">
        <v>150</v>
      </c>
      <c r="K4" s="77">
        <v>0.15</v>
      </c>
      <c r="L4" s="84">
        <f>Tableau4[[#This Row],[Prix de vente public]]*(1-Tableau4[[#This Row],[Remise]])</f>
        <v>127.5</v>
      </c>
      <c r="M4" s="85">
        <v>0.05</v>
      </c>
      <c r="N4" s="18">
        <f>Tableau4[[#This Row],[Prix d''achat]]*(1+Tableau4[[#This Row],[Marge]])</f>
        <v>133.875</v>
      </c>
      <c r="O4" s="19">
        <v>1</v>
      </c>
    </row>
    <row r="5" spans="1:15" x14ac:dyDescent="0.25">
      <c r="E5" s="74" t="s">
        <v>1</v>
      </c>
      <c r="F5" s="125" t="s">
        <v>126</v>
      </c>
      <c r="G5" s="74" t="s">
        <v>23</v>
      </c>
      <c r="H5" s="14" t="s">
        <v>305</v>
      </c>
      <c r="I5" s="15" t="s">
        <v>300</v>
      </c>
      <c r="J5" s="18">
        <v>150</v>
      </c>
      <c r="K5" s="77">
        <v>0.15</v>
      </c>
      <c r="L5" s="84">
        <f>Tableau4[[#This Row],[Prix de vente public]]*(1-Tableau4[[#This Row],[Remise]])</f>
        <v>127.5</v>
      </c>
      <c r="M5" s="85">
        <v>0.05</v>
      </c>
      <c r="N5" s="18">
        <f>Tableau4[[#This Row],[Prix d''achat]]*(1+Tableau4[[#This Row],[Marge]])</f>
        <v>133.875</v>
      </c>
      <c r="O5" s="19"/>
    </row>
    <row r="6" spans="1:15" x14ac:dyDescent="0.25">
      <c r="E6" s="74" t="s">
        <v>1</v>
      </c>
      <c r="F6" s="125" t="s">
        <v>126</v>
      </c>
      <c r="G6" s="74" t="s">
        <v>23</v>
      </c>
      <c r="H6" s="14" t="s">
        <v>306</v>
      </c>
      <c r="I6" s="15" t="s">
        <v>301</v>
      </c>
      <c r="J6" s="18">
        <v>150</v>
      </c>
      <c r="K6" s="77">
        <v>0.15</v>
      </c>
      <c r="L6" s="84">
        <f>Tableau4[[#This Row],[Prix de vente public]]*(1-Tableau4[[#This Row],[Remise]])</f>
        <v>127.5</v>
      </c>
      <c r="M6" s="85">
        <v>0.05</v>
      </c>
      <c r="N6" s="18">
        <f>Tableau4[[#This Row],[Prix d''achat]]*(1+Tableau4[[#This Row],[Marge]])</f>
        <v>133.875</v>
      </c>
      <c r="O6" s="19">
        <v>1</v>
      </c>
    </row>
    <row r="7" spans="1:15" x14ac:dyDescent="0.25">
      <c r="E7" s="74" t="s">
        <v>1</v>
      </c>
      <c r="F7" s="125" t="s">
        <v>126</v>
      </c>
      <c r="G7" s="74" t="s">
        <v>23</v>
      </c>
      <c r="H7" s="14" t="s">
        <v>307</v>
      </c>
      <c r="I7" s="15" t="s">
        <v>348</v>
      </c>
      <c r="J7" s="18">
        <v>150</v>
      </c>
      <c r="K7" s="77">
        <v>0.15</v>
      </c>
      <c r="L7" s="84">
        <f>Tableau4[[#This Row],[Prix de vente public]]*(1-Tableau4[[#This Row],[Remise]])</f>
        <v>127.5</v>
      </c>
      <c r="M7" s="85">
        <v>0.05</v>
      </c>
      <c r="N7" s="18">
        <f>Tableau4[[#This Row],[Prix d''achat]]*(1+Tableau4[[#This Row],[Marge]])</f>
        <v>133.875</v>
      </c>
      <c r="O7" s="19"/>
    </row>
    <row r="8" spans="1:15" x14ac:dyDescent="0.25">
      <c r="E8" s="74" t="s">
        <v>1</v>
      </c>
      <c r="F8" s="125" t="s">
        <v>126</v>
      </c>
      <c r="G8" s="74" t="s">
        <v>23</v>
      </c>
      <c r="H8" s="14" t="s">
        <v>308</v>
      </c>
      <c r="I8" s="15" t="s">
        <v>349</v>
      </c>
      <c r="J8" s="18">
        <v>150</v>
      </c>
      <c r="K8" s="77">
        <v>0.15</v>
      </c>
      <c r="L8" s="84">
        <f>Tableau4[[#This Row],[Prix de vente public]]*(1-Tableau4[[#This Row],[Remise]])</f>
        <v>127.5</v>
      </c>
      <c r="M8" s="85">
        <v>0.05</v>
      </c>
      <c r="N8" s="18">
        <f>Tableau4[[#This Row],[Prix d''achat]]*(1+Tableau4[[#This Row],[Marge]])</f>
        <v>133.875</v>
      </c>
      <c r="O8" s="19"/>
    </row>
    <row r="9" spans="1:15" x14ac:dyDescent="0.25">
      <c r="E9" s="74" t="s">
        <v>1</v>
      </c>
      <c r="F9" s="125" t="s">
        <v>126</v>
      </c>
      <c r="G9" s="74" t="s">
        <v>23</v>
      </c>
      <c r="H9" s="14" t="s">
        <v>309</v>
      </c>
      <c r="I9" s="15" t="s">
        <v>350</v>
      </c>
      <c r="J9" s="18">
        <v>150</v>
      </c>
      <c r="K9" s="77">
        <v>0.15</v>
      </c>
      <c r="L9" s="84">
        <f>Tableau4[[#This Row],[Prix de vente public]]*(1-Tableau4[[#This Row],[Remise]])</f>
        <v>127.5</v>
      </c>
      <c r="M9" s="85">
        <v>0.05</v>
      </c>
      <c r="N9" s="18">
        <f>Tableau4[[#This Row],[Prix d''achat]]*(1+Tableau4[[#This Row],[Marge]])</f>
        <v>133.875</v>
      </c>
      <c r="O9" s="19"/>
    </row>
    <row r="10" spans="1:15" x14ac:dyDescent="0.25">
      <c r="E10" s="74" t="s">
        <v>25</v>
      </c>
      <c r="F10" s="125" t="s">
        <v>127</v>
      </c>
      <c r="G10" s="74" t="s">
        <v>23</v>
      </c>
      <c r="H10" s="14" t="s">
        <v>310</v>
      </c>
      <c r="I10" s="15" t="s">
        <v>351</v>
      </c>
      <c r="J10" s="18">
        <v>150</v>
      </c>
      <c r="K10" s="77">
        <v>0.15</v>
      </c>
      <c r="L10" s="84">
        <f>Tableau4[[#This Row],[Prix de vente public]]*(1-Tableau4[[#This Row],[Remise]])</f>
        <v>127.5</v>
      </c>
      <c r="M10" s="85">
        <v>0.05</v>
      </c>
      <c r="N10" s="18">
        <f>Tableau4[[#This Row],[Prix d''achat]]*(1+Tableau4[[#This Row],[Marge]])</f>
        <v>133.875</v>
      </c>
      <c r="O10" s="19"/>
    </row>
    <row r="11" spans="1:15" x14ac:dyDescent="0.25">
      <c r="E11" s="74" t="s">
        <v>25</v>
      </c>
      <c r="F11" s="125" t="s">
        <v>127</v>
      </c>
      <c r="G11" s="74" t="s">
        <v>23</v>
      </c>
      <c r="H11" s="14" t="s">
        <v>311</v>
      </c>
      <c r="I11" s="15" t="s">
        <v>352</v>
      </c>
      <c r="J11" s="18">
        <v>150</v>
      </c>
      <c r="K11" s="77">
        <v>0.15</v>
      </c>
      <c r="L11" s="84">
        <f>Tableau4[[#This Row],[Prix de vente public]]*(1-Tableau4[[#This Row],[Remise]])</f>
        <v>127.5</v>
      </c>
      <c r="M11" s="85">
        <v>0.05</v>
      </c>
      <c r="N11" s="18">
        <f>Tableau4[[#This Row],[Prix d''achat]]*(1+Tableau4[[#This Row],[Marge]])</f>
        <v>133.875</v>
      </c>
      <c r="O11" s="19"/>
    </row>
    <row r="12" spans="1:15" x14ac:dyDescent="0.25">
      <c r="E12" s="74" t="s">
        <v>25</v>
      </c>
      <c r="F12" s="125" t="s">
        <v>127</v>
      </c>
      <c r="G12" s="74" t="s">
        <v>23</v>
      </c>
      <c r="H12" s="14" t="s">
        <v>312</v>
      </c>
      <c r="I12" s="15" t="s">
        <v>353</v>
      </c>
      <c r="J12" s="18">
        <v>150</v>
      </c>
      <c r="K12" s="77">
        <v>0.15</v>
      </c>
      <c r="L12" s="84">
        <f>Tableau4[[#This Row],[Prix de vente public]]*(1-Tableau4[[#This Row],[Remise]])</f>
        <v>127.5</v>
      </c>
      <c r="M12" s="85">
        <v>0.05</v>
      </c>
      <c r="N12" s="18">
        <f>Tableau4[[#This Row],[Prix d''achat]]*(1+Tableau4[[#This Row],[Marge]])</f>
        <v>133.875</v>
      </c>
      <c r="O12" s="19"/>
    </row>
    <row r="13" spans="1:15" x14ac:dyDescent="0.25">
      <c r="E13" s="74" t="s">
        <v>25</v>
      </c>
      <c r="F13" s="125" t="s">
        <v>127</v>
      </c>
      <c r="G13" s="74" t="s">
        <v>23</v>
      </c>
      <c r="H13" s="14" t="s">
        <v>313</v>
      </c>
      <c r="I13" s="15" t="s">
        <v>354</v>
      </c>
      <c r="J13" s="18">
        <v>150</v>
      </c>
      <c r="K13" s="77">
        <v>0.15</v>
      </c>
      <c r="L13" s="84">
        <f>Tableau4[[#This Row],[Prix de vente public]]*(1-Tableau4[[#This Row],[Remise]])</f>
        <v>127.5</v>
      </c>
      <c r="M13" s="85">
        <v>0.05</v>
      </c>
      <c r="N13" s="18">
        <f>Tableau4[[#This Row],[Prix d''achat]]*(1+Tableau4[[#This Row],[Marge]])</f>
        <v>133.875</v>
      </c>
      <c r="O13" s="19"/>
    </row>
    <row r="14" spans="1:15" x14ac:dyDescent="0.25">
      <c r="E14" s="74" t="s">
        <v>25</v>
      </c>
      <c r="F14" s="125" t="s">
        <v>127</v>
      </c>
      <c r="G14" s="74" t="s">
        <v>23</v>
      </c>
      <c r="H14" s="14" t="s">
        <v>314</v>
      </c>
      <c r="I14" s="15" t="s">
        <v>355</v>
      </c>
      <c r="J14" s="18">
        <v>150</v>
      </c>
      <c r="K14" s="77">
        <v>0.15</v>
      </c>
      <c r="L14" s="84">
        <f>Tableau4[[#This Row],[Prix de vente public]]*(1-Tableau4[[#This Row],[Remise]])</f>
        <v>127.5</v>
      </c>
      <c r="M14" s="85">
        <v>0.05</v>
      </c>
      <c r="N14" s="18">
        <f>Tableau4[[#This Row],[Prix d''achat]]*(1+Tableau4[[#This Row],[Marge]])</f>
        <v>133.875</v>
      </c>
      <c r="O14" s="19"/>
    </row>
    <row r="15" spans="1:15" x14ac:dyDescent="0.25">
      <c r="E15" s="74" t="s">
        <v>25</v>
      </c>
      <c r="F15" s="125" t="s">
        <v>127</v>
      </c>
      <c r="G15" s="74" t="s">
        <v>23</v>
      </c>
      <c r="H15" s="14" t="s">
        <v>315</v>
      </c>
      <c r="I15" s="15" t="s">
        <v>356</v>
      </c>
      <c r="J15" s="18">
        <v>150</v>
      </c>
      <c r="K15" s="77">
        <v>0.15</v>
      </c>
      <c r="L15" s="84">
        <f>Tableau4[[#This Row],[Prix de vente public]]*(1-Tableau4[[#This Row],[Remise]])</f>
        <v>127.5</v>
      </c>
      <c r="M15" s="85">
        <v>0.05</v>
      </c>
      <c r="N15" s="18">
        <f>Tableau4[[#This Row],[Prix d''achat]]*(1+Tableau4[[#This Row],[Marge]])</f>
        <v>133.875</v>
      </c>
      <c r="O15" s="19"/>
    </row>
    <row r="16" spans="1:15" x14ac:dyDescent="0.25">
      <c r="E16" s="74" t="s">
        <v>25</v>
      </c>
      <c r="F16" s="125" t="s">
        <v>127</v>
      </c>
      <c r="G16" s="74" t="s">
        <v>23</v>
      </c>
      <c r="H16" s="14" t="s">
        <v>316</v>
      </c>
      <c r="I16" s="15" t="s">
        <v>357</v>
      </c>
      <c r="J16" s="18">
        <v>150</v>
      </c>
      <c r="K16" s="77">
        <v>0.15</v>
      </c>
      <c r="L16" s="84">
        <f>Tableau4[[#This Row],[Prix de vente public]]*(1-Tableau4[[#This Row],[Remise]])</f>
        <v>127.5</v>
      </c>
      <c r="M16" s="85">
        <v>0.05</v>
      </c>
      <c r="N16" s="18">
        <f>Tableau4[[#This Row],[Prix d''achat]]*(1+Tableau4[[#This Row],[Marge]])</f>
        <v>133.875</v>
      </c>
      <c r="O16" s="19"/>
    </row>
    <row r="17" spans="5:15" x14ac:dyDescent="0.25">
      <c r="E17" s="74" t="s">
        <v>2</v>
      </c>
      <c r="F17" s="125" t="s">
        <v>111</v>
      </c>
      <c r="G17" s="74" t="s">
        <v>23</v>
      </c>
      <c r="H17" s="14" t="s">
        <v>317</v>
      </c>
      <c r="I17" s="15" t="s">
        <v>358</v>
      </c>
      <c r="J17" s="18">
        <v>150</v>
      </c>
      <c r="K17" s="77">
        <v>0.15</v>
      </c>
      <c r="L17" s="84">
        <f>Tableau4[[#This Row],[Prix de vente public]]*(1-Tableau4[[#This Row],[Remise]])</f>
        <v>127.5</v>
      </c>
      <c r="M17" s="85">
        <v>0.05</v>
      </c>
      <c r="N17" s="18">
        <f>Tableau4[[#This Row],[Prix d''achat]]*(1+Tableau4[[#This Row],[Marge]])</f>
        <v>133.875</v>
      </c>
      <c r="O17" s="19"/>
    </row>
    <row r="18" spans="5:15" x14ac:dyDescent="0.25">
      <c r="E18" s="74" t="s">
        <v>2</v>
      </c>
      <c r="F18" s="125" t="s">
        <v>111</v>
      </c>
      <c r="G18" s="74" t="s">
        <v>23</v>
      </c>
      <c r="H18" s="14" t="s">
        <v>318</v>
      </c>
      <c r="I18" s="15" t="s">
        <v>359</v>
      </c>
      <c r="J18" s="18">
        <v>150</v>
      </c>
      <c r="K18" s="77">
        <v>0.15</v>
      </c>
      <c r="L18" s="84">
        <f>Tableau4[[#This Row],[Prix de vente public]]*(1-Tableau4[[#This Row],[Remise]])</f>
        <v>127.5</v>
      </c>
      <c r="M18" s="85">
        <v>0.05</v>
      </c>
      <c r="N18" s="18">
        <f>Tableau4[[#This Row],[Prix d''achat]]*(1+Tableau4[[#This Row],[Marge]])</f>
        <v>133.875</v>
      </c>
      <c r="O18" s="19"/>
    </row>
    <row r="19" spans="5:15" x14ac:dyDescent="0.25">
      <c r="E19" s="74" t="s">
        <v>2</v>
      </c>
      <c r="F19" s="125" t="s">
        <v>111</v>
      </c>
      <c r="G19" s="74" t="s">
        <v>23</v>
      </c>
      <c r="H19" s="14" t="s">
        <v>319</v>
      </c>
      <c r="I19" s="15" t="s">
        <v>360</v>
      </c>
      <c r="J19" s="18">
        <v>150</v>
      </c>
      <c r="K19" s="77">
        <v>0.15</v>
      </c>
      <c r="L19" s="84">
        <f>Tableau4[[#This Row],[Prix de vente public]]*(1-Tableau4[[#This Row],[Remise]])</f>
        <v>127.5</v>
      </c>
      <c r="M19" s="85">
        <v>0.05</v>
      </c>
      <c r="N19" s="18">
        <f>Tableau4[[#This Row],[Prix d''achat]]*(1+Tableau4[[#This Row],[Marge]])</f>
        <v>133.875</v>
      </c>
      <c r="O19" s="19"/>
    </row>
    <row r="20" spans="5:15" x14ac:dyDescent="0.25">
      <c r="E20" s="74" t="s">
        <v>2</v>
      </c>
      <c r="F20" s="125" t="s">
        <v>111</v>
      </c>
      <c r="G20" s="74" t="s">
        <v>23</v>
      </c>
      <c r="H20" s="14" t="s">
        <v>320</v>
      </c>
      <c r="I20" s="15" t="s">
        <v>361</v>
      </c>
      <c r="J20" s="18">
        <v>150</v>
      </c>
      <c r="K20" s="77">
        <v>0.15</v>
      </c>
      <c r="L20" s="84">
        <f>Tableau4[[#This Row],[Prix de vente public]]*(1-Tableau4[[#This Row],[Remise]])</f>
        <v>127.5</v>
      </c>
      <c r="M20" s="85">
        <v>0.05</v>
      </c>
      <c r="N20" s="18">
        <f>Tableau4[[#This Row],[Prix d''achat]]*(1+Tableau4[[#This Row],[Marge]])</f>
        <v>133.875</v>
      </c>
      <c r="O20" s="19"/>
    </row>
    <row r="21" spans="5:15" x14ac:dyDescent="0.25">
      <c r="E21" s="74" t="s">
        <v>2</v>
      </c>
      <c r="F21" s="125" t="s">
        <v>111</v>
      </c>
      <c r="G21" s="74" t="s">
        <v>23</v>
      </c>
      <c r="H21" s="14" t="s">
        <v>321</v>
      </c>
      <c r="I21" s="15" t="s">
        <v>362</v>
      </c>
      <c r="J21" s="18">
        <v>150</v>
      </c>
      <c r="K21" s="77">
        <v>0.15</v>
      </c>
      <c r="L21" s="84">
        <f>Tableau4[[#This Row],[Prix de vente public]]*(1-Tableau4[[#This Row],[Remise]])</f>
        <v>127.5</v>
      </c>
      <c r="M21" s="85">
        <v>0.05</v>
      </c>
      <c r="N21" s="18">
        <f>Tableau4[[#This Row],[Prix d''achat]]*(1+Tableau4[[#This Row],[Marge]])</f>
        <v>133.875</v>
      </c>
      <c r="O21" s="19"/>
    </row>
    <row r="22" spans="5:15" x14ac:dyDescent="0.25">
      <c r="E22" s="74" t="s">
        <v>2</v>
      </c>
      <c r="F22" s="125" t="s">
        <v>111</v>
      </c>
      <c r="G22" s="74" t="s">
        <v>23</v>
      </c>
      <c r="H22" s="14" t="s">
        <v>322</v>
      </c>
      <c r="I22" s="15" t="s">
        <v>363</v>
      </c>
      <c r="J22" s="18">
        <v>150</v>
      </c>
      <c r="K22" s="77">
        <v>0.15</v>
      </c>
      <c r="L22" s="84">
        <f>Tableau4[[#This Row],[Prix de vente public]]*(1-Tableau4[[#This Row],[Remise]])</f>
        <v>127.5</v>
      </c>
      <c r="M22" s="85">
        <v>0.05</v>
      </c>
      <c r="N22" s="18">
        <f>Tableau4[[#This Row],[Prix d''achat]]*(1+Tableau4[[#This Row],[Marge]])</f>
        <v>133.875</v>
      </c>
      <c r="O22" s="19"/>
    </row>
    <row r="23" spans="5:15" x14ac:dyDescent="0.25">
      <c r="E23" s="74" t="s">
        <v>2</v>
      </c>
      <c r="F23" s="125" t="s">
        <v>111</v>
      </c>
      <c r="G23" s="74" t="s">
        <v>23</v>
      </c>
      <c r="H23" s="14" t="s">
        <v>323</v>
      </c>
      <c r="I23" s="15" t="s">
        <v>364</v>
      </c>
      <c r="J23" s="18">
        <v>150</v>
      </c>
      <c r="K23" s="77">
        <v>0.15</v>
      </c>
      <c r="L23" s="84">
        <f>Tableau4[[#This Row],[Prix de vente public]]*(1-Tableau4[[#This Row],[Remise]])</f>
        <v>127.5</v>
      </c>
      <c r="M23" s="85">
        <v>0.05</v>
      </c>
      <c r="N23" s="18">
        <f>Tableau4[[#This Row],[Prix d''achat]]*(1+Tableau4[[#This Row],[Marge]])</f>
        <v>133.875</v>
      </c>
      <c r="O23" s="19"/>
    </row>
    <row r="24" spans="5:15" x14ac:dyDescent="0.25">
      <c r="E24" s="74" t="s">
        <v>2</v>
      </c>
      <c r="F24" s="125" t="s">
        <v>111</v>
      </c>
      <c r="G24" s="74" t="s">
        <v>23</v>
      </c>
      <c r="H24" s="14" t="s">
        <v>324</v>
      </c>
      <c r="I24" s="15" t="s">
        <v>365</v>
      </c>
      <c r="J24" s="18">
        <v>150</v>
      </c>
      <c r="K24" s="77">
        <v>0.15</v>
      </c>
      <c r="L24" s="84">
        <f>Tableau4[[#This Row],[Prix de vente public]]*(1-Tableau4[[#This Row],[Remise]])</f>
        <v>127.5</v>
      </c>
      <c r="M24" s="85">
        <v>0.05</v>
      </c>
      <c r="N24" s="18">
        <f>Tableau4[[#This Row],[Prix d''achat]]*(1+Tableau4[[#This Row],[Marge]])</f>
        <v>133.875</v>
      </c>
      <c r="O24" s="19"/>
    </row>
    <row r="25" spans="5:15" x14ac:dyDescent="0.25">
      <c r="E25" s="74" t="s">
        <v>2</v>
      </c>
      <c r="F25" s="125" t="s">
        <v>111</v>
      </c>
      <c r="G25" s="74" t="s">
        <v>23</v>
      </c>
      <c r="H25" s="14" t="s">
        <v>325</v>
      </c>
      <c r="I25" s="15" t="s">
        <v>366</v>
      </c>
      <c r="J25" s="18">
        <v>150</v>
      </c>
      <c r="K25" s="77">
        <v>0.15</v>
      </c>
      <c r="L25" s="84">
        <f>Tableau4[[#This Row],[Prix de vente public]]*(1-Tableau4[[#This Row],[Remise]])</f>
        <v>127.5</v>
      </c>
      <c r="M25" s="85">
        <v>0.05</v>
      </c>
      <c r="N25" s="18">
        <f>Tableau4[[#This Row],[Prix d''achat]]*(1+Tableau4[[#This Row],[Marge]])</f>
        <v>133.875</v>
      </c>
      <c r="O25" s="19"/>
    </row>
    <row r="26" spans="5:15" x14ac:dyDescent="0.25">
      <c r="E26" s="74" t="s">
        <v>2</v>
      </c>
      <c r="F26" s="125" t="s">
        <v>111</v>
      </c>
      <c r="G26" s="74" t="s">
        <v>23</v>
      </c>
      <c r="H26" s="14" t="s">
        <v>326</v>
      </c>
      <c r="I26" s="15" t="s">
        <v>367</v>
      </c>
      <c r="J26" s="18">
        <v>150</v>
      </c>
      <c r="K26" s="77">
        <v>0.15</v>
      </c>
      <c r="L26" s="84">
        <f>Tableau4[[#This Row],[Prix de vente public]]*(1-Tableau4[[#This Row],[Remise]])</f>
        <v>127.5</v>
      </c>
      <c r="M26" s="85">
        <v>0.05</v>
      </c>
      <c r="N26" s="18">
        <f>Tableau4[[#This Row],[Prix d''achat]]*(1+Tableau4[[#This Row],[Marge]])</f>
        <v>133.875</v>
      </c>
      <c r="O26" s="19"/>
    </row>
    <row r="27" spans="5:15" x14ac:dyDescent="0.25">
      <c r="E27" s="74" t="s">
        <v>2</v>
      </c>
      <c r="F27" s="125" t="s">
        <v>111</v>
      </c>
      <c r="G27" s="74" t="s">
        <v>23</v>
      </c>
      <c r="H27" s="14" t="s">
        <v>327</v>
      </c>
      <c r="I27" s="15" t="s">
        <v>368</v>
      </c>
      <c r="J27" s="18">
        <v>150</v>
      </c>
      <c r="K27" s="77">
        <v>0.15</v>
      </c>
      <c r="L27" s="84">
        <f>Tableau4[[#This Row],[Prix de vente public]]*(1-Tableau4[[#This Row],[Remise]])</f>
        <v>127.5</v>
      </c>
      <c r="M27" s="85">
        <v>0.05</v>
      </c>
      <c r="N27" s="18">
        <f>Tableau4[[#This Row],[Prix d''achat]]*(1+Tableau4[[#This Row],[Marge]])</f>
        <v>133.875</v>
      </c>
      <c r="O27" s="19"/>
    </row>
    <row r="28" spans="5:15" x14ac:dyDescent="0.25">
      <c r="E28" s="74" t="s">
        <v>2</v>
      </c>
      <c r="F28" s="125" t="s">
        <v>112</v>
      </c>
      <c r="G28" s="74" t="s">
        <v>23</v>
      </c>
      <c r="H28" s="14" t="s">
        <v>328</v>
      </c>
      <c r="I28" s="15" t="s">
        <v>369</v>
      </c>
      <c r="J28" s="18">
        <v>150</v>
      </c>
      <c r="K28" s="77">
        <v>0.15</v>
      </c>
      <c r="L28" s="84">
        <f>Tableau4[[#This Row],[Prix de vente public]]*(1-Tableau4[[#This Row],[Remise]])</f>
        <v>127.5</v>
      </c>
      <c r="M28" s="85">
        <v>0.05</v>
      </c>
      <c r="N28" s="18">
        <f>Tableau4[[#This Row],[Prix d''achat]]*(1+Tableau4[[#This Row],[Marge]])</f>
        <v>133.875</v>
      </c>
      <c r="O28" s="19"/>
    </row>
    <row r="29" spans="5:15" x14ac:dyDescent="0.25">
      <c r="E29" s="74" t="s">
        <v>2</v>
      </c>
      <c r="F29" s="125" t="s">
        <v>112</v>
      </c>
      <c r="G29" s="74" t="s">
        <v>23</v>
      </c>
      <c r="H29" s="14" t="s">
        <v>329</v>
      </c>
      <c r="I29" s="15" t="s">
        <v>370</v>
      </c>
      <c r="J29" s="18">
        <v>150</v>
      </c>
      <c r="K29" s="77">
        <v>0.15</v>
      </c>
      <c r="L29" s="84">
        <f>Tableau4[[#This Row],[Prix de vente public]]*(1-Tableau4[[#This Row],[Remise]])</f>
        <v>127.5</v>
      </c>
      <c r="M29" s="85">
        <v>0.05</v>
      </c>
      <c r="N29" s="18">
        <f>Tableau4[[#This Row],[Prix d''achat]]*(1+Tableau4[[#This Row],[Marge]])</f>
        <v>133.875</v>
      </c>
      <c r="O29" s="19"/>
    </row>
    <row r="30" spans="5:15" x14ac:dyDescent="0.25">
      <c r="E30" s="74" t="s">
        <v>2</v>
      </c>
      <c r="F30" s="125" t="s">
        <v>112</v>
      </c>
      <c r="G30" s="74" t="s">
        <v>23</v>
      </c>
      <c r="H30" s="14" t="s">
        <v>330</v>
      </c>
      <c r="I30" s="15" t="s">
        <v>371</v>
      </c>
      <c r="J30" s="18">
        <v>150</v>
      </c>
      <c r="K30" s="77">
        <v>0.15</v>
      </c>
      <c r="L30" s="84">
        <f>Tableau4[[#This Row],[Prix de vente public]]*(1-Tableau4[[#This Row],[Remise]])</f>
        <v>127.5</v>
      </c>
      <c r="M30" s="85">
        <v>0.05</v>
      </c>
      <c r="N30" s="18">
        <f>Tableau4[[#This Row],[Prix d''achat]]*(1+Tableau4[[#This Row],[Marge]])</f>
        <v>133.875</v>
      </c>
      <c r="O30" s="19"/>
    </row>
    <row r="31" spans="5:15" x14ac:dyDescent="0.25">
      <c r="E31" s="74" t="s">
        <v>2</v>
      </c>
      <c r="F31" s="125" t="s">
        <v>112</v>
      </c>
      <c r="G31" s="74" t="s">
        <v>23</v>
      </c>
      <c r="H31" s="14" t="s">
        <v>331</v>
      </c>
      <c r="I31" s="15" t="s">
        <v>372</v>
      </c>
      <c r="J31" s="18">
        <v>150</v>
      </c>
      <c r="K31" s="77">
        <v>0.15</v>
      </c>
      <c r="L31" s="84">
        <f>Tableau4[[#This Row],[Prix de vente public]]*(1-Tableau4[[#This Row],[Remise]])</f>
        <v>127.5</v>
      </c>
      <c r="M31" s="85">
        <v>0.05</v>
      </c>
      <c r="N31" s="18">
        <f>Tableau4[[#This Row],[Prix d''achat]]*(1+Tableau4[[#This Row],[Marge]])</f>
        <v>133.875</v>
      </c>
      <c r="O31" s="19"/>
    </row>
    <row r="32" spans="5:15" x14ac:dyDescent="0.25">
      <c r="E32" s="74" t="s">
        <v>2</v>
      </c>
      <c r="F32" s="125" t="s">
        <v>112</v>
      </c>
      <c r="G32" s="74" t="s">
        <v>23</v>
      </c>
      <c r="H32" s="14" t="s">
        <v>332</v>
      </c>
      <c r="I32" s="15" t="s">
        <v>373</v>
      </c>
      <c r="J32" s="18">
        <v>150</v>
      </c>
      <c r="K32" s="77">
        <v>0.15</v>
      </c>
      <c r="L32" s="84">
        <f>Tableau4[[#This Row],[Prix de vente public]]*(1-Tableau4[[#This Row],[Remise]])</f>
        <v>127.5</v>
      </c>
      <c r="M32" s="85">
        <v>0.05</v>
      </c>
      <c r="N32" s="18">
        <f>Tableau4[[#This Row],[Prix d''achat]]*(1+Tableau4[[#This Row],[Marge]])</f>
        <v>133.875</v>
      </c>
      <c r="O32" s="19"/>
    </row>
    <row r="33" spans="5:15" x14ac:dyDescent="0.25">
      <c r="E33" s="74" t="s">
        <v>2</v>
      </c>
      <c r="F33" s="125" t="s">
        <v>112</v>
      </c>
      <c r="G33" s="74" t="s">
        <v>23</v>
      </c>
      <c r="H33" s="14" t="s">
        <v>333</v>
      </c>
      <c r="I33" s="15" t="s">
        <v>374</v>
      </c>
      <c r="J33" s="18">
        <v>150</v>
      </c>
      <c r="K33" s="77">
        <v>0.15</v>
      </c>
      <c r="L33" s="84">
        <f>Tableau4[[#This Row],[Prix de vente public]]*(1-Tableau4[[#This Row],[Remise]])</f>
        <v>127.5</v>
      </c>
      <c r="M33" s="85">
        <v>0.05</v>
      </c>
      <c r="N33" s="18">
        <f>Tableau4[[#This Row],[Prix d''achat]]*(1+Tableau4[[#This Row],[Marge]])</f>
        <v>133.875</v>
      </c>
      <c r="O33" s="19"/>
    </row>
    <row r="34" spans="5:15" x14ac:dyDescent="0.25">
      <c r="E34" s="74" t="s">
        <v>2</v>
      </c>
      <c r="F34" s="125" t="s">
        <v>112</v>
      </c>
      <c r="G34" s="74" t="s">
        <v>23</v>
      </c>
      <c r="H34" s="14" t="s">
        <v>334</v>
      </c>
      <c r="I34" s="15" t="s">
        <v>375</v>
      </c>
      <c r="J34" s="18">
        <v>150</v>
      </c>
      <c r="K34" s="77">
        <v>0.15</v>
      </c>
      <c r="L34" s="84">
        <f>Tableau4[[#This Row],[Prix de vente public]]*(1-Tableau4[[#This Row],[Remise]])</f>
        <v>127.5</v>
      </c>
      <c r="M34" s="85">
        <v>0.05</v>
      </c>
      <c r="N34" s="18">
        <f>Tableau4[[#This Row],[Prix d''achat]]*(1+Tableau4[[#This Row],[Marge]])</f>
        <v>133.875</v>
      </c>
      <c r="O34" s="19"/>
    </row>
    <row r="35" spans="5:15" x14ac:dyDescent="0.25">
      <c r="E35" s="74" t="s">
        <v>2</v>
      </c>
      <c r="F35" s="125" t="s">
        <v>112</v>
      </c>
      <c r="G35" s="74" t="s">
        <v>23</v>
      </c>
      <c r="H35" s="14" t="s">
        <v>335</v>
      </c>
      <c r="I35" s="15" t="s">
        <v>376</v>
      </c>
      <c r="J35" s="18">
        <v>150</v>
      </c>
      <c r="K35" s="77">
        <v>0.15</v>
      </c>
      <c r="L35" s="84">
        <f>Tableau4[[#This Row],[Prix de vente public]]*(1-Tableau4[[#This Row],[Remise]])</f>
        <v>127.5</v>
      </c>
      <c r="M35" s="85">
        <v>0.05</v>
      </c>
      <c r="N35" s="18">
        <f>Tableau4[[#This Row],[Prix d''achat]]*(1+Tableau4[[#This Row],[Marge]])</f>
        <v>133.875</v>
      </c>
      <c r="O35" s="19"/>
    </row>
    <row r="36" spans="5:15" x14ac:dyDescent="0.25">
      <c r="E36" s="74" t="s">
        <v>2</v>
      </c>
      <c r="F36" s="125" t="s">
        <v>112</v>
      </c>
      <c r="G36" s="74" t="s">
        <v>23</v>
      </c>
      <c r="H36" s="14" t="s">
        <v>336</v>
      </c>
      <c r="I36" s="15" t="s">
        <v>377</v>
      </c>
      <c r="J36" s="18">
        <v>150</v>
      </c>
      <c r="K36" s="77">
        <v>0.15</v>
      </c>
      <c r="L36" s="84">
        <f>Tableau4[[#This Row],[Prix de vente public]]*(1-Tableau4[[#This Row],[Remise]])</f>
        <v>127.5</v>
      </c>
      <c r="M36" s="85">
        <v>0.05</v>
      </c>
      <c r="N36" s="18">
        <f>Tableau4[[#This Row],[Prix d''achat]]*(1+Tableau4[[#This Row],[Marge]])</f>
        <v>133.875</v>
      </c>
      <c r="O36" s="19"/>
    </row>
    <row r="37" spans="5:15" x14ac:dyDescent="0.25">
      <c r="E37" s="74" t="s">
        <v>2</v>
      </c>
      <c r="F37" s="125" t="s">
        <v>112</v>
      </c>
      <c r="G37" s="74" t="s">
        <v>23</v>
      </c>
      <c r="H37" s="14" t="s">
        <v>337</v>
      </c>
      <c r="I37" s="15" t="s">
        <v>378</v>
      </c>
      <c r="J37" s="18">
        <v>150</v>
      </c>
      <c r="K37" s="77">
        <v>0.15</v>
      </c>
      <c r="L37" s="84">
        <f>Tableau4[[#This Row],[Prix de vente public]]*(1-Tableau4[[#This Row],[Remise]])</f>
        <v>127.5</v>
      </c>
      <c r="M37" s="85">
        <v>0.05</v>
      </c>
      <c r="N37" s="18">
        <f>Tableau4[[#This Row],[Prix d''achat]]*(1+Tableau4[[#This Row],[Marge]])</f>
        <v>133.875</v>
      </c>
      <c r="O37" s="19"/>
    </row>
    <row r="38" spans="5:15" x14ac:dyDescent="0.25">
      <c r="E38" s="74" t="s">
        <v>2</v>
      </c>
      <c r="F38" s="125" t="s">
        <v>112</v>
      </c>
      <c r="G38" s="74" t="s">
        <v>23</v>
      </c>
      <c r="H38" s="14" t="s">
        <v>338</v>
      </c>
      <c r="I38" s="15" t="s">
        <v>379</v>
      </c>
      <c r="J38" s="18">
        <v>150</v>
      </c>
      <c r="K38" s="77">
        <v>0.15</v>
      </c>
      <c r="L38" s="84">
        <f>Tableau4[[#This Row],[Prix de vente public]]*(1-Tableau4[[#This Row],[Remise]])</f>
        <v>127.5</v>
      </c>
      <c r="M38" s="85">
        <v>0.05</v>
      </c>
      <c r="N38" s="18">
        <f>Tableau4[[#This Row],[Prix d''achat]]*(1+Tableau4[[#This Row],[Marge]])</f>
        <v>133.875</v>
      </c>
      <c r="O38" s="19"/>
    </row>
    <row r="39" spans="5:15" x14ac:dyDescent="0.25">
      <c r="E39" s="74" t="s">
        <v>2</v>
      </c>
      <c r="F39" s="125" t="s">
        <v>113</v>
      </c>
      <c r="G39" s="74" t="s">
        <v>23</v>
      </c>
      <c r="H39" s="14" t="s">
        <v>339</v>
      </c>
      <c r="I39" s="15" t="s">
        <v>380</v>
      </c>
      <c r="J39" s="18">
        <v>150</v>
      </c>
      <c r="K39" s="77">
        <v>0.15</v>
      </c>
      <c r="L39" s="84">
        <f>Tableau4[[#This Row],[Prix de vente public]]*(1-Tableau4[[#This Row],[Remise]])</f>
        <v>127.5</v>
      </c>
      <c r="M39" s="85">
        <v>0.05</v>
      </c>
      <c r="N39" s="18">
        <f>Tableau4[[#This Row],[Prix d''achat]]*(1+Tableau4[[#This Row],[Marge]])</f>
        <v>133.875</v>
      </c>
      <c r="O39" s="19"/>
    </row>
    <row r="40" spans="5:15" x14ac:dyDescent="0.25">
      <c r="E40" s="74" t="s">
        <v>2</v>
      </c>
      <c r="F40" s="125" t="s">
        <v>113</v>
      </c>
      <c r="G40" s="74" t="s">
        <v>23</v>
      </c>
      <c r="H40" s="14" t="s">
        <v>340</v>
      </c>
      <c r="I40" s="15" t="s">
        <v>381</v>
      </c>
      <c r="J40" s="18">
        <v>150</v>
      </c>
      <c r="K40" s="77">
        <v>0.15</v>
      </c>
      <c r="L40" s="84">
        <f>Tableau4[[#This Row],[Prix de vente public]]*(1-Tableau4[[#This Row],[Remise]])</f>
        <v>127.5</v>
      </c>
      <c r="M40" s="85">
        <v>0.05</v>
      </c>
      <c r="N40" s="18">
        <f>Tableau4[[#This Row],[Prix d''achat]]*(1+Tableau4[[#This Row],[Marge]])</f>
        <v>133.875</v>
      </c>
      <c r="O40" s="19"/>
    </row>
    <row r="41" spans="5:15" x14ac:dyDescent="0.25">
      <c r="E41" s="74" t="s">
        <v>2</v>
      </c>
      <c r="F41" s="125" t="s">
        <v>113</v>
      </c>
      <c r="G41" s="74" t="s">
        <v>23</v>
      </c>
      <c r="H41" s="14" t="s">
        <v>341</v>
      </c>
      <c r="I41" s="15" t="s">
        <v>382</v>
      </c>
      <c r="J41" s="18">
        <v>150</v>
      </c>
      <c r="K41" s="77">
        <v>0.15</v>
      </c>
      <c r="L41" s="84">
        <f>Tableau4[[#This Row],[Prix de vente public]]*(1-Tableau4[[#This Row],[Remise]])</f>
        <v>127.5</v>
      </c>
      <c r="M41" s="85">
        <v>0.05</v>
      </c>
      <c r="N41" s="18">
        <f>Tableau4[[#This Row],[Prix d''achat]]*(1+Tableau4[[#This Row],[Marge]])</f>
        <v>133.875</v>
      </c>
      <c r="O41" s="19"/>
    </row>
    <row r="42" spans="5:15" x14ac:dyDescent="0.25">
      <c r="E42" s="74" t="s">
        <v>2</v>
      </c>
      <c r="F42" s="125" t="s">
        <v>113</v>
      </c>
      <c r="G42" s="74" t="s">
        <v>23</v>
      </c>
      <c r="H42" s="14" t="s">
        <v>342</v>
      </c>
      <c r="I42" s="15" t="s">
        <v>383</v>
      </c>
      <c r="J42" s="18">
        <v>150</v>
      </c>
      <c r="K42" s="77">
        <v>0.15</v>
      </c>
      <c r="L42" s="84">
        <f>Tableau4[[#This Row],[Prix de vente public]]*(1-Tableau4[[#This Row],[Remise]])</f>
        <v>127.5</v>
      </c>
      <c r="M42" s="85">
        <v>0.05</v>
      </c>
      <c r="N42" s="18">
        <f>Tableau4[[#This Row],[Prix d''achat]]*(1+Tableau4[[#This Row],[Marge]])</f>
        <v>133.875</v>
      </c>
      <c r="O42" s="19"/>
    </row>
    <row r="43" spans="5:15" x14ac:dyDescent="0.25">
      <c r="E43" s="74" t="s">
        <v>2</v>
      </c>
      <c r="F43" s="125" t="s">
        <v>113</v>
      </c>
      <c r="G43" s="74" t="s">
        <v>23</v>
      </c>
      <c r="H43" s="14" t="s">
        <v>343</v>
      </c>
      <c r="I43" s="15" t="s">
        <v>384</v>
      </c>
      <c r="J43" s="18">
        <v>150</v>
      </c>
      <c r="K43" s="77">
        <v>0.15</v>
      </c>
      <c r="L43" s="84">
        <f>Tableau4[[#This Row],[Prix de vente public]]*(1-Tableau4[[#This Row],[Remise]])</f>
        <v>127.5</v>
      </c>
      <c r="M43" s="85">
        <v>0.05</v>
      </c>
      <c r="N43" s="18">
        <f>Tableau4[[#This Row],[Prix d''achat]]*(1+Tableau4[[#This Row],[Marge]])</f>
        <v>133.875</v>
      </c>
      <c r="O43" s="19"/>
    </row>
    <row r="44" spans="5:15" x14ac:dyDescent="0.25">
      <c r="E44" s="74" t="s">
        <v>2</v>
      </c>
      <c r="F44" s="125" t="s">
        <v>113</v>
      </c>
      <c r="G44" s="74" t="s">
        <v>23</v>
      </c>
      <c r="H44" s="14" t="s">
        <v>344</v>
      </c>
      <c r="I44" s="15" t="s">
        <v>385</v>
      </c>
      <c r="J44" s="18">
        <v>150</v>
      </c>
      <c r="K44" s="77">
        <v>0.15</v>
      </c>
      <c r="L44" s="84">
        <f>Tableau4[[#This Row],[Prix de vente public]]*(1-Tableau4[[#This Row],[Remise]])</f>
        <v>127.5</v>
      </c>
      <c r="M44" s="85">
        <v>0.05</v>
      </c>
      <c r="N44" s="18">
        <f>Tableau4[[#This Row],[Prix d''achat]]*(1+Tableau4[[#This Row],[Marge]])</f>
        <v>133.875</v>
      </c>
      <c r="O44" s="19"/>
    </row>
    <row r="45" spans="5:15" x14ac:dyDescent="0.25">
      <c r="E45" s="74" t="s">
        <v>2</v>
      </c>
      <c r="F45" s="125" t="s">
        <v>113</v>
      </c>
      <c r="G45" s="74" t="s">
        <v>23</v>
      </c>
      <c r="H45" s="14" t="s">
        <v>345</v>
      </c>
      <c r="I45" s="15" t="s">
        <v>386</v>
      </c>
      <c r="J45" s="18">
        <v>150</v>
      </c>
      <c r="K45" s="77">
        <v>0.15</v>
      </c>
      <c r="L45" s="84">
        <f>Tableau4[[#This Row],[Prix de vente public]]*(1-Tableau4[[#This Row],[Remise]])</f>
        <v>127.5</v>
      </c>
      <c r="M45" s="85">
        <v>0.05</v>
      </c>
      <c r="N45" s="18">
        <f>Tableau4[[#This Row],[Prix d''achat]]*(1+Tableau4[[#This Row],[Marge]])</f>
        <v>133.875</v>
      </c>
      <c r="O45" s="19"/>
    </row>
    <row r="46" spans="5:15" x14ac:dyDescent="0.25">
      <c r="E46" s="74" t="s">
        <v>2</v>
      </c>
      <c r="F46" s="125" t="s">
        <v>113</v>
      </c>
      <c r="G46" s="74" t="s">
        <v>23</v>
      </c>
      <c r="H46" s="14" t="s">
        <v>346</v>
      </c>
      <c r="I46" s="15" t="s">
        <v>387</v>
      </c>
      <c r="J46" s="18">
        <v>150</v>
      </c>
      <c r="K46" s="77">
        <v>0.15</v>
      </c>
      <c r="L46" s="84">
        <f>Tableau4[[#This Row],[Prix de vente public]]*(1-Tableau4[[#This Row],[Remise]])</f>
        <v>127.5</v>
      </c>
      <c r="M46" s="85">
        <v>0.05</v>
      </c>
      <c r="N46" s="18">
        <f>Tableau4[[#This Row],[Prix d''achat]]*(1+Tableau4[[#This Row],[Marge]])</f>
        <v>133.875</v>
      </c>
      <c r="O46" s="19"/>
    </row>
    <row r="47" spans="5:15" x14ac:dyDescent="0.25">
      <c r="E47" s="74" t="s">
        <v>2</v>
      </c>
      <c r="F47" s="125" t="s">
        <v>113</v>
      </c>
      <c r="G47" s="74" t="s">
        <v>23</v>
      </c>
      <c r="H47" s="14" t="s">
        <v>347</v>
      </c>
      <c r="I47" s="15" t="s">
        <v>388</v>
      </c>
      <c r="J47" s="18">
        <v>150</v>
      </c>
      <c r="K47" s="77">
        <v>0.15</v>
      </c>
      <c r="L47" s="84">
        <f>Tableau4[[#This Row],[Prix de vente public]]*(1-Tableau4[[#This Row],[Remise]])</f>
        <v>127.5</v>
      </c>
      <c r="M47" s="85">
        <v>0.05</v>
      </c>
      <c r="N47" s="18">
        <f>Tableau4[[#This Row],[Prix d''achat]]*(1+Tableau4[[#This Row],[Marge]])</f>
        <v>133.875</v>
      </c>
      <c r="O47" s="19"/>
    </row>
    <row r="48" spans="5:15" x14ac:dyDescent="0.25">
      <c r="E48" s="74"/>
      <c r="F48" s="125"/>
      <c r="G48" s="74"/>
      <c r="H48" s="14"/>
      <c r="I48" s="20"/>
      <c r="J48" s="18"/>
      <c r="K48" s="77"/>
      <c r="L48" s="84">
        <f>Tableau4[[#This Row],[Prix de vente public]]*(1-Tableau4[[#This Row],[Remise]])</f>
        <v>0</v>
      </c>
      <c r="M48" s="85">
        <v>0.05</v>
      </c>
      <c r="N48" s="18">
        <f>Tableau4[[#This Row],[Prix d''achat]]*(1+Tableau4[[#This Row],[Marge]])</f>
        <v>0</v>
      </c>
      <c r="O48" s="19"/>
    </row>
    <row r="49" spans="5:15" x14ac:dyDescent="0.25">
      <c r="E49" s="74"/>
      <c r="F49" s="125"/>
      <c r="G49" s="74"/>
      <c r="H49" s="14"/>
      <c r="I49" s="20"/>
      <c r="J49" s="18"/>
      <c r="K49" s="77"/>
      <c r="L49" s="84">
        <f>Tableau4[[#This Row],[Prix de vente public]]*(1-Tableau4[[#This Row],[Remise]])</f>
        <v>0</v>
      </c>
      <c r="M49" s="85">
        <v>0.05</v>
      </c>
      <c r="N49" s="18">
        <f>Tableau4[[#This Row],[Prix d''achat]]*(1+Tableau4[[#This Row],[Marge]])</f>
        <v>0</v>
      </c>
      <c r="O49" s="19"/>
    </row>
    <row r="50" spans="5:15" x14ac:dyDescent="0.25">
      <c r="E50" s="74"/>
      <c r="F50" s="125"/>
      <c r="G50" s="74"/>
      <c r="H50" s="14"/>
      <c r="I50" s="20"/>
      <c r="J50" s="18"/>
      <c r="K50" s="77"/>
      <c r="L50" s="84">
        <f>Tableau4[[#This Row],[Prix de vente public]]*(1-Tableau4[[#This Row],[Remise]])</f>
        <v>0</v>
      </c>
      <c r="M50" s="85">
        <v>0.05</v>
      </c>
      <c r="N50" s="18">
        <f>Tableau4[[#This Row],[Prix d''achat]]*(1+Tableau4[[#This Row],[Marge]])</f>
        <v>0</v>
      </c>
      <c r="O50" s="19"/>
    </row>
    <row r="51" spans="5:15" x14ac:dyDescent="0.25">
      <c r="E51" s="74"/>
      <c r="F51" s="125"/>
      <c r="G51" s="74"/>
      <c r="H51" s="14"/>
      <c r="I51" s="20"/>
      <c r="J51" s="18"/>
      <c r="K51" s="77"/>
      <c r="L51" s="84">
        <f>Tableau4[[#This Row],[Prix de vente public]]*(1-Tableau4[[#This Row],[Remise]])</f>
        <v>0</v>
      </c>
      <c r="M51" s="85">
        <v>0.05</v>
      </c>
      <c r="N51" s="18">
        <f>Tableau4[[#This Row],[Prix d''achat]]*(1+Tableau4[[#This Row],[Marge]])</f>
        <v>0</v>
      </c>
      <c r="O51" s="19"/>
    </row>
    <row r="52" spans="5:15" x14ac:dyDescent="0.25">
      <c r="E52" s="74"/>
      <c r="F52" s="125"/>
      <c r="G52" s="74"/>
      <c r="H52" s="14"/>
      <c r="I52" s="20"/>
      <c r="J52" s="18"/>
      <c r="K52" s="77"/>
      <c r="L52" s="84">
        <f>Tableau4[[#This Row],[Prix de vente public]]*(1-Tableau4[[#This Row],[Remise]])</f>
        <v>0</v>
      </c>
      <c r="M52" s="85">
        <v>0.05</v>
      </c>
      <c r="N52" s="18">
        <f>Tableau4[[#This Row],[Prix d''achat]]*(1+Tableau4[[#This Row],[Marge]])</f>
        <v>0</v>
      </c>
      <c r="O52" s="19"/>
    </row>
    <row r="53" spans="5:15" x14ac:dyDescent="0.25">
      <c r="E53" s="74"/>
      <c r="F53" s="125"/>
      <c r="G53" s="74"/>
      <c r="H53" s="14"/>
      <c r="I53" s="20"/>
      <c r="J53" s="18"/>
      <c r="K53" s="77"/>
      <c r="L53" s="84">
        <f>Tableau4[[#This Row],[Prix de vente public]]*(1-Tableau4[[#This Row],[Remise]])</f>
        <v>0</v>
      </c>
      <c r="M53" s="85">
        <v>0.05</v>
      </c>
      <c r="N53" s="18">
        <f>Tableau4[[#This Row],[Prix d''achat]]*(1+Tableau4[[#This Row],[Marge]])</f>
        <v>0</v>
      </c>
      <c r="O53" s="19"/>
    </row>
    <row r="54" spans="5:15" x14ac:dyDescent="0.25">
      <c r="E54" s="74"/>
      <c r="F54" s="125"/>
      <c r="G54" s="74"/>
      <c r="H54" s="14"/>
      <c r="I54" s="20"/>
      <c r="J54" s="18"/>
      <c r="K54" s="77"/>
      <c r="L54" s="84">
        <f>Tableau4[[#This Row],[Prix de vente public]]*(1-Tableau4[[#This Row],[Remise]])</f>
        <v>0</v>
      </c>
      <c r="M54" s="85">
        <v>0.05</v>
      </c>
      <c r="N54" s="18">
        <f>Tableau4[[#This Row],[Prix d''achat]]*(1+Tableau4[[#This Row],[Marge]])</f>
        <v>0</v>
      </c>
      <c r="O54" s="19"/>
    </row>
    <row r="55" spans="5:15" x14ac:dyDescent="0.25">
      <c r="E55" s="74"/>
      <c r="F55" s="125"/>
      <c r="G55" s="74"/>
      <c r="H55" s="14"/>
      <c r="I55" s="20"/>
      <c r="J55" s="18"/>
      <c r="K55" s="77"/>
      <c r="L55" s="84">
        <f>Tableau4[[#This Row],[Prix de vente public]]*(1-Tableau4[[#This Row],[Remise]])</f>
        <v>0</v>
      </c>
      <c r="M55" s="85">
        <v>0.05</v>
      </c>
      <c r="N55" s="18">
        <f>Tableau4[[#This Row],[Prix d''achat]]*(1+Tableau4[[#This Row],[Marge]])</f>
        <v>0</v>
      </c>
      <c r="O55" s="19"/>
    </row>
    <row r="56" spans="5:15" x14ac:dyDescent="0.25">
      <c r="E56" s="74"/>
      <c r="F56" s="125"/>
      <c r="G56" s="74"/>
      <c r="H56" s="14"/>
      <c r="I56" s="20"/>
      <c r="J56" s="18"/>
      <c r="K56" s="77"/>
      <c r="L56" s="84">
        <f>Tableau4[[#This Row],[Prix de vente public]]*(1-Tableau4[[#This Row],[Remise]])</f>
        <v>0</v>
      </c>
      <c r="M56" s="85">
        <v>0.05</v>
      </c>
      <c r="N56" s="18">
        <f>Tableau4[[#This Row],[Prix d''achat]]*(1+Tableau4[[#This Row],[Marge]])</f>
        <v>0</v>
      </c>
      <c r="O56" s="19"/>
    </row>
    <row r="57" spans="5:15" x14ac:dyDescent="0.25">
      <c r="E57" s="74"/>
      <c r="F57" s="125"/>
      <c r="G57" s="74"/>
      <c r="H57" s="14"/>
      <c r="I57" s="20"/>
      <c r="J57" s="18"/>
      <c r="K57" s="77"/>
      <c r="L57" s="84">
        <f>Tableau4[[#This Row],[Prix de vente public]]*(1-Tableau4[[#This Row],[Remise]])</f>
        <v>0</v>
      </c>
      <c r="M57" s="85">
        <v>0.05</v>
      </c>
      <c r="N57" s="18">
        <f>Tableau4[[#This Row],[Prix d''achat]]*(1+Tableau4[[#This Row],[Marge]])</f>
        <v>0</v>
      </c>
      <c r="O57" s="19"/>
    </row>
    <row r="58" spans="5:15" x14ac:dyDescent="0.25">
      <c r="E58" s="74"/>
      <c r="F58" s="125"/>
      <c r="G58" s="74"/>
      <c r="H58" s="14"/>
      <c r="I58" s="20"/>
      <c r="J58" s="18"/>
      <c r="K58" s="77"/>
      <c r="L58" s="84">
        <f>Tableau4[[#This Row],[Prix de vente public]]*(1-Tableau4[[#This Row],[Remise]])</f>
        <v>0</v>
      </c>
      <c r="M58" s="85">
        <v>0.05</v>
      </c>
      <c r="N58" s="18">
        <f>Tableau4[[#This Row],[Prix d''achat]]*(1+Tableau4[[#This Row],[Marge]])</f>
        <v>0</v>
      </c>
      <c r="O58" s="19"/>
    </row>
    <row r="59" spans="5:15" x14ac:dyDescent="0.25">
      <c r="E59" s="74"/>
      <c r="F59" s="125"/>
      <c r="G59" s="74"/>
      <c r="H59" s="14"/>
      <c r="I59" s="20"/>
      <c r="J59" s="18"/>
      <c r="K59" s="77"/>
      <c r="L59" s="84">
        <f>Tableau4[[#This Row],[Prix de vente public]]*(1-Tableau4[[#This Row],[Remise]])</f>
        <v>0</v>
      </c>
      <c r="M59" s="85">
        <v>0.05</v>
      </c>
      <c r="N59" s="18">
        <f>Tableau4[[#This Row],[Prix d''achat]]*(1+Tableau4[[#This Row],[Marge]])</f>
        <v>0</v>
      </c>
      <c r="O59" s="19"/>
    </row>
    <row r="60" spans="5:15" x14ac:dyDescent="0.25">
      <c r="E60" s="74"/>
      <c r="F60" s="125"/>
      <c r="G60" s="74"/>
      <c r="H60" s="14"/>
      <c r="I60" s="20"/>
      <c r="J60" s="18"/>
      <c r="K60" s="77"/>
      <c r="L60" s="84">
        <f>Tableau4[[#This Row],[Prix de vente public]]*(1-Tableau4[[#This Row],[Remise]])</f>
        <v>0</v>
      </c>
      <c r="M60" s="85">
        <v>0.05</v>
      </c>
      <c r="N60" s="18">
        <f>Tableau4[[#This Row],[Prix d''achat]]*(1+Tableau4[[#This Row],[Marge]])</f>
        <v>0</v>
      </c>
      <c r="O60" s="19"/>
    </row>
    <row r="61" spans="5:15" x14ac:dyDescent="0.25">
      <c r="E61" s="74"/>
      <c r="F61" s="125"/>
      <c r="G61" s="74"/>
      <c r="H61" s="14"/>
      <c r="I61" s="20"/>
      <c r="J61" s="18"/>
      <c r="K61" s="77"/>
      <c r="L61" s="84">
        <f>Tableau4[[#This Row],[Prix de vente public]]*(1-Tableau4[[#This Row],[Remise]])</f>
        <v>0</v>
      </c>
      <c r="M61" s="85">
        <v>0.05</v>
      </c>
      <c r="N61" s="18">
        <f>Tableau4[[#This Row],[Prix d''achat]]*(1+Tableau4[[#This Row],[Marge]])</f>
        <v>0</v>
      </c>
      <c r="O61" s="19"/>
    </row>
    <row r="62" spans="5:15" x14ac:dyDescent="0.25">
      <c r="E62" s="74"/>
      <c r="F62" s="125"/>
      <c r="G62" s="74"/>
      <c r="H62" s="14"/>
      <c r="I62" s="20"/>
      <c r="J62" s="18"/>
      <c r="K62" s="77"/>
      <c r="L62" s="84">
        <f>Tableau4[[#This Row],[Prix de vente public]]*(1-Tableau4[[#This Row],[Remise]])</f>
        <v>0</v>
      </c>
      <c r="M62" s="85">
        <v>0.05</v>
      </c>
      <c r="N62" s="18">
        <f>Tableau4[[#This Row],[Prix d''achat]]*(1+Tableau4[[#This Row],[Marge]])</f>
        <v>0</v>
      </c>
      <c r="O62" s="19"/>
    </row>
    <row r="63" spans="5:15" x14ac:dyDescent="0.25">
      <c r="E63" s="74"/>
      <c r="F63" s="125"/>
      <c r="G63" s="74"/>
      <c r="H63" s="14"/>
      <c r="I63" s="20"/>
      <c r="J63" s="18"/>
      <c r="K63" s="77"/>
      <c r="L63" s="84">
        <f>Tableau4[[#This Row],[Prix de vente public]]*(1-Tableau4[[#This Row],[Remise]])</f>
        <v>0</v>
      </c>
      <c r="M63" s="85">
        <v>0.05</v>
      </c>
      <c r="N63" s="18">
        <f>Tableau4[[#This Row],[Prix d''achat]]*(1+Tableau4[[#This Row],[Marge]])</f>
        <v>0</v>
      </c>
      <c r="O63" s="19"/>
    </row>
    <row r="64" spans="5:15" x14ac:dyDescent="0.25">
      <c r="E64" s="74"/>
      <c r="F64" s="125"/>
      <c r="G64" s="74"/>
      <c r="H64" s="14"/>
      <c r="I64" s="20"/>
      <c r="J64" s="18"/>
      <c r="K64" s="77"/>
      <c r="L64" s="84">
        <f>Tableau4[[#This Row],[Prix de vente public]]*(1-Tableau4[[#This Row],[Remise]])</f>
        <v>0</v>
      </c>
      <c r="M64" s="85">
        <v>0.05</v>
      </c>
      <c r="N64" s="18">
        <f>Tableau4[[#This Row],[Prix d''achat]]*(1+Tableau4[[#This Row],[Marge]])</f>
        <v>0</v>
      </c>
      <c r="O64" s="19"/>
    </row>
    <row r="65" spans="5:15" x14ac:dyDescent="0.25">
      <c r="E65" s="74"/>
      <c r="F65" s="125"/>
      <c r="G65" s="74"/>
      <c r="H65" s="14"/>
      <c r="I65" s="20"/>
      <c r="J65" s="18"/>
      <c r="K65" s="77"/>
      <c r="L65" s="84">
        <f>Tableau4[[#This Row],[Prix de vente public]]*(1-Tableau4[[#This Row],[Remise]])</f>
        <v>0</v>
      </c>
      <c r="M65" s="85">
        <v>0.05</v>
      </c>
      <c r="N65" s="18">
        <f>Tableau4[[#This Row],[Prix d''achat]]*(1+Tableau4[[#This Row],[Marge]])</f>
        <v>0</v>
      </c>
      <c r="O65" s="19"/>
    </row>
    <row r="66" spans="5:15" x14ac:dyDescent="0.25">
      <c r="E66" s="74"/>
      <c r="F66" s="125"/>
      <c r="G66" s="74"/>
      <c r="H66" s="14"/>
      <c r="I66" s="20"/>
      <c r="J66" s="18"/>
      <c r="K66" s="77"/>
      <c r="L66" s="84">
        <f>Tableau4[[#This Row],[Prix de vente public]]*(1-Tableau4[[#This Row],[Remise]])</f>
        <v>0</v>
      </c>
      <c r="M66" s="85">
        <v>0.05</v>
      </c>
      <c r="N66" s="18">
        <f>Tableau4[[#This Row],[Prix d''achat]]*(1+Tableau4[[#This Row],[Marge]])</f>
        <v>0</v>
      </c>
      <c r="O66" s="19"/>
    </row>
    <row r="67" spans="5:15" x14ac:dyDescent="0.25">
      <c r="E67" s="74"/>
      <c r="F67" s="125"/>
      <c r="G67" s="74"/>
      <c r="H67" s="14"/>
      <c r="I67" s="20"/>
      <c r="J67" s="18"/>
      <c r="K67" s="77"/>
      <c r="L67" s="84">
        <f>Tableau4[[#This Row],[Prix de vente public]]*(1-Tableau4[[#This Row],[Remise]])</f>
        <v>0</v>
      </c>
      <c r="M67" s="85">
        <v>0.05</v>
      </c>
      <c r="N67" s="18">
        <f>Tableau4[[#This Row],[Prix d''achat]]*(1+Tableau4[[#This Row],[Marge]])</f>
        <v>0</v>
      </c>
      <c r="O67" s="19"/>
    </row>
    <row r="68" spans="5:15" x14ac:dyDescent="0.25">
      <c r="E68" s="74"/>
      <c r="F68" s="125"/>
      <c r="G68" s="74"/>
      <c r="H68" s="14"/>
      <c r="I68" s="20"/>
      <c r="J68" s="18"/>
      <c r="K68" s="77"/>
      <c r="L68" s="84">
        <f>Tableau4[[#This Row],[Prix de vente public]]*(1-Tableau4[[#This Row],[Remise]])</f>
        <v>0</v>
      </c>
      <c r="M68" s="85">
        <v>0.05</v>
      </c>
      <c r="N68" s="18">
        <f>Tableau4[[#This Row],[Prix d''achat]]*(1+Tableau4[[#This Row],[Marge]])</f>
        <v>0</v>
      </c>
      <c r="O68" s="19"/>
    </row>
    <row r="69" spans="5:15" x14ac:dyDescent="0.25">
      <c r="E69" s="74"/>
      <c r="F69" s="125"/>
      <c r="G69" s="74"/>
      <c r="H69" s="14"/>
      <c r="I69" s="20"/>
      <c r="J69" s="18"/>
      <c r="K69" s="77"/>
      <c r="L69" s="84">
        <f>Tableau4[[#This Row],[Prix de vente public]]*(1-Tableau4[[#This Row],[Remise]])</f>
        <v>0</v>
      </c>
      <c r="M69" s="85">
        <v>0.05</v>
      </c>
      <c r="N69" s="18">
        <f>Tableau4[[#This Row],[Prix d''achat]]*(1+Tableau4[[#This Row],[Marge]])</f>
        <v>0</v>
      </c>
      <c r="O69" s="19"/>
    </row>
    <row r="70" spans="5:15" x14ac:dyDescent="0.25">
      <c r="E70" s="74"/>
      <c r="F70" s="125"/>
      <c r="G70" s="74"/>
      <c r="H70" s="14"/>
      <c r="I70" s="20"/>
      <c r="J70" s="18"/>
      <c r="K70" s="77"/>
      <c r="L70" s="84">
        <f>Tableau4[[#This Row],[Prix de vente public]]*(1-Tableau4[[#This Row],[Remise]])</f>
        <v>0</v>
      </c>
      <c r="M70" s="85">
        <v>0.05</v>
      </c>
      <c r="N70" s="18">
        <f>Tableau4[[#This Row],[Prix d''achat]]*(1+Tableau4[[#This Row],[Marge]])</f>
        <v>0</v>
      </c>
      <c r="O70" s="19"/>
    </row>
    <row r="71" spans="5:15" x14ac:dyDescent="0.25">
      <c r="E71" s="74"/>
      <c r="F71" s="125"/>
      <c r="G71" s="74"/>
      <c r="H71" s="14"/>
      <c r="I71" s="20"/>
      <c r="J71" s="18"/>
      <c r="K71" s="77"/>
      <c r="L71" s="84">
        <f>Tableau4[[#This Row],[Prix de vente public]]*(1-Tableau4[[#This Row],[Remise]])</f>
        <v>0</v>
      </c>
      <c r="M71" s="85">
        <v>0.05</v>
      </c>
      <c r="N71" s="18">
        <f>Tableau4[[#This Row],[Prix d''achat]]*(1+Tableau4[[#This Row],[Marge]])</f>
        <v>0</v>
      </c>
      <c r="O71" s="19"/>
    </row>
    <row r="72" spans="5:15" x14ac:dyDescent="0.25">
      <c r="E72" s="74"/>
      <c r="F72" s="125"/>
      <c r="G72" s="74"/>
      <c r="H72" s="14"/>
      <c r="I72" s="20"/>
      <c r="J72" s="18"/>
      <c r="K72" s="77"/>
      <c r="L72" s="84">
        <f>Tableau4[[#This Row],[Prix de vente public]]*(1-Tableau4[[#This Row],[Remise]])</f>
        <v>0</v>
      </c>
      <c r="M72" s="85">
        <v>0.05</v>
      </c>
      <c r="N72" s="18">
        <f>Tableau4[[#This Row],[Prix d''achat]]*(1+Tableau4[[#This Row],[Marge]])</f>
        <v>0</v>
      </c>
      <c r="O72" s="19"/>
    </row>
    <row r="73" spans="5:15" x14ac:dyDescent="0.25">
      <c r="E73" s="74"/>
      <c r="F73" s="125"/>
      <c r="G73" s="74"/>
      <c r="H73" s="14"/>
      <c r="I73" s="20"/>
      <c r="J73" s="18"/>
      <c r="K73" s="77"/>
      <c r="L73" s="84">
        <f>Tableau4[[#This Row],[Prix de vente public]]*(1-Tableau4[[#This Row],[Remise]])</f>
        <v>0</v>
      </c>
      <c r="M73" s="85">
        <v>0.05</v>
      </c>
      <c r="N73" s="18">
        <f>Tableau4[[#This Row],[Prix d''achat]]*(1+Tableau4[[#This Row],[Marge]])</f>
        <v>0</v>
      </c>
      <c r="O73" s="19"/>
    </row>
    <row r="74" spans="5:15" x14ac:dyDescent="0.25">
      <c r="E74" s="74"/>
      <c r="F74" s="125"/>
      <c r="G74" s="74"/>
      <c r="H74" s="14"/>
      <c r="I74" s="20"/>
      <c r="J74" s="18"/>
      <c r="K74" s="77"/>
      <c r="L74" s="84">
        <f>Tableau4[[#This Row],[Prix de vente public]]*(1-Tableau4[[#This Row],[Remise]])</f>
        <v>0</v>
      </c>
      <c r="M74" s="85">
        <v>0.05</v>
      </c>
      <c r="N74" s="18">
        <f>Tableau4[[#This Row],[Prix d''achat]]*(1+Tableau4[[#This Row],[Marge]])</f>
        <v>0</v>
      </c>
      <c r="O74" s="19"/>
    </row>
    <row r="75" spans="5:15" x14ac:dyDescent="0.25">
      <c r="E75" s="74"/>
      <c r="F75" s="125"/>
      <c r="G75" s="74"/>
      <c r="H75" s="14"/>
      <c r="I75" s="20"/>
      <c r="J75" s="18"/>
      <c r="K75" s="77"/>
      <c r="L75" s="84">
        <f>Tableau4[[#This Row],[Prix de vente public]]*(1-Tableau4[[#This Row],[Remise]])</f>
        <v>0</v>
      </c>
      <c r="M75" s="85">
        <v>0.05</v>
      </c>
      <c r="N75" s="18">
        <f>Tableau4[[#This Row],[Prix d''achat]]*(1+Tableau4[[#This Row],[Marge]])</f>
        <v>0</v>
      </c>
      <c r="O75" s="19"/>
    </row>
    <row r="76" spans="5:15" x14ac:dyDescent="0.25">
      <c r="E76" s="74"/>
      <c r="F76" s="125"/>
      <c r="G76" s="74"/>
      <c r="H76" s="14"/>
      <c r="I76" s="20"/>
      <c r="J76" s="18"/>
      <c r="K76" s="77"/>
      <c r="L76" s="84">
        <f>Tableau4[[#This Row],[Prix de vente public]]*(1-Tableau4[[#This Row],[Remise]])</f>
        <v>0</v>
      </c>
      <c r="M76" s="85">
        <v>0.05</v>
      </c>
      <c r="N76" s="18">
        <f>Tableau4[[#This Row],[Prix d''achat]]*(1+Tableau4[[#This Row],[Marge]])</f>
        <v>0</v>
      </c>
      <c r="O76" s="19"/>
    </row>
    <row r="77" spans="5:15" x14ac:dyDescent="0.25">
      <c r="E77" s="74"/>
      <c r="F77" s="125"/>
      <c r="G77" s="74"/>
      <c r="H77" s="14"/>
      <c r="I77" s="20"/>
      <c r="J77" s="18"/>
      <c r="K77" s="77"/>
      <c r="L77" s="84">
        <f>Tableau4[[#This Row],[Prix de vente public]]*(1-Tableau4[[#This Row],[Remise]])</f>
        <v>0</v>
      </c>
      <c r="M77" s="85">
        <v>0.05</v>
      </c>
      <c r="N77" s="18">
        <f>Tableau4[[#This Row],[Prix d''achat]]*(1+Tableau4[[#This Row],[Marge]])</f>
        <v>0</v>
      </c>
      <c r="O77" s="19"/>
    </row>
    <row r="78" spans="5:15" x14ac:dyDescent="0.25">
      <c r="E78" s="74"/>
      <c r="F78" s="125"/>
      <c r="G78" s="74"/>
      <c r="H78" s="14"/>
      <c r="I78" s="20"/>
      <c r="J78" s="18"/>
      <c r="K78" s="77"/>
      <c r="L78" s="84">
        <f>Tableau4[[#This Row],[Prix de vente public]]*(1-Tableau4[[#This Row],[Remise]])</f>
        <v>0</v>
      </c>
      <c r="M78" s="85">
        <v>0.05</v>
      </c>
      <c r="N78" s="18">
        <f>Tableau4[[#This Row],[Prix d''achat]]*(1+Tableau4[[#This Row],[Marge]])</f>
        <v>0</v>
      </c>
      <c r="O78" s="19"/>
    </row>
    <row r="79" spans="5:15" x14ac:dyDescent="0.25">
      <c r="E79" s="74"/>
      <c r="F79" s="125"/>
      <c r="G79" s="74"/>
      <c r="H79" s="14"/>
      <c r="I79" s="20"/>
      <c r="J79" s="18"/>
      <c r="K79" s="77"/>
      <c r="L79" s="84">
        <f>Tableau4[[#This Row],[Prix de vente public]]*(1-Tableau4[[#This Row],[Remise]])</f>
        <v>0</v>
      </c>
      <c r="M79" s="85">
        <v>0.05</v>
      </c>
      <c r="N79" s="18">
        <f>Tableau4[[#This Row],[Prix d''achat]]*(1+Tableau4[[#This Row],[Marge]])</f>
        <v>0</v>
      </c>
      <c r="O79" s="19"/>
    </row>
  </sheetData>
  <mergeCells count="1">
    <mergeCell ref="A1:D1048576"/>
  </mergeCells>
  <dataValidations count="1">
    <dataValidation type="list" allowBlank="1" showInputMessage="1" showErrorMessage="1" sqref="G2:G79">
      <formula1>Type</formula1>
    </dataValidation>
  </dataValidations>
  <pageMargins left="0.70866141732283472" right="0.70866141732283472" top="0.74803149606299213" bottom="0.74803149606299213" header="0.31496062992125984" footer="0.31496062992125984"/>
  <pageSetup paperSize="9" scale="40" fitToHeight="0" orientation="portrait" r:id="rId1"/>
  <headerFooter>
    <oddHeader>&amp;L&amp;D&amp;C&amp;A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OO">
                <anchor>
                  <from>
                    <xdr:col>1</xdr:col>
                    <xdr:colOff>9525</xdr:colOff>
                    <xdr:row>6</xdr:row>
                    <xdr:rowOff>76200</xdr:rowOff>
                  </from>
                  <to>
                    <xdr:col>2</xdr:col>
                    <xdr:colOff>723900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MENAGEMENT">
                <anchor>
                  <from>
                    <xdr:col>1</xdr:col>
                    <xdr:colOff>9525</xdr:colOff>
                    <xdr:row>10</xdr:row>
                    <xdr:rowOff>47625</xdr:rowOff>
                  </from>
                  <to>
                    <xdr:col>2</xdr:col>
                    <xdr:colOff>723900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CCUEIL">
                <anchor>
                  <from>
                    <xdr:col>1</xdr:col>
                    <xdr:colOff>9525</xdr:colOff>
                    <xdr:row>14</xdr:row>
                    <xdr:rowOff>9525</xdr:rowOff>
                  </from>
                  <to>
                    <xdr:col>2</xdr:col>
                    <xdr:colOff>723900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/>
    <pageSetUpPr fitToPage="1"/>
  </sheetPr>
  <dimension ref="A1:P99"/>
  <sheetViews>
    <sheetView zoomScale="81" zoomScaleNormal="81" workbookViewId="0">
      <selection activeCell="H31" sqref="H31"/>
    </sheetView>
  </sheetViews>
  <sheetFormatPr baseColWidth="10" defaultRowHeight="15" x14ac:dyDescent="0.25"/>
  <cols>
    <col min="1" max="1" width="3.28515625" style="193" customWidth="1"/>
    <col min="2" max="3" width="11.42578125" style="193"/>
    <col min="4" max="4" width="3.28515625" style="193" customWidth="1"/>
    <col min="5" max="5" width="9.28515625" style="4" bestFit="1" customWidth="1"/>
    <col min="6" max="6" width="12.85546875" style="4" bestFit="1" customWidth="1"/>
    <col min="7" max="7" width="15" style="4" bestFit="1" customWidth="1"/>
    <col min="8" max="8" width="15.140625" style="4" bestFit="1" customWidth="1"/>
    <col min="9" max="9" width="45.85546875" style="3" bestFit="1" customWidth="1"/>
    <col min="10" max="10" width="35.7109375" style="3" bestFit="1" customWidth="1"/>
    <col min="11" max="11" width="29.42578125" style="3" bestFit="1" customWidth="1"/>
    <col min="12" max="12" width="14.85546875" style="102" bestFit="1" customWidth="1"/>
    <col min="13" max="13" width="9.5703125" style="87" bestFit="1" customWidth="1"/>
    <col min="14" max="14" width="5.85546875" style="104" bestFit="1" customWidth="1"/>
    <col min="15" max="15" width="14.42578125" style="22" bestFit="1" customWidth="1"/>
    <col min="16" max="16" width="7.85546875" style="3" bestFit="1" customWidth="1"/>
    <col min="17" max="16384" width="11.42578125" style="3"/>
  </cols>
  <sheetData>
    <row r="1" spans="1:16" ht="25.5" x14ac:dyDescent="0.25">
      <c r="A1" s="192" t="s">
        <v>30</v>
      </c>
      <c r="D1" s="194"/>
      <c r="E1" s="95" t="s">
        <v>63</v>
      </c>
      <c r="F1" s="95" t="s">
        <v>10</v>
      </c>
      <c r="G1" s="95" t="s">
        <v>4</v>
      </c>
      <c r="H1" s="95" t="s">
        <v>20</v>
      </c>
      <c r="I1" s="96" t="s">
        <v>14</v>
      </c>
      <c r="J1" s="96" t="s">
        <v>15</v>
      </c>
      <c r="K1" s="96" t="s">
        <v>85</v>
      </c>
      <c r="L1" s="99" t="s">
        <v>72</v>
      </c>
      <c r="M1" s="97" t="s">
        <v>17</v>
      </c>
      <c r="N1" s="103" t="s">
        <v>77</v>
      </c>
      <c r="O1" s="98" t="s">
        <v>76</v>
      </c>
      <c r="P1" s="96" t="s">
        <v>19</v>
      </c>
    </row>
    <row r="2" spans="1:16" s="24" customFormat="1" x14ac:dyDescent="0.25">
      <c r="A2" s="193"/>
      <c r="B2" s="193"/>
      <c r="C2" s="193"/>
      <c r="D2" s="194"/>
      <c r="E2" s="105">
        <f>Tableau1[[#This Row],[Choix]]</f>
        <v>0</v>
      </c>
      <c r="F2" s="125" t="s">
        <v>2</v>
      </c>
      <c r="G2" s="5" t="s">
        <v>111</v>
      </c>
      <c r="H2" s="5" t="s">
        <v>21</v>
      </c>
      <c r="I2" s="31" t="s">
        <v>265</v>
      </c>
      <c r="J2" s="25" t="s">
        <v>297</v>
      </c>
      <c r="K2" s="139" t="s">
        <v>453</v>
      </c>
      <c r="L2" s="100">
        <v>5000</v>
      </c>
      <c r="M2" s="88">
        <v>0.1</v>
      </c>
      <c r="N2" s="92"/>
      <c r="O2" s="26">
        <f>IF(Tableau1[[#This Row],[PN]]&gt;0.05,"ERREUR",Tableau1[[#This Row],[Prix de vente public]]*(1-(Tableau1[[#This Row],[Remise]]+Tableau1[[#This Row],[PN]])))</f>
        <v>4500</v>
      </c>
    </row>
    <row r="3" spans="1:16" s="24" customFormat="1" x14ac:dyDescent="0.25">
      <c r="A3" s="193"/>
      <c r="B3" s="193"/>
      <c r="C3" s="193"/>
      <c r="D3" s="194"/>
      <c r="E3" s="105">
        <f>Tableau1[[#This Row],[Choix]]</f>
        <v>0</v>
      </c>
      <c r="F3" s="125" t="s">
        <v>2</v>
      </c>
      <c r="G3" s="5" t="s">
        <v>111</v>
      </c>
      <c r="H3" s="5" t="s">
        <v>21</v>
      </c>
      <c r="I3" s="31" t="s">
        <v>266</v>
      </c>
      <c r="J3" s="25" t="s">
        <v>298</v>
      </c>
      <c r="K3" s="139" t="s">
        <v>454</v>
      </c>
      <c r="L3" s="100">
        <v>5000</v>
      </c>
      <c r="M3" s="88">
        <v>0.1</v>
      </c>
      <c r="N3" s="92"/>
      <c r="O3" s="26">
        <f>IF(Tableau1[[#This Row],[PN]]&gt;0.05,"ERREUR",Tableau1[[#This Row],[Prix de vente public]]*(1-(Tableau1[[#This Row],[Remise]]+Tableau1[[#This Row],[PN]])))</f>
        <v>4500</v>
      </c>
    </row>
    <row r="4" spans="1:16" s="24" customFormat="1" x14ac:dyDescent="0.25">
      <c r="A4" s="193"/>
      <c r="B4" s="193"/>
      <c r="C4" s="193"/>
      <c r="D4" s="194"/>
      <c r="E4" s="105">
        <f>Tableau1[[#This Row],[Choix]]</f>
        <v>0</v>
      </c>
      <c r="F4" s="125" t="s">
        <v>2</v>
      </c>
      <c r="G4" s="5" t="s">
        <v>111</v>
      </c>
      <c r="H4" s="5" t="s">
        <v>21</v>
      </c>
      <c r="I4" s="31" t="s">
        <v>267</v>
      </c>
      <c r="J4" s="25" t="s">
        <v>299</v>
      </c>
      <c r="K4" s="139" t="s">
        <v>455</v>
      </c>
      <c r="L4" s="100">
        <v>5000</v>
      </c>
      <c r="M4" s="88">
        <v>0.1</v>
      </c>
      <c r="N4" s="92"/>
      <c r="O4" s="26">
        <f>IF(Tableau1[[#This Row],[PN]]&gt;0.05,"ERREUR",Tableau1[[#This Row],[Prix de vente public]]*(1-(Tableau1[[#This Row],[Remise]]+Tableau1[[#This Row],[PN]])))</f>
        <v>4500</v>
      </c>
    </row>
    <row r="5" spans="1:16" s="24" customFormat="1" x14ac:dyDescent="0.25">
      <c r="A5" s="193"/>
      <c r="B5" s="193"/>
      <c r="C5" s="193"/>
      <c r="D5" s="194"/>
      <c r="E5" s="105">
        <f>Tableau1[[#This Row],[Choix]]</f>
        <v>0</v>
      </c>
      <c r="F5" s="125" t="s">
        <v>2</v>
      </c>
      <c r="G5" s="5" t="s">
        <v>112</v>
      </c>
      <c r="H5" s="5" t="s">
        <v>21</v>
      </c>
      <c r="I5" s="31" t="s">
        <v>268</v>
      </c>
      <c r="J5" s="25" t="s">
        <v>300</v>
      </c>
      <c r="K5" s="139" t="s">
        <v>456</v>
      </c>
      <c r="L5" s="100">
        <v>5000</v>
      </c>
      <c r="M5" s="88">
        <v>0.1</v>
      </c>
      <c r="N5" s="92"/>
      <c r="O5" s="26">
        <f>IF(Tableau1[[#This Row],[PN]]&gt;0.05,"ERREUR",Tableau1[[#This Row],[Prix de vente public]]*(1-(Tableau1[[#This Row],[Remise]]+Tableau1[[#This Row],[PN]])))</f>
        <v>4500</v>
      </c>
    </row>
    <row r="6" spans="1:16" s="24" customFormat="1" x14ac:dyDescent="0.25">
      <c r="A6" s="193"/>
      <c r="B6" s="193"/>
      <c r="C6" s="193"/>
      <c r="D6" s="194"/>
      <c r="E6" s="105">
        <f>Tableau1[[#This Row],[Choix]]</f>
        <v>0</v>
      </c>
      <c r="F6" s="125" t="s">
        <v>2</v>
      </c>
      <c r="G6" s="5" t="s">
        <v>112</v>
      </c>
      <c r="H6" s="5" t="s">
        <v>21</v>
      </c>
      <c r="I6" s="31" t="s">
        <v>269</v>
      </c>
      <c r="J6" s="25" t="s">
        <v>301</v>
      </c>
      <c r="K6" s="139" t="s">
        <v>457</v>
      </c>
      <c r="L6" s="100">
        <v>5000</v>
      </c>
      <c r="M6" s="88">
        <v>0.1</v>
      </c>
      <c r="N6" s="92"/>
      <c r="O6" s="26">
        <f>IF(Tableau1[[#This Row],[PN]]&gt;0.05,"ERREUR",Tableau1[[#This Row],[Prix de vente public]]*(1-(Tableau1[[#This Row],[Remise]]+Tableau1[[#This Row],[PN]])))</f>
        <v>4500</v>
      </c>
    </row>
    <row r="7" spans="1:16" s="24" customFormat="1" x14ac:dyDescent="0.25">
      <c r="A7" s="193"/>
      <c r="B7" s="193"/>
      <c r="C7" s="193"/>
      <c r="D7" s="194"/>
      <c r="E7" s="105">
        <f>Tableau1[[#This Row],[Choix]]</f>
        <v>0</v>
      </c>
      <c r="F7" s="125" t="s">
        <v>2</v>
      </c>
      <c r="G7" s="5" t="s">
        <v>112</v>
      </c>
      <c r="H7" s="5" t="s">
        <v>21</v>
      </c>
      <c r="I7" s="31" t="s">
        <v>270</v>
      </c>
      <c r="J7" s="25" t="s">
        <v>348</v>
      </c>
      <c r="K7" s="139" t="s">
        <v>458</v>
      </c>
      <c r="L7" s="100">
        <v>5000</v>
      </c>
      <c r="M7" s="88">
        <v>0.1</v>
      </c>
      <c r="N7" s="92"/>
      <c r="O7" s="26">
        <f>IF(Tableau1[[#This Row],[PN]]&gt;0.05,"ERREUR",Tableau1[[#This Row],[Prix de vente public]]*(1-(Tableau1[[#This Row],[Remise]]+Tableau1[[#This Row],[PN]])))</f>
        <v>4500</v>
      </c>
    </row>
    <row r="8" spans="1:16" s="24" customFormat="1" x14ac:dyDescent="0.25">
      <c r="A8" s="193"/>
      <c r="B8" s="193"/>
      <c r="C8" s="193"/>
      <c r="D8" s="194"/>
      <c r="E8" s="105">
        <f>Tableau1[[#This Row],[Choix]]</f>
        <v>0</v>
      </c>
      <c r="F8" s="125" t="s">
        <v>2</v>
      </c>
      <c r="G8" s="5" t="s">
        <v>112</v>
      </c>
      <c r="H8" s="5" t="s">
        <v>21</v>
      </c>
      <c r="I8" s="31" t="s">
        <v>271</v>
      </c>
      <c r="J8" s="25" t="s">
        <v>349</v>
      </c>
      <c r="K8" s="139" t="s">
        <v>459</v>
      </c>
      <c r="L8" s="100">
        <v>5000</v>
      </c>
      <c r="M8" s="88">
        <v>0.1</v>
      </c>
      <c r="N8" s="92"/>
      <c r="O8" s="26">
        <f>IF(Tableau1[[#This Row],[PN]]&gt;0.05,"ERREUR",Tableau1[[#This Row],[Prix de vente public]]*(1-(Tableau1[[#This Row],[Remise]]+Tableau1[[#This Row],[PN]])))</f>
        <v>4500</v>
      </c>
    </row>
    <row r="9" spans="1:16" s="24" customFormat="1" x14ac:dyDescent="0.25">
      <c r="A9" s="193"/>
      <c r="B9" s="193"/>
      <c r="C9" s="193"/>
      <c r="D9" s="194"/>
      <c r="E9" s="105">
        <f>Tableau1[[#This Row],[Choix]]</f>
        <v>0</v>
      </c>
      <c r="F9" s="125" t="s">
        <v>2</v>
      </c>
      <c r="G9" s="5" t="s">
        <v>128</v>
      </c>
      <c r="H9" s="5" t="s">
        <v>21</v>
      </c>
      <c r="I9" s="31" t="s">
        <v>272</v>
      </c>
      <c r="J9" s="25" t="s">
        <v>350</v>
      </c>
      <c r="K9" s="139" t="s">
        <v>460</v>
      </c>
      <c r="L9" s="100">
        <v>5000</v>
      </c>
      <c r="M9" s="88">
        <v>0.1</v>
      </c>
      <c r="N9" s="92"/>
      <c r="O9" s="26">
        <f>IF(Tableau1[[#This Row],[PN]]&gt;0.05,"ERREUR",Tableau1[[#This Row],[Prix de vente public]]*(1-(Tableau1[[#This Row],[Remise]]+Tableau1[[#This Row],[PN]])))</f>
        <v>4500</v>
      </c>
    </row>
    <row r="10" spans="1:16" s="24" customFormat="1" x14ac:dyDescent="0.25">
      <c r="A10" s="193"/>
      <c r="B10" s="193"/>
      <c r="C10" s="193"/>
      <c r="D10" s="194"/>
      <c r="E10" s="105">
        <f>Tableau1[[#This Row],[Choix]]</f>
        <v>0</v>
      </c>
      <c r="F10" s="125" t="s">
        <v>2</v>
      </c>
      <c r="G10" s="5" t="s">
        <v>128</v>
      </c>
      <c r="H10" s="5" t="s">
        <v>21</v>
      </c>
      <c r="I10" s="31" t="s">
        <v>273</v>
      </c>
      <c r="J10" s="25" t="s">
        <v>351</v>
      </c>
      <c r="K10" s="139" t="s">
        <v>461</v>
      </c>
      <c r="L10" s="100">
        <v>5000</v>
      </c>
      <c r="M10" s="88">
        <v>0.1</v>
      </c>
      <c r="N10" s="92"/>
      <c r="O10" s="26">
        <f>IF(Tableau1[[#This Row],[PN]]&gt;0.05,"ERREUR",Tableau1[[#This Row],[Prix de vente public]]*(1-(Tableau1[[#This Row],[Remise]]+Tableau1[[#This Row],[PN]])))</f>
        <v>4500</v>
      </c>
    </row>
    <row r="11" spans="1:16" s="24" customFormat="1" x14ac:dyDescent="0.25">
      <c r="A11" s="193"/>
      <c r="B11" s="193"/>
      <c r="C11" s="193"/>
      <c r="D11" s="194"/>
      <c r="E11" s="105">
        <f>Tableau1[[#This Row],[Choix]]</f>
        <v>0</v>
      </c>
      <c r="F11" s="125" t="s">
        <v>2</v>
      </c>
      <c r="G11" s="5" t="s">
        <v>129</v>
      </c>
      <c r="H11" s="5" t="s">
        <v>21</v>
      </c>
      <c r="I11" s="31" t="s">
        <v>274</v>
      </c>
      <c r="J11" s="25" t="s">
        <v>352</v>
      </c>
      <c r="K11" s="139" t="s">
        <v>462</v>
      </c>
      <c r="L11" s="100">
        <v>5000</v>
      </c>
      <c r="M11" s="88">
        <v>0.1</v>
      </c>
      <c r="N11" s="92"/>
      <c r="O11" s="26">
        <f>IF(Tableau1[[#This Row],[PN]]&gt;0.05,"ERREUR",Tableau1[[#This Row],[Prix de vente public]]*(1-(Tableau1[[#This Row],[Remise]]+Tableau1[[#This Row],[PN]])))</f>
        <v>4500</v>
      </c>
    </row>
    <row r="12" spans="1:16" s="24" customFormat="1" x14ac:dyDescent="0.25">
      <c r="A12" s="193"/>
      <c r="B12" s="193"/>
      <c r="C12" s="193"/>
      <c r="D12" s="194"/>
      <c r="E12" s="105">
        <f>Tableau1[[#This Row],[Choix]]</f>
        <v>0</v>
      </c>
      <c r="F12" s="125" t="s">
        <v>2</v>
      </c>
      <c r="G12" s="5" t="s">
        <v>129</v>
      </c>
      <c r="H12" s="5" t="s">
        <v>21</v>
      </c>
      <c r="I12" s="31" t="s">
        <v>275</v>
      </c>
      <c r="J12" s="25" t="s">
        <v>353</v>
      </c>
      <c r="K12" s="139" t="s">
        <v>463</v>
      </c>
      <c r="L12" s="100">
        <v>5000</v>
      </c>
      <c r="M12" s="88">
        <v>0.1</v>
      </c>
      <c r="N12" s="92"/>
      <c r="O12" s="26">
        <f>IF(Tableau1[[#This Row],[PN]]&gt;0.05,"ERREUR",Tableau1[[#This Row],[Prix de vente public]]*(1-(Tableau1[[#This Row],[Remise]]+Tableau1[[#This Row],[PN]])))</f>
        <v>4500</v>
      </c>
    </row>
    <row r="13" spans="1:16" s="24" customFormat="1" x14ac:dyDescent="0.25">
      <c r="A13" s="193"/>
      <c r="B13" s="193"/>
      <c r="C13" s="193"/>
      <c r="D13" s="194"/>
      <c r="E13" s="105">
        <f>Tableau1[[#This Row],[Choix]]</f>
        <v>0</v>
      </c>
      <c r="F13" s="125" t="s">
        <v>2</v>
      </c>
      <c r="G13" s="5" t="s">
        <v>129</v>
      </c>
      <c r="H13" s="5" t="s">
        <v>21</v>
      </c>
      <c r="I13" s="31" t="s">
        <v>276</v>
      </c>
      <c r="J13" s="25" t="s">
        <v>354</v>
      </c>
      <c r="K13" s="139" t="s">
        <v>464</v>
      </c>
      <c r="L13" s="100">
        <v>5000</v>
      </c>
      <c r="M13" s="88">
        <v>0.1</v>
      </c>
      <c r="N13" s="92"/>
      <c r="O13" s="26">
        <f>IF(Tableau1[[#This Row],[PN]]&gt;0.05,"ERREUR",Tableau1[[#This Row],[Prix de vente public]]*(1-(Tableau1[[#This Row],[Remise]]+Tableau1[[#This Row],[PN]])))</f>
        <v>4500</v>
      </c>
    </row>
    <row r="14" spans="1:16" s="24" customFormat="1" x14ac:dyDescent="0.25">
      <c r="A14" s="193"/>
      <c r="B14" s="193"/>
      <c r="C14" s="193"/>
      <c r="D14" s="194"/>
      <c r="E14" s="105">
        <f>Tableau1[[#This Row],[Choix]]</f>
        <v>0</v>
      </c>
      <c r="F14" s="125" t="s">
        <v>2</v>
      </c>
      <c r="G14" s="5" t="s">
        <v>129</v>
      </c>
      <c r="H14" s="5" t="s">
        <v>21</v>
      </c>
      <c r="I14" s="31" t="s">
        <v>277</v>
      </c>
      <c r="J14" s="25" t="s">
        <v>355</v>
      </c>
      <c r="K14" s="139" t="s">
        <v>465</v>
      </c>
      <c r="L14" s="100">
        <v>5000</v>
      </c>
      <c r="M14" s="88">
        <v>0.1</v>
      </c>
      <c r="N14" s="92"/>
      <c r="O14" s="26">
        <f>IF(Tableau1[[#This Row],[PN]]&gt;0.05,"ERREUR",Tableau1[[#This Row],[Prix de vente public]]*(1-(Tableau1[[#This Row],[Remise]]+Tableau1[[#This Row],[PN]])))</f>
        <v>4500</v>
      </c>
    </row>
    <row r="15" spans="1:16" s="24" customFormat="1" x14ac:dyDescent="0.25">
      <c r="A15" s="193"/>
      <c r="B15" s="193"/>
      <c r="C15" s="193"/>
      <c r="D15" s="194"/>
      <c r="E15" s="105">
        <f>Tableau1[[#This Row],[Choix]]</f>
        <v>0</v>
      </c>
      <c r="F15" s="125" t="s">
        <v>2</v>
      </c>
      <c r="G15" s="5" t="s">
        <v>129</v>
      </c>
      <c r="H15" s="5" t="s">
        <v>21</v>
      </c>
      <c r="I15" s="31" t="s">
        <v>278</v>
      </c>
      <c r="J15" s="25" t="s">
        <v>356</v>
      </c>
      <c r="K15" s="139" t="s">
        <v>466</v>
      </c>
      <c r="L15" s="100">
        <v>5000</v>
      </c>
      <c r="M15" s="88">
        <v>0.1</v>
      </c>
      <c r="N15" s="92"/>
      <c r="O15" s="26">
        <f>IF(Tableau1[[#This Row],[PN]]&gt;0.05,"ERREUR",Tableau1[[#This Row],[Prix de vente public]]*(1-(Tableau1[[#This Row],[Remise]]+Tableau1[[#This Row],[PN]])))</f>
        <v>4500</v>
      </c>
    </row>
    <row r="16" spans="1:16" s="24" customFormat="1" x14ac:dyDescent="0.25">
      <c r="A16" s="193"/>
      <c r="B16" s="193"/>
      <c r="C16" s="193"/>
      <c r="D16" s="194"/>
      <c r="E16" s="105">
        <f>Tableau1[[#This Row],[Choix]]</f>
        <v>0</v>
      </c>
      <c r="F16" s="125" t="s">
        <v>2</v>
      </c>
      <c r="G16" s="5" t="s">
        <v>129</v>
      </c>
      <c r="H16" s="5" t="s">
        <v>21</v>
      </c>
      <c r="I16" s="31" t="s">
        <v>279</v>
      </c>
      <c r="J16" s="25" t="s">
        <v>357</v>
      </c>
      <c r="K16" s="139" t="s">
        <v>467</v>
      </c>
      <c r="L16" s="100">
        <v>5000</v>
      </c>
      <c r="M16" s="88">
        <v>0.1</v>
      </c>
      <c r="N16" s="92"/>
      <c r="O16" s="26">
        <f>IF(Tableau1[[#This Row],[PN]]&gt;0.05,"ERREUR",Tableau1[[#This Row],[Prix de vente public]]*(1-(Tableau1[[#This Row],[Remise]]+Tableau1[[#This Row],[PN]])))</f>
        <v>4500</v>
      </c>
    </row>
    <row r="17" spans="1:16" s="24" customFormat="1" x14ac:dyDescent="0.25">
      <c r="A17" s="193"/>
      <c r="B17" s="193"/>
      <c r="C17" s="193"/>
      <c r="D17" s="194"/>
      <c r="E17" s="105">
        <f>Tableau1[[#This Row],[Choix]]</f>
        <v>0</v>
      </c>
      <c r="F17" s="125" t="s">
        <v>2</v>
      </c>
      <c r="G17" s="5" t="s">
        <v>129</v>
      </c>
      <c r="H17" s="5" t="s">
        <v>21</v>
      </c>
      <c r="I17" s="31" t="s">
        <v>280</v>
      </c>
      <c r="J17" s="25" t="s">
        <v>358</v>
      </c>
      <c r="K17" s="139" t="s">
        <v>468</v>
      </c>
      <c r="L17" s="100">
        <v>5000</v>
      </c>
      <c r="M17" s="88">
        <v>0.1</v>
      </c>
      <c r="N17" s="92"/>
      <c r="O17" s="26">
        <f>IF(Tableau1[[#This Row],[PN]]&gt;0.05,"ERREUR",Tableau1[[#This Row],[Prix de vente public]]*(1-(Tableau1[[#This Row],[Remise]]+Tableau1[[#This Row],[PN]])))</f>
        <v>4500</v>
      </c>
    </row>
    <row r="18" spans="1:16" s="24" customFormat="1" x14ac:dyDescent="0.25">
      <c r="A18" s="193"/>
      <c r="B18" s="193"/>
      <c r="C18" s="193"/>
      <c r="D18" s="194"/>
      <c r="E18" s="105">
        <f>Tableau1[[#This Row],[Choix]]</f>
        <v>0</v>
      </c>
      <c r="F18" s="125" t="s">
        <v>6</v>
      </c>
      <c r="G18" s="5" t="s">
        <v>92</v>
      </c>
      <c r="H18" s="5" t="s">
        <v>21</v>
      </c>
      <c r="I18" s="31" t="s">
        <v>389</v>
      </c>
      <c r="J18" s="25" t="s">
        <v>359</v>
      </c>
      <c r="K18" s="139" t="s">
        <v>469</v>
      </c>
      <c r="L18" s="100">
        <v>5000</v>
      </c>
      <c r="M18" s="88">
        <v>0.1</v>
      </c>
      <c r="N18" s="92"/>
      <c r="O18" s="26">
        <f>IF(Tableau1[[#This Row],[PN]]&gt;0.05,"ERREUR",Tableau1[[#This Row],[Prix de vente public]]*(1-(Tableau1[[#This Row],[Remise]]+Tableau1[[#This Row],[PN]])))</f>
        <v>4500</v>
      </c>
    </row>
    <row r="19" spans="1:16" s="24" customFormat="1" x14ac:dyDescent="0.25">
      <c r="A19" s="193"/>
      <c r="B19" s="193"/>
      <c r="C19" s="193"/>
      <c r="D19" s="194"/>
      <c r="E19" s="105">
        <f>Tableau1[[#This Row],[Choix]]</f>
        <v>0</v>
      </c>
      <c r="F19" s="125" t="s">
        <v>6</v>
      </c>
      <c r="G19" s="5" t="s">
        <v>92</v>
      </c>
      <c r="H19" s="5" t="s">
        <v>21</v>
      </c>
      <c r="I19" s="31" t="s">
        <v>390</v>
      </c>
      <c r="J19" s="25" t="s">
        <v>360</v>
      </c>
      <c r="K19" s="139" t="s">
        <v>470</v>
      </c>
      <c r="L19" s="100">
        <v>5000</v>
      </c>
      <c r="M19" s="88">
        <v>0.1</v>
      </c>
      <c r="N19" s="92"/>
      <c r="O19" s="26">
        <f>IF(Tableau1[[#This Row],[PN]]&gt;0.05,"ERREUR",Tableau1[[#This Row],[Prix de vente public]]*(1-(Tableau1[[#This Row],[Remise]]+Tableau1[[#This Row],[PN]])))</f>
        <v>4500</v>
      </c>
    </row>
    <row r="20" spans="1:16" s="24" customFormat="1" x14ac:dyDescent="0.25">
      <c r="A20" s="193"/>
      <c r="B20" s="193"/>
      <c r="C20" s="193"/>
      <c r="D20" s="194"/>
      <c r="E20" s="105">
        <f>Tableau1[[#This Row],[Choix]]</f>
        <v>0</v>
      </c>
      <c r="F20" s="125" t="s">
        <v>6</v>
      </c>
      <c r="G20" s="5" t="s">
        <v>92</v>
      </c>
      <c r="H20" s="5" t="s">
        <v>21</v>
      </c>
      <c r="I20" s="31" t="s">
        <v>391</v>
      </c>
      <c r="J20" s="25" t="s">
        <v>361</v>
      </c>
      <c r="K20" s="139" t="s">
        <v>471</v>
      </c>
      <c r="L20" s="100">
        <v>5000</v>
      </c>
      <c r="M20" s="88">
        <v>0.1</v>
      </c>
      <c r="N20" s="92"/>
      <c r="O20" s="26">
        <f>IF(Tableau1[[#This Row],[PN]]&gt;0.05,"ERREUR",Tableau1[[#This Row],[Prix de vente public]]*(1-(Tableau1[[#This Row],[Remise]]+Tableau1[[#This Row],[PN]])))</f>
        <v>4500</v>
      </c>
    </row>
    <row r="21" spans="1:16" s="24" customFormat="1" x14ac:dyDescent="0.25">
      <c r="A21" s="193"/>
      <c r="B21" s="193"/>
      <c r="C21" s="193"/>
      <c r="D21" s="194"/>
      <c r="E21" s="105">
        <f>Tableau1[[#This Row],[Choix]]</f>
        <v>0</v>
      </c>
      <c r="F21" s="125" t="s">
        <v>6</v>
      </c>
      <c r="G21" s="5" t="s">
        <v>92</v>
      </c>
      <c r="H21" s="5" t="s">
        <v>21</v>
      </c>
      <c r="I21" s="31" t="s">
        <v>392</v>
      </c>
      <c r="J21" s="25" t="s">
        <v>362</v>
      </c>
      <c r="K21" s="139" t="s">
        <v>472</v>
      </c>
      <c r="L21" s="100">
        <v>5000</v>
      </c>
      <c r="M21" s="88">
        <v>0.1</v>
      </c>
      <c r="N21" s="92"/>
      <c r="O21" s="26">
        <f>IF(Tableau1[[#This Row],[PN]]&gt;0.05,"ERREUR",Tableau1[[#This Row],[Prix de vente public]]*(1-(Tableau1[[#This Row],[Remise]]+Tableau1[[#This Row],[PN]])))</f>
        <v>4500</v>
      </c>
    </row>
    <row r="22" spans="1:16" x14ac:dyDescent="0.25">
      <c r="D22" s="194"/>
      <c r="E22" s="105">
        <f>Tableau1[[#This Row],[Choix]]</f>
        <v>0</v>
      </c>
      <c r="F22" s="125" t="s">
        <v>5</v>
      </c>
      <c r="G22" s="5" t="s">
        <v>86</v>
      </c>
      <c r="H22" s="5" t="s">
        <v>21</v>
      </c>
      <c r="I22" s="31" t="s">
        <v>393</v>
      </c>
      <c r="J22" s="25" t="s">
        <v>363</v>
      </c>
      <c r="K22" s="139" t="s">
        <v>473</v>
      </c>
      <c r="L22" s="100">
        <v>5000</v>
      </c>
      <c r="M22" s="88">
        <v>0.1</v>
      </c>
      <c r="N22" s="92"/>
      <c r="O22" s="26">
        <f>IF(Tableau1[[#This Row],[PN]]&gt;0.05,"ERREUR",Tableau1[[#This Row],[Prix de vente public]]*(1-(Tableau1[[#This Row],[Remise]]+Tableau1[[#This Row],[PN]])))</f>
        <v>4500</v>
      </c>
      <c r="P22" s="24"/>
    </row>
    <row r="23" spans="1:16" x14ac:dyDescent="0.25">
      <c r="D23" s="194"/>
      <c r="E23" s="105">
        <f>Tableau1[[#This Row],[Choix]]</f>
        <v>0</v>
      </c>
      <c r="F23" s="125" t="s">
        <v>5</v>
      </c>
      <c r="G23" s="5" t="s">
        <v>86</v>
      </c>
      <c r="H23" s="5" t="s">
        <v>21</v>
      </c>
      <c r="I23" s="31" t="s">
        <v>394</v>
      </c>
      <c r="J23" s="25" t="s">
        <v>364</v>
      </c>
      <c r="K23" s="139" t="s">
        <v>474</v>
      </c>
      <c r="L23" s="100">
        <v>5000</v>
      </c>
      <c r="M23" s="88">
        <v>0.1</v>
      </c>
      <c r="N23" s="92"/>
      <c r="O23" s="26">
        <f>IF(Tableau1[[#This Row],[PN]]&gt;0.05,"ERREUR",Tableau1[[#This Row],[Prix de vente public]]*(1-(Tableau1[[#This Row],[Remise]]+Tableau1[[#This Row],[PN]])))</f>
        <v>4500</v>
      </c>
      <c r="P23" s="24"/>
    </row>
    <row r="24" spans="1:16" x14ac:dyDescent="0.25">
      <c r="D24" s="194"/>
      <c r="E24" s="105">
        <f>Tableau1[[#This Row],[Choix]]</f>
        <v>0</v>
      </c>
      <c r="F24" s="125" t="s">
        <v>5</v>
      </c>
      <c r="G24" s="5" t="s">
        <v>86</v>
      </c>
      <c r="H24" s="5" t="s">
        <v>21</v>
      </c>
      <c r="I24" s="31" t="s">
        <v>395</v>
      </c>
      <c r="J24" s="25" t="s">
        <v>365</v>
      </c>
      <c r="K24" s="139" t="s">
        <v>475</v>
      </c>
      <c r="L24" s="100">
        <v>5000</v>
      </c>
      <c r="M24" s="88">
        <v>0.1</v>
      </c>
      <c r="N24" s="92"/>
      <c r="O24" s="26">
        <f>IF(Tableau1[[#This Row],[PN]]&gt;0.05,"ERREUR",Tableau1[[#This Row],[Prix de vente public]]*(1-(Tableau1[[#This Row],[Remise]]+Tableau1[[#This Row],[PN]])))</f>
        <v>4500</v>
      </c>
      <c r="P24" s="24"/>
    </row>
    <row r="25" spans="1:16" x14ac:dyDescent="0.25">
      <c r="D25" s="194"/>
      <c r="E25" s="105">
        <f>Tableau1[[#This Row],[Choix]]</f>
        <v>0</v>
      </c>
      <c r="F25" s="125" t="s">
        <v>3</v>
      </c>
      <c r="G25" s="5" t="s">
        <v>9</v>
      </c>
      <c r="H25" s="5" t="s">
        <v>21</v>
      </c>
      <c r="I25" s="31" t="s">
        <v>396</v>
      </c>
      <c r="J25" s="25" t="s">
        <v>366</v>
      </c>
      <c r="K25" s="139" t="s">
        <v>476</v>
      </c>
      <c r="L25" s="100">
        <v>5000</v>
      </c>
      <c r="M25" s="88">
        <v>0.1</v>
      </c>
      <c r="N25" s="92"/>
      <c r="O25" s="26">
        <f>IF(Tableau1[[#This Row],[PN]]&gt;0.05,"ERREUR",Tableau1[[#This Row],[Prix de vente public]]*(1-(Tableau1[[#This Row],[Remise]]+Tableau1[[#This Row],[PN]])))</f>
        <v>4500</v>
      </c>
      <c r="P25" s="24"/>
    </row>
    <row r="26" spans="1:16" x14ac:dyDescent="0.25">
      <c r="D26" s="194"/>
      <c r="E26" s="105">
        <f>Tableau1[[#This Row],[Choix]]</f>
        <v>0</v>
      </c>
      <c r="F26" s="125" t="s">
        <v>3</v>
      </c>
      <c r="G26" s="5" t="s">
        <v>9</v>
      </c>
      <c r="H26" s="5" t="s">
        <v>21</v>
      </c>
      <c r="I26" s="31" t="s">
        <v>397</v>
      </c>
      <c r="J26" s="25" t="s">
        <v>367</v>
      </c>
      <c r="K26" s="139" t="s">
        <v>477</v>
      </c>
      <c r="L26" s="100">
        <v>5000</v>
      </c>
      <c r="M26" s="88">
        <v>0.1</v>
      </c>
      <c r="N26" s="92"/>
      <c r="O26" s="26">
        <f>IF(Tableau1[[#This Row],[PN]]&gt;0.05,"ERREUR",Tableau1[[#This Row],[Prix de vente public]]*(1-(Tableau1[[#This Row],[Remise]]+Tableau1[[#This Row],[PN]])))</f>
        <v>4500</v>
      </c>
      <c r="P26" s="24"/>
    </row>
    <row r="27" spans="1:16" x14ac:dyDescent="0.25">
      <c r="D27" s="194"/>
      <c r="E27" s="91">
        <f>Tableau1[[#This Row],[Choix]]</f>
        <v>0</v>
      </c>
      <c r="F27" s="125" t="s">
        <v>3</v>
      </c>
      <c r="G27" s="5" t="s">
        <v>9</v>
      </c>
      <c r="H27" s="5" t="s">
        <v>21</v>
      </c>
      <c r="I27" s="31" t="s">
        <v>398</v>
      </c>
      <c r="J27" s="25" t="s">
        <v>368</v>
      </c>
      <c r="K27" s="139" t="s">
        <v>478</v>
      </c>
      <c r="L27" s="100">
        <v>5000</v>
      </c>
      <c r="M27" s="88">
        <v>0.1</v>
      </c>
      <c r="N27" s="93"/>
      <c r="O27" s="34">
        <f>IF(Tableau1[[#This Row],[PN]]&gt;0.05,"ERREUR",Tableau1[[#This Row],[Prix de vente public]]*(1-(Tableau1[[#This Row],[Remise]]+Tableau1[[#This Row],[PN]])))</f>
        <v>4500</v>
      </c>
      <c r="P27" s="32"/>
    </row>
    <row r="28" spans="1:16" x14ac:dyDescent="0.25">
      <c r="D28" s="194"/>
      <c r="E28" s="91">
        <f>Tableau1[[#This Row],[Choix]]</f>
        <v>0</v>
      </c>
      <c r="F28" s="125" t="s">
        <v>3</v>
      </c>
      <c r="G28" s="5" t="s">
        <v>132</v>
      </c>
      <c r="H28" s="5" t="s">
        <v>21</v>
      </c>
      <c r="I28" s="31" t="s">
        <v>399</v>
      </c>
      <c r="J28" s="25" t="s">
        <v>369</v>
      </c>
      <c r="K28" s="139" t="s">
        <v>479</v>
      </c>
      <c r="L28" s="100">
        <v>5000</v>
      </c>
      <c r="M28" s="88">
        <v>0.1</v>
      </c>
      <c r="N28" s="93"/>
      <c r="O28" s="34">
        <f>IF(Tableau1[[#This Row],[PN]]&gt;0.05,"ERREUR",Tableau1[[#This Row],[Prix de vente public]]*(1-(Tableau1[[#This Row],[Remise]]+Tableau1[[#This Row],[PN]])))</f>
        <v>4500</v>
      </c>
      <c r="P28" s="32"/>
    </row>
    <row r="29" spans="1:16" x14ac:dyDescent="0.25">
      <c r="D29" s="194"/>
      <c r="E29" s="91">
        <f>Tableau1[[#This Row],[Choix]]</f>
        <v>0</v>
      </c>
      <c r="F29" s="90" t="s">
        <v>2</v>
      </c>
      <c r="G29" s="90" t="s">
        <v>109</v>
      </c>
      <c r="H29" s="90" t="s">
        <v>21</v>
      </c>
      <c r="I29" s="31" t="s">
        <v>400</v>
      </c>
      <c r="J29" s="25" t="s">
        <v>370</v>
      </c>
      <c r="K29" s="139" t="s">
        <v>480</v>
      </c>
      <c r="L29" s="100">
        <v>5000</v>
      </c>
      <c r="M29" s="88">
        <v>0.1</v>
      </c>
      <c r="N29" s="92"/>
      <c r="O29" s="26">
        <f>IF(Tableau1[[#This Row],[PN]]&gt;0.05,"ERREUR",Tableau1[[#This Row],[Prix de vente public]]*(1-(Tableau1[[#This Row],[Remise]]+Tableau1[[#This Row],[PN]])))</f>
        <v>4500</v>
      </c>
      <c r="P29" s="24"/>
    </row>
    <row r="30" spans="1:16" x14ac:dyDescent="0.25">
      <c r="D30" s="194"/>
      <c r="E30" s="91">
        <f>Tableau1[[#This Row],[Choix]]</f>
        <v>0</v>
      </c>
      <c r="F30" s="90" t="s">
        <v>2</v>
      </c>
      <c r="G30" s="90" t="s">
        <v>108</v>
      </c>
      <c r="H30" s="90" t="s">
        <v>21</v>
      </c>
      <c r="I30" s="31" t="s">
        <v>401</v>
      </c>
      <c r="J30" s="25" t="s">
        <v>371</v>
      </c>
      <c r="K30" s="139" t="s">
        <v>481</v>
      </c>
      <c r="L30" s="100">
        <v>5000</v>
      </c>
      <c r="M30" s="88">
        <v>0.1</v>
      </c>
      <c r="N30" s="92"/>
      <c r="O30" s="26">
        <f>IF(Tableau1[[#This Row],[PN]]&gt;0.05,"ERREUR",Tableau1[[#This Row],[Prix de vente public]]*(1-(Tableau1[[#This Row],[Remise]]+Tableau1[[#This Row],[PN]])))</f>
        <v>4500</v>
      </c>
      <c r="P30" s="24"/>
    </row>
    <row r="31" spans="1:16" x14ac:dyDescent="0.25">
      <c r="D31" s="194"/>
      <c r="E31" s="91">
        <f>Tableau1[[#This Row],[Choix]]</f>
        <v>0</v>
      </c>
      <c r="F31" s="90" t="s">
        <v>2</v>
      </c>
      <c r="G31" s="90" t="s">
        <v>109</v>
      </c>
      <c r="H31" s="90" t="s">
        <v>21</v>
      </c>
      <c r="I31" s="31" t="s">
        <v>402</v>
      </c>
      <c r="J31" s="25" t="s">
        <v>372</v>
      </c>
      <c r="K31" s="139" t="s">
        <v>482</v>
      </c>
      <c r="L31" s="100">
        <v>5000</v>
      </c>
      <c r="M31" s="88">
        <v>0.1</v>
      </c>
      <c r="N31" s="92"/>
      <c r="O31" s="26">
        <f>IF(Tableau1[[#This Row],[PN]]&gt;0.05,"ERREUR",Tableau1[[#This Row],[Prix de vente public]]*(1-(Tableau1[[#This Row],[Remise]]+Tableau1[[#This Row],[PN]])))</f>
        <v>4500</v>
      </c>
      <c r="P31" s="24"/>
    </row>
    <row r="32" spans="1:16" x14ac:dyDescent="0.25">
      <c r="D32" s="194"/>
      <c r="E32" s="91">
        <f>Tableau1[[#This Row],[Choix]]</f>
        <v>0</v>
      </c>
      <c r="F32" s="90" t="s">
        <v>2</v>
      </c>
      <c r="G32" s="90" t="s">
        <v>108</v>
      </c>
      <c r="H32" s="90" t="s">
        <v>21</v>
      </c>
      <c r="I32" s="31" t="s">
        <v>403</v>
      </c>
      <c r="J32" s="25" t="s">
        <v>373</v>
      </c>
      <c r="K32" s="139" t="s">
        <v>483</v>
      </c>
      <c r="L32" s="100">
        <v>5000</v>
      </c>
      <c r="M32" s="88">
        <v>0.1</v>
      </c>
      <c r="N32" s="92"/>
      <c r="O32" s="26">
        <f>IF(Tableau1[[#This Row],[PN]]&gt;0.05,"ERREUR",Tableau1[[#This Row],[Prix de vente public]]*(1-(Tableau1[[#This Row],[Remise]]+Tableau1[[#This Row],[PN]])))</f>
        <v>4500</v>
      </c>
      <c r="P32" s="24"/>
    </row>
    <row r="33" spans="4:16" x14ac:dyDescent="0.25">
      <c r="D33" s="194"/>
      <c r="E33" s="91">
        <f>Tableau1[[#This Row],[Choix]]</f>
        <v>0</v>
      </c>
      <c r="F33" s="90" t="s">
        <v>2</v>
      </c>
      <c r="G33" s="90" t="s">
        <v>109</v>
      </c>
      <c r="H33" s="90" t="s">
        <v>21</v>
      </c>
      <c r="I33" s="31" t="s">
        <v>404</v>
      </c>
      <c r="J33" s="25" t="s">
        <v>374</v>
      </c>
      <c r="K33" s="139" t="s">
        <v>484</v>
      </c>
      <c r="L33" s="100">
        <v>5000</v>
      </c>
      <c r="M33" s="88">
        <v>0.1</v>
      </c>
      <c r="N33" s="92"/>
      <c r="O33" s="26">
        <f>IF(Tableau1[[#This Row],[PN]]&gt;0.05,"ERREUR",Tableau1[[#This Row],[Prix de vente public]]*(1-(Tableau1[[#This Row],[Remise]]+Tableau1[[#This Row],[PN]])))</f>
        <v>4500</v>
      </c>
      <c r="P33" s="24"/>
    </row>
    <row r="34" spans="4:16" x14ac:dyDescent="0.25">
      <c r="D34" s="194"/>
      <c r="E34" s="91">
        <f>Tableau1[[#This Row],[Choix]]</f>
        <v>0</v>
      </c>
      <c r="F34" s="90" t="s">
        <v>2</v>
      </c>
      <c r="G34" s="90" t="s">
        <v>109</v>
      </c>
      <c r="H34" s="90" t="s">
        <v>21</v>
      </c>
      <c r="I34" s="31" t="s">
        <v>405</v>
      </c>
      <c r="J34" s="25" t="s">
        <v>375</v>
      </c>
      <c r="K34" s="139" t="s">
        <v>485</v>
      </c>
      <c r="L34" s="100">
        <v>5000</v>
      </c>
      <c r="M34" s="88">
        <v>0.1</v>
      </c>
      <c r="N34" s="92"/>
      <c r="O34" s="26">
        <f>IF(Tableau1[[#This Row],[PN]]&gt;0.05,"ERREUR",Tableau1[[#This Row],[Prix de vente public]]*(1-(Tableau1[[#This Row],[Remise]]+Tableau1[[#This Row],[PN]])))</f>
        <v>4500</v>
      </c>
      <c r="P34" s="24"/>
    </row>
    <row r="35" spans="4:16" x14ac:dyDescent="0.25">
      <c r="D35" s="194"/>
      <c r="E35" s="91">
        <f>Tableau1[[#This Row],[Choix]]</f>
        <v>0</v>
      </c>
      <c r="F35" s="90" t="s">
        <v>1</v>
      </c>
      <c r="G35" s="90" t="s">
        <v>107</v>
      </c>
      <c r="H35" s="90" t="s">
        <v>21</v>
      </c>
      <c r="I35" s="31" t="s">
        <v>406</v>
      </c>
      <c r="J35" s="25" t="s">
        <v>376</v>
      </c>
      <c r="K35" s="139" t="s">
        <v>486</v>
      </c>
      <c r="L35" s="100">
        <v>5000</v>
      </c>
      <c r="M35" s="88">
        <v>0.1</v>
      </c>
      <c r="N35" s="92"/>
      <c r="O35" s="26">
        <f>IF(Tableau1[[#This Row],[PN]]&gt;0.05,"ERREUR",Tableau1[[#This Row],[Prix de vente public]]*(1-(Tableau1[[#This Row],[Remise]]+Tableau1[[#This Row],[PN]])))</f>
        <v>4500</v>
      </c>
      <c r="P35" s="24"/>
    </row>
    <row r="36" spans="4:16" x14ac:dyDescent="0.25">
      <c r="D36" s="194"/>
      <c r="E36" s="91">
        <f>Tableau1[[#This Row],[Choix]]</f>
        <v>0</v>
      </c>
      <c r="F36" s="90" t="s">
        <v>1</v>
      </c>
      <c r="G36" s="90" t="s">
        <v>107</v>
      </c>
      <c r="H36" s="90" t="s">
        <v>21</v>
      </c>
      <c r="I36" s="31" t="s">
        <v>407</v>
      </c>
      <c r="J36" s="25" t="s">
        <v>377</v>
      </c>
      <c r="K36" s="139" t="s">
        <v>487</v>
      </c>
      <c r="L36" s="100">
        <v>5000</v>
      </c>
      <c r="M36" s="88">
        <v>0.1</v>
      </c>
      <c r="N36" s="93"/>
      <c r="O36" s="34">
        <f>IF(Tableau1[[#This Row],[PN]]&gt;0.05,"ERREUR",Tableau1[[#This Row],[Prix de vente public]]*(1-(Tableau1[[#This Row],[Remise]]+Tableau1[[#This Row],[PN]])))</f>
        <v>4500</v>
      </c>
      <c r="P36" s="32"/>
    </row>
    <row r="37" spans="4:16" x14ac:dyDescent="0.25">
      <c r="D37" s="194"/>
      <c r="E37" s="105">
        <f>Tableau1[[#This Row],[Choix]]</f>
        <v>0</v>
      </c>
      <c r="F37" s="90" t="s">
        <v>1</v>
      </c>
      <c r="G37" s="90" t="s">
        <v>107</v>
      </c>
      <c r="H37" s="90" t="s">
        <v>21</v>
      </c>
      <c r="I37" s="31" t="s">
        <v>408</v>
      </c>
      <c r="J37" s="25" t="s">
        <v>378</v>
      </c>
      <c r="K37" s="139" t="s">
        <v>488</v>
      </c>
      <c r="L37" s="100">
        <v>5000</v>
      </c>
      <c r="M37" s="88">
        <v>0.1</v>
      </c>
      <c r="N37" s="92"/>
      <c r="O37" s="26">
        <f>IF(Tableau1[[#This Row],[PN]]&gt;0.05,"ERREUR",Tableau1[[#This Row],[Prix de vente public]]*(1-(Tableau1[[#This Row],[Remise]]+Tableau1[[#This Row],[PN]])))</f>
        <v>4500</v>
      </c>
      <c r="P37" s="24"/>
    </row>
    <row r="38" spans="4:16" x14ac:dyDescent="0.25">
      <c r="D38" s="194"/>
      <c r="E38" s="105">
        <f>Tableau1[[#This Row],[Choix]]</f>
        <v>0</v>
      </c>
      <c r="F38" s="90" t="s">
        <v>1</v>
      </c>
      <c r="G38" s="90" t="s">
        <v>107</v>
      </c>
      <c r="H38" s="90" t="s">
        <v>21</v>
      </c>
      <c r="I38" s="31" t="s">
        <v>409</v>
      </c>
      <c r="J38" s="25" t="s">
        <v>379</v>
      </c>
      <c r="K38" s="139" t="s">
        <v>489</v>
      </c>
      <c r="L38" s="100">
        <v>5000</v>
      </c>
      <c r="M38" s="88">
        <v>0.1</v>
      </c>
      <c r="N38" s="92"/>
      <c r="O38" s="26">
        <f>IF(Tableau1[[#This Row],[PN]]&gt;0.05,"ERREUR",Tableau1[[#This Row],[Prix de vente public]]*(1-(Tableau1[[#This Row],[Remise]]+Tableau1[[#This Row],[PN]])))</f>
        <v>4500</v>
      </c>
      <c r="P38" s="24"/>
    </row>
    <row r="39" spans="4:16" x14ac:dyDescent="0.25">
      <c r="D39" s="194"/>
      <c r="E39" s="105">
        <f>Tableau1[[#This Row],[Choix]]</f>
        <v>0</v>
      </c>
      <c r="F39" s="90" t="s">
        <v>1</v>
      </c>
      <c r="G39" s="90" t="s">
        <v>106</v>
      </c>
      <c r="H39" s="90" t="s">
        <v>21</v>
      </c>
      <c r="I39" s="31" t="s">
        <v>410</v>
      </c>
      <c r="J39" s="25" t="s">
        <v>380</v>
      </c>
      <c r="K39" s="139" t="s">
        <v>490</v>
      </c>
      <c r="L39" s="100">
        <v>5000</v>
      </c>
      <c r="M39" s="88">
        <v>0.1</v>
      </c>
      <c r="N39" s="92"/>
      <c r="O39" s="26">
        <f>IF(Tableau1[[#This Row],[PN]]&gt;0.05,"ERREUR",Tableau1[[#This Row],[Prix de vente public]]*(1-(Tableau1[[#This Row],[Remise]]+Tableau1[[#This Row],[PN]])))</f>
        <v>4500</v>
      </c>
      <c r="P39" s="24"/>
    </row>
    <row r="40" spans="4:16" x14ac:dyDescent="0.25">
      <c r="D40" s="194"/>
      <c r="E40" s="105">
        <f>Tableau1[[#This Row],[Choix]]</f>
        <v>0</v>
      </c>
      <c r="F40" s="90" t="s">
        <v>1</v>
      </c>
      <c r="G40" s="90" t="s">
        <v>106</v>
      </c>
      <c r="H40" s="90" t="s">
        <v>21</v>
      </c>
      <c r="I40" s="31" t="s">
        <v>411</v>
      </c>
      <c r="J40" s="25" t="s">
        <v>381</v>
      </c>
      <c r="K40" s="139" t="s">
        <v>491</v>
      </c>
      <c r="L40" s="100">
        <v>5000</v>
      </c>
      <c r="M40" s="88">
        <v>0.1</v>
      </c>
      <c r="N40" s="92"/>
      <c r="O40" s="26">
        <f>IF(Tableau1[[#This Row],[PN]]&gt;0.05,"ERREUR",Tableau1[[#This Row],[Prix de vente public]]*(1-(Tableau1[[#This Row],[Remise]]+Tableau1[[#This Row],[PN]])))</f>
        <v>4500</v>
      </c>
      <c r="P40" s="24"/>
    </row>
    <row r="41" spans="4:16" x14ac:dyDescent="0.25">
      <c r="D41" s="194"/>
      <c r="E41" s="105">
        <f>Tableau1[[#This Row],[Choix]]</f>
        <v>0</v>
      </c>
      <c r="F41" s="90" t="s">
        <v>1</v>
      </c>
      <c r="G41" s="90" t="s">
        <v>106</v>
      </c>
      <c r="H41" s="90" t="s">
        <v>21</v>
      </c>
      <c r="I41" s="31" t="s">
        <v>412</v>
      </c>
      <c r="J41" s="25" t="s">
        <v>382</v>
      </c>
      <c r="K41" s="139" t="s">
        <v>492</v>
      </c>
      <c r="L41" s="100">
        <v>5000</v>
      </c>
      <c r="M41" s="88">
        <v>0.1</v>
      </c>
      <c r="N41" s="92"/>
      <c r="O41" s="26">
        <f>IF(Tableau1[[#This Row],[PN]]&gt;0.05,"ERREUR",Tableau1[[#This Row],[Prix de vente public]]*(1-(Tableau1[[#This Row],[Remise]]+Tableau1[[#This Row],[PN]])))</f>
        <v>4500</v>
      </c>
      <c r="P41" s="24"/>
    </row>
    <row r="42" spans="4:16" x14ac:dyDescent="0.25">
      <c r="D42" s="194"/>
      <c r="E42" s="105">
        <f>Tableau1[[#This Row],[Choix]]</f>
        <v>0</v>
      </c>
      <c r="F42" s="90" t="s">
        <v>1</v>
      </c>
      <c r="G42" s="90" t="s">
        <v>106</v>
      </c>
      <c r="H42" s="90" t="s">
        <v>21</v>
      </c>
      <c r="I42" s="31" t="s">
        <v>413</v>
      </c>
      <c r="J42" s="25" t="s">
        <v>383</v>
      </c>
      <c r="K42" s="139" t="s">
        <v>493</v>
      </c>
      <c r="L42" s="100">
        <v>5000</v>
      </c>
      <c r="M42" s="88">
        <v>0.1</v>
      </c>
      <c r="N42" s="92"/>
      <c r="O42" s="26">
        <f>IF(Tableau1[[#This Row],[PN]]&gt;0.05,"ERREUR",Tableau1[[#This Row],[Prix de vente public]]*(1-(Tableau1[[#This Row],[Remise]]+Tableau1[[#This Row],[PN]])))</f>
        <v>4500</v>
      </c>
      <c r="P42" s="24"/>
    </row>
    <row r="43" spans="4:16" x14ac:dyDescent="0.25">
      <c r="D43" s="194"/>
      <c r="E43" s="105">
        <f>Tableau1[[#This Row],[Choix]]</f>
        <v>0</v>
      </c>
      <c r="F43" s="90" t="s">
        <v>1</v>
      </c>
      <c r="G43" s="90" t="s">
        <v>107</v>
      </c>
      <c r="H43" s="90" t="s">
        <v>21</v>
      </c>
      <c r="I43" s="31" t="s">
        <v>414</v>
      </c>
      <c r="J43" s="25" t="s">
        <v>384</v>
      </c>
      <c r="K43" s="139" t="s">
        <v>494</v>
      </c>
      <c r="L43" s="100">
        <v>5000</v>
      </c>
      <c r="M43" s="88">
        <v>0.1</v>
      </c>
      <c r="N43" s="92"/>
      <c r="O43" s="26">
        <f>IF(Tableau1[[#This Row],[PN]]&gt;0.05,"ERREUR",Tableau1[[#This Row],[Prix de vente public]]*(1-(Tableau1[[#This Row],[Remise]]+Tableau1[[#This Row],[PN]])))</f>
        <v>4500</v>
      </c>
      <c r="P43" s="24"/>
    </row>
    <row r="44" spans="4:16" x14ac:dyDescent="0.25">
      <c r="D44" s="194"/>
      <c r="E44" s="105">
        <f>Tableau1[[#This Row],[Choix]]</f>
        <v>0</v>
      </c>
      <c r="F44" s="90" t="s">
        <v>1</v>
      </c>
      <c r="G44" s="90" t="s">
        <v>107</v>
      </c>
      <c r="H44" s="90" t="s">
        <v>21</v>
      </c>
      <c r="I44" s="31" t="s">
        <v>415</v>
      </c>
      <c r="J44" s="25" t="s">
        <v>385</v>
      </c>
      <c r="K44" s="139" t="s">
        <v>495</v>
      </c>
      <c r="L44" s="100">
        <v>5000</v>
      </c>
      <c r="M44" s="88">
        <v>0.1</v>
      </c>
      <c r="N44" s="92"/>
      <c r="O44" s="26">
        <f>IF(Tableau1[[#This Row],[PN]]&gt;0.05,"ERREUR",Tableau1[[#This Row],[Prix de vente public]]*(1-(Tableau1[[#This Row],[Remise]]+Tableau1[[#This Row],[PN]])))</f>
        <v>4500</v>
      </c>
      <c r="P44" s="24"/>
    </row>
    <row r="45" spans="4:16" x14ac:dyDescent="0.25">
      <c r="D45" s="194"/>
      <c r="E45" s="105">
        <f>Tableau1[[#This Row],[Choix]]</f>
        <v>0</v>
      </c>
      <c r="F45" s="5" t="s">
        <v>25</v>
      </c>
      <c r="G45" s="90" t="s">
        <v>93</v>
      </c>
      <c r="H45" s="90" t="s">
        <v>21</v>
      </c>
      <c r="I45" s="31" t="s">
        <v>416</v>
      </c>
      <c r="J45" s="25" t="s">
        <v>386</v>
      </c>
      <c r="K45" s="139" t="s">
        <v>496</v>
      </c>
      <c r="L45" s="100">
        <v>5000</v>
      </c>
      <c r="M45" s="88">
        <v>0.1</v>
      </c>
      <c r="N45" s="92"/>
      <c r="O45" s="26">
        <f>IF(Tableau1[[#This Row],[PN]]&gt;0.05,"ERREUR",Tableau1[[#This Row],[Prix de vente public]]*(1-(Tableau1[[#This Row],[Remise]]+Tableau1[[#This Row],[PN]])))</f>
        <v>4500</v>
      </c>
      <c r="P45" s="24"/>
    </row>
    <row r="46" spans="4:16" x14ac:dyDescent="0.25">
      <c r="D46" s="194"/>
      <c r="E46" s="105">
        <f>Tableau1[[#This Row],[Choix]]</f>
        <v>0</v>
      </c>
      <c r="F46" s="5" t="s">
        <v>25</v>
      </c>
      <c r="G46" s="90" t="s">
        <v>93</v>
      </c>
      <c r="H46" s="90" t="s">
        <v>21</v>
      </c>
      <c r="I46" s="31" t="s">
        <v>417</v>
      </c>
      <c r="J46" s="25" t="s">
        <v>387</v>
      </c>
      <c r="K46" s="139" t="s">
        <v>497</v>
      </c>
      <c r="L46" s="100">
        <v>5000</v>
      </c>
      <c r="M46" s="88">
        <v>0.1</v>
      </c>
      <c r="N46" s="93"/>
      <c r="O46" s="34">
        <f>IF(Tableau1[[#This Row],[PN]]&gt;0.05,"ERREUR",Tableau1[[#This Row],[Prix de vente public]]*(1-(Tableau1[[#This Row],[Remise]]+Tableau1[[#This Row],[PN]])))</f>
        <v>4500</v>
      </c>
      <c r="P46" s="24"/>
    </row>
    <row r="47" spans="4:16" x14ac:dyDescent="0.25">
      <c r="D47" s="194"/>
      <c r="E47" s="105">
        <f>Tableau1[[#This Row],[Choix]]</f>
        <v>0</v>
      </c>
      <c r="F47" s="5" t="s">
        <v>25</v>
      </c>
      <c r="G47" s="90" t="s">
        <v>93</v>
      </c>
      <c r="H47" s="90" t="s">
        <v>21</v>
      </c>
      <c r="I47" s="31" t="s">
        <v>418</v>
      </c>
      <c r="J47" s="25" t="s">
        <v>388</v>
      </c>
      <c r="K47" s="139" t="s">
        <v>498</v>
      </c>
      <c r="L47" s="100">
        <v>5000</v>
      </c>
      <c r="M47" s="88">
        <v>0.1</v>
      </c>
      <c r="N47" s="92"/>
      <c r="O47" s="26">
        <f>IF(Tableau1[[#This Row],[PN]]&gt;0.05,"ERREUR",Tableau1[[#This Row],[Prix de vente public]]*(1-(Tableau1[[#This Row],[Remise]]+Tableau1[[#This Row],[PN]])))</f>
        <v>4500</v>
      </c>
      <c r="P47" s="24"/>
    </row>
    <row r="48" spans="4:16" x14ac:dyDescent="0.25">
      <c r="D48" s="194"/>
      <c r="E48" s="105">
        <f>Tableau1[[#This Row],[Choix]]</f>
        <v>0</v>
      </c>
      <c r="F48" s="5" t="s">
        <v>25</v>
      </c>
      <c r="G48" s="90" t="s">
        <v>93</v>
      </c>
      <c r="H48" s="90" t="s">
        <v>21</v>
      </c>
      <c r="I48" s="31" t="s">
        <v>419</v>
      </c>
      <c r="J48" s="25" t="s">
        <v>436</v>
      </c>
      <c r="K48" s="139" t="s">
        <v>499</v>
      </c>
      <c r="L48" s="100">
        <v>5000</v>
      </c>
      <c r="M48" s="88">
        <v>0.1</v>
      </c>
      <c r="N48" s="92"/>
      <c r="O48" s="26">
        <f>IF(Tableau1[[#This Row],[PN]]&gt;0.05,"ERREUR",Tableau1[[#This Row],[Prix de vente public]]*(1-(Tableau1[[#This Row],[Remise]]+Tableau1[[#This Row],[PN]])))</f>
        <v>4500</v>
      </c>
      <c r="P48" s="24"/>
    </row>
    <row r="49" spans="4:16" x14ac:dyDescent="0.25">
      <c r="D49" s="194"/>
      <c r="E49" s="105">
        <f>Tableau1[[#This Row],[Choix]]</f>
        <v>0</v>
      </c>
      <c r="F49" s="5" t="s">
        <v>25</v>
      </c>
      <c r="G49" s="90" t="s">
        <v>94</v>
      </c>
      <c r="H49" s="90" t="s">
        <v>21</v>
      </c>
      <c r="I49" s="31" t="s">
        <v>420</v>
      </c>
      <c r="J49" s="25" t="s">
        <v>437</v>
      </c>
      <c r="K49" s="139" t="s">
        <v>500</v>
      </c>
      <c r="L49" s="100">
        <v>5000</v>
      </c>
      <c r="M49" s="88">
        <v>0.1</v>
      </c>
      <c r="N49" s="92"/>
      <c r="O49" s="26">
        <f>IF(Tableau1[[#This Row],[PN]]&gt;0.05,"ERREUR",Tableau1[[#This Row],[Prix de vente public]]*(1-(Tableau1[[#This Row],[Remise]]+Tableau1[[#This Row],[PN]])))</f>
        <v>4500</v>
      </c>
      <c r="P49" s="24"/>
    </row>
    <row r="50" spans="4:16" x14ac:dyDescent="0.25">
      <c r="D50" s="194"/>
      <c r="E50" s="105">
        <f>Tableau1[[#This Row],[Choix]]</f>
        <v>0</v>
      </c>
      <c r="F50" s="5" t="s">
        <v>25</v>
      </c>
      <c r="G50" s="90" t="s">
        <v>94</v>
      </c>
      <c r="H50" s="90" t="s">
        <v>21</v>
      </c>
      <c r="I50" s="31" t="s">
        <v>421</v>
      </c>
      <c r="J50" s="25" t="s">
        <v>438</v>
      </c>
      <c r="K50" s="139" t="s">
        <v>501</v>
      </c>
      <c r="L50" s="100">
        <v>5000</v>
      </c>
      <c r="M50" s="88">
        <v>0.1</v>
      </c>
      <c r="N50" s="92"/>
      <c r="O50" s="26">
        <f>IF(Tableau1[[#This Row],[PN]]&gt;0.05,"ERREUR",Tableau1[[#This Row],[Prix de vente public]]*(1-(Tableau1[[#This Row],[Remise]]+Tableau1[[#This Row],[PN]])))</f>
        <v>4500</v>
      </c>
      <c r="P50" s="24"/>
    </row>
    <row r="51" spans="4:16" x14ac:dyDescent="0.25">
      <c r="D51" s="194"/>
      <c r="E51" s="105">
        <f>Tableau1[[#This Row],[Choix]]</f>
        <v>0</v>
      </c>
      <c r="F51" s="5" t="s">
        <v>25</v>
      </c>
      <c r="G51" s="90" t="s">
        <v>94</v>
      </c>
      <c r="H51" s="90" t="s">
        <v>21</v>
      </c>
      <c r="I51" s="31" t="s">
        <v>422</v>
      </c>
      <c r="J51" s="25" t="s">
        <v>439</v>
      </c>
      <c r="K51" s="139" t="s">
        <v>502</v>
      </c>
      <c r="L51" s="100">
        <v>5000</v>
      </c>
      <c r="M51" s="88">
        <v>0.1</v>
      </c>
      <c r="N51" s="92"/>
      <c r="O51" s="26">
        <f>IF(Tableau1[[#This Row],[PN]]&gt;0.05,"ERREUR",Tableau1[[#This Row],[Prix de vente public]]*(1-(Tableau1[[#This Row],[Remise]]+Tableau1[[#This Row],[PN]])))</f>
        <v>4500</v>
      </c>
      <c r="P51" s="24"/>
    </row>
    <row r="52" spans="4:16" x14ac:dyDescent="0.25">
      <c r="D52" s="194"/>
      <c r="E52" s="105">
        <f>Tableau1[[#This Row],[Choix]]</f>
        <v>0</v>
      </c>
      <c r="F52" s="5" t="s">
        <v>25</v>
      </c>
      <c r="G52" s="90" t="s">
        <v>94</v>
      </c>
      <c r="H52" s="90" t="s">
        <v>21</v>
      </c>
      <c r="I52" s="31" t="s">
        <v>423</v>
      </c>
      <c r="J52" s="25" t="s">
        <v>440</v>
      </c>
      <c r="K52" s="139" t="s">
        <v>503</v>
      </c>
      <c r="L52" s="100">
        <v>5000</v>
      </c>
      <c r="M52" s="88">
        <v>0.1</v>
      </c>
      <c r="N52" s="92"/>
      <c r="O52" s="26">
        <f>IF(Tableau1[[#This Row],[PN]]&gt;0.05,"ERREUR",Tableau1[[#This Row],[Prix de vente public]]*(1-(Tableau1[[#This Row],[Remise]]+Tableau1[[#This Row],[PN]])))</f>
        <v>4500</v>
      </c>
      <c r="P52" s="24"/>
    </row>
    <row r="53" spans="4:16" x14ac:dyDescent="0.25">
      <c r="D53" s="194"/>
      <c r="E53" s="105">
        <f>Tableau1[[#This Row],[Choix]]</f>
        <v>0</v>
      </c>
      <c r="F53" s="5" t="s">
        <v>25</v>
      </c>
      <c r="G53" s="90" t="s">
        <v>93</v>
      </c>
      <c r="H53" s="90" t="s">
        <v>21</v>
      </c>
      <c r="I53" s="31" t="s">
        <v>424</v>
      </c>
      <c r="J53" s="25" t="s">
        <v>441</v>
      </c>
      <c r="K53" s="139" t="s">
        <v>504</v>
      </c>
      <c r="L53" s="100">
        <v>5000</v>
      </c>
      <c r="M53" s="88">
        <v>0.1</v>
      </c>
      <c r="N53" s="92"/>
      <c r="O53" s="26">
        <f>IF(Tableau1[[#This Row],[PN]]&gt;0.05,"ERREUR",Tableau1[[#This Row],[Prix de vente public]]*(1-(Tableau1[[#This Row],[Remise]]+Tableau1[[#This Row],[PN]])))</f>
        <v>4500</v>
      </c>
      <c r="P53" s="24"/>
    </row>
    <row r="54" spans="4:16" x14ac:dyDescent="0.25">
      <c r="E54" s="105">
        <f>Tableau1[[#This Row],[Choix]]</f>
        <v>0</v>
      </c>
      <c r="F54" s="5" t="s">
        <v>25</v>
      </c>
      <c r="G54" s="90" t="s">
        <v>93</v>
      </c>
      <c r="H54" s="90" t="s">
        <v>21</v>
      </c>
      <c r="I54" s="31" t="s">
        <v>425</v>
      </c>
      <c r="J54" s="25" t="s">
        <v>442</v>
      </c>
      <c r="K54" s="139" t="s">
        <v>505</v>
      </c>
      <c r="L54" s="100">
        <v>5000</v>
      </c>
      <c r="M54" s="88">
        <v>0.1</v>
      </c>
      <c r="N54" s="92"/>
      <c r="O54" s="26">
        <f>IF(Tableau1[[#This Row],[PN]]&gt;0.05,"ERREUR",Tableau1[[#This Row],[Prix de vente public]]*(1-(Tableau1[[#This Row],[Remise]]+Tableau1[[#This Row],[PN]])))</f>
        <v>4500</v>
      </c>
      <c r="P54" s="24"/>
    </row>
    <row r="55" spans="4:16" x14ac:dyDescent="0.25">
      <c r="E55" s="105">
        <f>Tableau1[[#This Row],[Choix]]</f>
        <v>0</v>
      </c>
      <c r="F55" s="5" t="s">
        <v>7</v>
      </c>
      <c r="G55" s="90" t="s">
        <v>100</v>
      </c>
      <c r="H55" s="90" t="s">
        <v>21</v>
      </c>
      <c r="I55" s="31" t="s">
        <v>426</v>
      </c>
      <c r="J55" s="25" t="s">
        <v>443</v>
      </c>
      <c r="K55" s="139" t="s">
        <v>506</v>
      </c>
      <c r="L55" s="100">
        <v>5000</v>
      </c>
      <c r="M55" s="88">
        <v>0.1</v>
      </c>
      <c r="N55" s="92"/>
      <c r="O55" s="26">
        <f>IF(Tableau1[[#This Row],[PN]]&gt;0.05,"ERREUR",Tableau1[[#This Row],[Prix de vente public]]*(1-(Tableau1[[#This Row],[Remise]]+Tableau1[[#This Row],[PN]])))</f>
        <v>4500</v>
      </c>
      <c r="P55" s="24"/>
    </row>
    <row r="56" spans="4:16" x14ac:dyDescent="0.25">
      <c r="E56" s="105">
        <f>Tableau1[[#This Row],[Choix]]</f>
        <v>0</v>
      </c>
      <c r="F56" s="5" t="s">
        <v>7</v>
      </c>
      <c r="G56" s="90" t="s">
        <v>100</v>
      </c>
      <c r="H56" s="90" t="s">
        <v>21</v>
      </c>
      <c r="I56" s="31" t="s">
        <v>427</v>
      </c>
      <c r="J56" s="25" t="s">
        <v>444</v>
      </c>
      <c r="K56" s="139" t="s">
        <v>507</v>
      </c>
      <c r="L56" s="100">
        <v>5000</v>
      </c>
      <c r="M56" s="88">
        <v>0.1</v>
      </c>
      <c r="N56" s="93"/>
      <c r="O56" s="34">
        <f>IF(Tableau1[[#This Row],[PN]]&gt;0.05,"ERREUR",Tableau1[[#This Row],[Prix de vente public]]*(1-(Tableau1[[#This Row],[Remise]]+Tableau1[[#This Row],[PN]])))</f>
        <v>4500</v>
      </c>
      <c r="P56" s="24"/>
    </row>
    <row r="57" spans="4:16" x14ac:dyDescent="0.25">
      <c r="E57" s="105">
        <f>Tableau1[[#This Row],[Choix]]</f>
        <v>0</v>
      </c>
      <c r="F57" s="5" t="s">
        <v>7</v>
      </c>
      <c r="G57" s="90" t="s">
        <v>100</v>
      </c>
      <c r="H57" s="90" t="s">
        <v>21</v>
      </c>
      <c r="I57" s="31" t="s">
        <v>428</v>
      </c>
      <c r="J57" s="25" t="s">
        <v>445</v>
      </c>
      <c r="K57" s="139" t="s">
        <v>508</v>
      </c>
      <c r="L57" s="100">
        <v>5000</v>
      </c>
      <c r="M57" s="88">
        <v>0.1</v>
      </c>
      <c r="N57" s="92"/>
      <c r="O57" s="26">
        <f>IF(Tableau1[[#This Row],[PN]]&gt;0.05,"ERREUR",Tableau1[[#This Row],[Prix de vente public]]*(1-(Tableau1[[#This Row],[Remise]]+Tableau1[[#This Row],[PN]])))</f>
        <v>4500</v>
      </c>
      <c r="P57" s="24"/>
    </row>
    <row r="58" spans="4:16" x14ac:dyDescent="0.25">
      <c r="E58" s="105">
        <f>Tableau1[[#This Row],[Choix]]</f>
        <v>0</v>
      </c>
      <c r="F58" s="5" t="s">
        <v>7</v>
      </c>
      <c r="G58" s="90" t="s">
        <v>100</v>
      </c>
      <c r="H58" s="90" t="s">
        <v>21</v>
      </c>
      <c r="I58" s="31" t="s">
        <v>429</v>
      </c>
      <c r="J58" s="25" t="s">
        <v>446</v>
      </c>
      <c r="K58" s="139" t="s">
        <v>509</v>
      </c>
      <c r="L58" s="100">
        <v>5000</v>
      </c>
      <c r="M58" s="88">
        <v>0.1</v>
      </c>
      <c r="N58" s="92"/>
      <c r="O58" s="26">
        <f>IF(Tableau1[[#This Row],[PN]]&gt;0.05,"ERREUR",Tableau1[[#This Row],[Prix de vente public]]*(1-(Tableau1[[#This Row],[Remise]]+Tableau1[[#This Row],[PN]])))</f>
        <v>4500</v>
      </c>
      <c r="P58" s="24"/>
    </row>
    <row r="59" spans="4:16" x14ac:dyDescent="0.25">
      <c r="E59" s="105">
        <f>Tableau1[[#This Row],[Choix]]</f>
        <v>0</v>
      </c>
      <c r="F59" s="5" t="s">
        <v>7</v>
      </c>
      <c r="G59" s="90" t="s">
        <v>101</v>
      </c>
      <c r="H59" s="90" t="s">
        <v>21</v>
      </c>
      <c r="I59" s="31" t="s">
        <v>430</v>
      </c>
      <c r="J59" s="25" t="s">
        <v>447</v>
      </c>
      <c r="K59" s="139" t="s">
        <v>510</v>
      </c>
      <c r="L59" s="100">
        <v>5000</v>
      </c>
      <c r="M59" s="88">
        <v>0.1</v>
      </c>
      <c r="N59" s="92"/>
      <c r="O59" s="26">
        <f>IF(Tableau1[[#This Row],[PN]]&gt;0.05,"ERREUR",Tableau1[[#This Row],[Prix de vente public]]*(1-(Tableau1[[#This Row],[Remise]]+Tableau1[[#This Row],[PN]])))</f>
        <v>4500</v>
      </c>
      <c r="P59" s="24"/>
    </row>
    <row r="60" spans="4:16" x14ac:dyDescent="0.25">
      <c r="E60" s="105">
        <f>Tableau1[[#This Row],[Choix]]</f>
        <v>0</v>
      </c>
      <c r="F60" s="5" t="s">
        <v>7</v>
      </c>
      <c r="G60" s="90" t="s">
        <v>101</v>
      </c>
      <c r="H60" s="90" t="s">
        <v>21</v>
      </c>
      <c r="I60" s="31" t="s">
        <v>431</v>
      </c>
      <c r="J60" s="25" t="s">
        <v>448</v>
      </c>
      <c r="K60" s="139" t="s">
        <v>511</v>
      </c>
      <c r="L60" s="100">
        <v>5000</v>
      </c>
      <c r="M60" s="88">
        <v>0.1</v>
      </c>
      <c r="N60" s="92"/>
      <c r="O60" s="26">
        <f>IF(Tableau1[[#This Row],[PN]]&gt;0.05,"ERREUR",Tableau1[[#This Row],[Prix de vente public]]*(1-(Tableau1[[#This Row],[Remise]]+Tableau1[[#This Row],[PN]])))</f>
        <v>4500</v>
      </c>
      <c r="P60" s="24"/>
    </row>
    <row r="61" spans="4:16" x14ac:dyDescent="0.25">
      <c r="E61" s="105">
        <f>Tableau1[[#This Row],[Choix]]</f>
        <v>0</v>
      </c>
      <c r="F61" s="5" t="s">
        <v>7</v>
      </c>
      <c r="G61" s="90" t="s">
        <v>101</v>
      </c>
      <c r="H61" s="90" t="s">
        <v>21</v>
      </c>
      <c r="I61" s="31" t="s">
        <v>432</v>
      </c>
      <c r="J61" s="25" t="s">
        <v>449</v>
      </c>
      <c r="K61" s="139" t="s">
        <v>512</v>
      </c>
      <c r="L61" s="100">
        <v>5000</v>
      </c>
      <c r="M61" s="88">
        <v>0.1</v>
      </c>
      <c r="N61" s="92"/>
      <c r="O61" s="26">
        <f>IF(Tableau1[[#This Row],[PN]]&gt;0.05,"ERREUR",Tableau1[[#This Row],[Prix de vente public]]*(1-(Tableau1[[#This Row],[Remise]]+Tableau1[[#This Row],[PN]])))</f>
        <v>4500</v>
      </c>
      <c r="P61" s="24"/>
    </row>
    <row r="62" spans="4:16" x14ac:dyDescent="0.25">
      <c r="E62" s="105">
        <f>Tableau1[[#This Row],[Choix]]</f>
        <v>0</v>
      </c>
      <c r="F62" s="5" t="s">
        <v>7</v>
      </c>
      <c r="G62" s="90" t="s">
        <v>101</v>
      </c>
      <c r="H62" s="90" t="s">
        <v>21</v>
      </c>
      <c r="I62" s="31" t="s">
        <v>433</v>
      </c>
      <c r="J62" s="25" t="s">
        <v>450</v>
      </c>
      <c r="K62" s="139" t="s">
        <v>513</v>
      </c>
      <c r="L62" s="100">
        <v>5000</v>
      </c>
      <c r="M62" s="88">
        <v>0.1</v>
      </c>
      <c r="N62" s="92"/>
      <c r="O62" s="26">
        <f>IF(Tableau1[[#This Row],[PN]]&gt;0.05,"ERREUR",Tableau1[[#This Row],[Prix de vente public]]*(1-(Tableau1[[#This Row],[Remise]]+Tableau1[[#This Row],[PN]])))</f>
        <v>4500</v>
      </c>
      <c r="P62" s="24"/>
    </row>
    <row r="63" spans="4:16" x14ac:dyDescent="0.25">
      <c r="E63" s="105">
        <f>Tableau1[[#This Row],[Choix]]</f>
        <v>0</v>
      </c>
      <c r="F63" s="5" t="s">
        <v>7</v>
      </c>
      <c r="G63" s="90" t="s">
        <v>100</v>
      </c>
      <c r="H63" s="90" t="s">
        <v>21</v>
      </c>
      <c r="I63" s="31" t="s">
        <v>434</v>
      </c>
      <c r="J63" s="25" t="s">
        <v>451</v>
      </c>
      <c r="K63" s="139" t="s">
        <v>514</v>
      </c>
      <c r="L63" s="100">
        <v>5000</v>
      </c>
      <c r="M63" s="88">
        <v>0.1</v>
      </c>
      <c r="N63" s="92"/>
      <c r="O63" s="26">
        <f>IF(Tableau1[[#This Row],[PN]]&gt;0.05,"ERREUR",Tableau1[[#This Row],[Prix de vente public]]*(1-(Tableau1[[#This Row],[Remise]]+Tableau1[[#This Row],[PN]])))</f>
        <v>4500</v>
      </c>
      <c r="P63" s="24"/>
    </row>
    <row r="64" spans="4:16" x14ac:dyDescent="0.25">
      <c r="E64" s="105">
        <f>Tableau1[[#This Row],[Choix]]</f>
        <v>0</v>
      </c>
      <c r="F64" s="5" t="s">
        <v>7</v>
      </c>
      <c r="G64" s="90" t="s">
        <v>100</v>
      </c>
      <c r="H64" s="90" t="s">
        <v>21</v>
      </c>
      <c r="I64" s="31" t="s">
        <v>435</v>
      </c>
      <c r="J64" s="25" t="s">
        <v>452</v>
      </c>
      <c r="K64" s="139" t="s">
        <v>515</v>
      </c>
      <c r="L64" s="100">
        <v>5000</v>
      </c>
      <c r="M64" s="88">
        <v>0.1</v>
      </c>
      <c r="N64" s="92"/>
      <c r="O64" s="26">
        <f>IF(Tableau1[[#This Row],[PN]]&gt;0.05,"ERREUR",Tableau1[[#This Row],[Prix de vente public]]*(1-(Tableau1[[#This Row],[Remise]]+Tableau1[[#This Row],[PN]])))</f>
        <v>4500</v>
      </c>
      <c r="P64" s="24"/>
    </row>
    <row r="65" spans="5:16" x14ac:dyDescent="0.25">
      <c r="E65" s="105">
        <f>Tableau1[[#This Row],[Choix]]</f>
        <v>0</v>
      </c>
      <c r="F65" s="5"/>
      <c r="G65" s="5"/>
      <c r="H65" s="5"/>
      <c r="I65" s="31"/>
      <c r="J65" s="25"/>
      <c r="K65" s="139">
        <f>Tableau1[[#This Row],[Référence]]</f>
        <v>0</v>
      </c>
      <c r="L65" s="100"/>
      <c r="M65" s="88">
        <v>0.1</v>
      </c>
      <c r="N65" s="92"/>
      <c r="O65" s="26">
        <f>IF(Tableau1[[#This Row],[PN]]&gt;0.05,"ERREUR",Tableau1[[#This Row],[Prix de vente public]]*(1-(Tableau1[[#This Row],[Remise]]+Tableau1[[#This Row],[PN]])))</f>
        <v>0</v>
      </c>
      <c r="P65" s="24"/>
    </row>
    <row r="66" spans="5:16" x14ac:dyDescent="0.25">
      <c r="E66" s="105">
        <f>Tableau1[[#This Row],[Choix]]</f>
        <v>0</v>
      </c>
      <c r="F66" s="5"/>
      <c r="G66" s="5"/>
      <c r="H66" s="5"/>
      <c r="I66" s="31"/>
      <c r="J66" s="25"/>
      <c r="K66" s="139">
        <f>Tableau1[[#This Row],[Référence]]</f>
        <v>0</v>
      </c>
      <c r="L66" s="100"/>
      <c r="M66" s="88">
        <v>0.1</v>
      </c>
      <c r="N66" s="92"/>
      <c r="O66" s="26">
        <f>IF(Tableau1[[#This Row],[PN]]&gt;0.05,"ERREUR",Tableau1[[#This Row],[Prix de vente public]]*(1-(Tableau1[[#This Row],[Remise]]+Tableau1[[#This Row],[PN]])))</f>
        <v>0</v>
      </c>
      <c r="P66" s="24"/>
    </row>
    <row r="67" spans="5:16" x14ac:dyDescent="0.25">
      <c r="E67" s="105">
        <f>Tableau1[[#This Row],[Choix]]</f>
        <v>0</v>
      </c>
      <c r="F67" s="5"/>
      <c r="G67" s="5"/>
      <c r="H67" s="5"/>
      <c r="I67" s="31"/>
      <c r="J67" s="25"/>
      <c r="K67" s="139">
        <f>Tableau1[[#This Row],[Référence]]</f>
        <v>0</v>
      </c>
      <c r="L67" s="100"/>
      <c r="M67" s="88">
        <v>0.1</v>
      </c>
      <c r="N67" s="92"/>
      <c r="O67" s="26">
        <f>IF(Tableau1[[#This Row],[PN]]&gt;0.05,"ERREUR",Tableau1[[#This Row],[Prix de vente public]]*(1-(Tableau1[[#This Row],[Remise]]+Tableau1[[#This Row],[PN]])))</f>
        <v>0</v>
      </c>
      <c r="P67" s="24"/>
    </row>
    <row r="68" spans="5:16" x14ac:dyDescent="0.25">
      <c r="E68" s="105">
        <f>Tableau1[[#This Row],[Choix]]</f>
        <v>0</v>
      </c>
      <c r="F68" s="5"/>
      <c r="G68" s="5"/>
      <c r="H68" s="5"/>
      <c r="I68" s="31"/>
      <c r="J68" s="25"/>
      <c r="K68" s="139">
        <f>Tableau1[[#This Row],[Référence]]</f>
        <v>0</v>
      </c>
      <c r="L68" s="100"/>
      <c r="M68" s="88">
        <v>0.1</v>
      </c>
      <c r="N68" s="92"/>
      <c r="O68" s="26">
        <f>IF(Tableau1[[#This Row],[PN]]&gt;0.05,"ERREUR",Tableau1[[#This Row],[Prix de vente public]]*(1-(Tableau1[[#This Row],[Remise]]+Tableau1[[#This Row],[PN]])))</f>
        <v>0</v>
      </c>
      <c r="P68" s="24"/>
    </row>
    <row r="69" spans="5:16" x14ac:dyDescent="0.25">
      <c r="E69" s="105">
        <f>Tableau1[[#This Row],[Choix]]</f>
        <v>0</v>
      </c>
      <c r="F69" s="5"/>
      <c r="G69" s="5"/>
      <c r="H69" s="5"/>
      <c r="I69" s="31"/>
      <c r="J69" s="25"/>
      <c r="K69" s="139">
        <f>Tableau1[[#This Row],[Référence]]</f>
        <v>0</v>
      </c>
      <c r="L69" s="100"/>
      <c r="M69" s="88">
        <v>0.1</v>
      </c>
      <c r="N69" s="92"/>
      <c r="O69" s="26">
        <f>IF(Tableau1[[#This Row],[PN]]&gt;0.05,"ERREUR",Tableau1[[#This Row],[Prix de vente public]]*(1-(Tableau1[[#This Row],[Remise]]+Tableau1[[#This Row],[PN]])))</f>
        <v>0</v>
      </c>
      <c r="P69" s="24"/>
    </row>
    <row r="70" spans="5:16" x14ac:dyDescent="0.25">
      <c r="E70" s="105">
        <f>Tableau1[[#This Row],[Choix]]</f>
        <v>0</v>
      </c>
      <c r="F70" s="5"/>
      <c r="G70" s="5"/>
      <c r="H70" s="5"/>
      <c r="I70" s="31"/>
      <c r="J70" s="25"/>
      <c r="K70" s="139">
        <f>Tableau1[[#This Row],[Référence]]</f>
        <v>0</v>
      </c>
      <c r="L70" s="100"/>
      <c r="M70" s="88">
        <v>0.1</v>
      </c>
      <c r="N70" s="92"/>
      <c r="O70" s="26">
        <f>IF(Tableau1[[#This Row],[PN]]&gt;0.05,"ERREUR",Tableau1[[#This Row],[Prix de vente public]]*(1-(Tableau1[[#This Row],[Remise]]+Tableau1[[#This Row],[PN]])))</f>
        <v>0</v>
      </c>
      <c r="P70" s="24"/>
    </row>
    <row r="71" spans="5:16" x14ac:dyDescent="0.25">
      <c r="E71" s="105">
        <f>Tableau1[[#This Row],[Choix]]</f>
        <v>0</v>
      </c>
      <c r="F71" s="5"/>
      <c r="G71" s="5"/>
      <c r="H71" s="5"/>
      <c r="I71" s="31"/>
      <c r="J71" s="25"/>
      <c r="K71" s="139">
        <f>Tableau1[[#This Row],[Référence]]</f>
        <v>0</v>
      </c>
      <c r="L71" s="100"/>
      <c r="M71" s="88">
        <v>0.1</v>
      </c>
      <c r="N71" s="92"/>
      <c r="O71" s="26">
        <f>IF(Tableau1[[#This Row],[PN]]&gt;0.05,"ERREUR",Tableau1[[#This Row],[Prix de vente public]]*(1-(Tableau1[[#This Row],[Remise]]+Tableau1[[#This Row],[PN]])))</f>
        <v>0</v>
      </c>
      <c r="P71" s="24"/>
    </row>
    <row r="72" spans="5:16" x14ac:dyDescent="0.25">
      <c r="E72" s="105">
        <f>Tableau1[[#This Row],[Choix]]</f>
        <v>0</v>
      </c>
      <c r="F72" s="5"/>
      <c r="G72" s="5"/>
      <c r="H72" s="5"/>
      <c r="I72" s="31"/>
      <c r="J72" s="25"/>
      <c r="K72" s="139">
        <f>Tableau1[[#This Row],[Référence]]</f>
        <v>0</v>
      </c>
      <c r="L72" s="100"/>
      <c r="M72" s="88">
        <v>0.1</v>
      </c>
      <c r="N72" s="92"/>
      <c r="O72" s="26">
        <f>IF(Tableau1[[#This Row],[PN]]&gt;0.05,"ERREUR",Tableau1[[#This Row],[Prix de vente public]]*(1-(Tableau1[[#This Row],[Remise]]+Tableau1[[#This Row],[PN]])))</f>
        <v>0</v>
      </c>
      <c r="P72" s="24"/>
    </row>
    <row r="73" spans="5:16" x14ac:dyDescent="0.25">
      <c r="E73" s="105">
        <f>Tableau1[[#This Row],[Choix]]</f>
        <v>0</v>
      </c>
      <c r="F73" s="5"/>
      <c r="G73" s="5"/>
      <c r="H73" s="5"/>
      <c r="I73" s="31"/>
      <c r="J73" s="25"/>
      <c r="K73" s="139">
        <f>Tableau1[[#This Row],[Référence]]</f>
        <v>0</v>
      </c>
      <c r="L73" s="100"/>
      <c r="M73" s="88">
        <v>0.1</v>
      </c>
      <c r="N73" s="92"/>
      <c r="O73" s="26">
        <f>IF(Tableau1[[#This Row],[PN]]&gt;0.05,"ERREUR",Tableau1[[#This Row],[Prix de vente public]]*(1-(Tableau1[[#This Row],[Remise]]+Tableau1[[#This Row],[PN]])))</f>
        <v>0</v>
      </c>
      <c r="P73" s="24"/>
    </row>
    <row r="74" spans="5:16" x14ac:dyDescent="0.25">
      <c r="E74" s="105">
        <f>Tableau1[[#This Row],[Choix]]</f>
        <v>0</v>
      </c>
      <c r="F74" s="5"/>
      <c r="G74" s="5"/>
      <c r="H74" s="5"/>
      <c r="I74" s="31"/>
      <c r="J74" s="25"/>
      <c r="K74" s="139">
        <f>Tableau1[[#This Row],[Référence]]</f>
        <v>0</v>
      </c>
      <c r="L74" s="100"/>
      <c r="M74" s="88">
        <v>0.1</v>
      </c>
      <c r="N74" s="92"/>
      <c r="O74" s="26">
        <f>IF(Tableau1[[#This Row],[PN]]&gt;0.05,"ERREUR",Tableau1[[#This Row],[Prix de vente public]]*(1-(Tableau1[[#This Row],[Remise]]+Tableau1[[#This Row],[PN]])))</f>
        <v>0</v>
      </c>
      <c r="P74" s="24"/>
    </row>
    <row r="75" spans="5:16" x14ac:dyDescent="0.25">
      <c r="E75" s="105">
        <f>Tableau1[[#This Row],[Choix]]</f>
        <v>0</v>
      </c>
      <c r="F75" s="5"/>
      <c r="G75" s="5"/>
      <c r="H75" s="5"/>
      <c r="I75" s="31"/>
      <c r="J75" s="25"/>
      <c r="K75" s="139">
        <f>Tableau1[[#This Row],[Référence]]</f>
        <v>0</v>
      </c>
      <c r="L75" s="100"/>
      <c r="M75" s="88">
        <v>0.1</v>
      </c>
      <c r="N75" s="92"/>
      <c r="O75" s="26">
        <f>IF(Tableau1[[#This Row],[PN]]&gt;0.05,"ERREUR",Tableau1[[#This Row],[Prix de vente public]]*(1-(Tableau1[[#This Row],[Remise]]+Tableau1[[#This Row],[PN]])))</f>
        <v>0</v>
      </c>
      <c r="P75" s="24"/>
    </row>
    <row r="76" spans="5:16" x14ac:dyDescent="0.25">
      <c r="E76" s="105">
        <f>Tableau1[[#This Row],[Choix]]</f>
        <v>0</v>
      </c>
      <c r="F76" s="5"/>
      <c r="G76" s="5"/>
      <c r="H76" s="5"/>
      <c r="I76" s="31"/>
      <c r="J76" s="25"/>
      <c r="K76" s="139">
        <f>Tableau1[[#This Row],[Référence]]</f>
        <v>0</v>
      </c>
      <c r="L76" s="100"/>
      <c r="M76" s="88">
        <v>0.1</v>
      </c>
      <c r="N76" s="92"/>
      <c r="O76" s="26">
        <f>IF(Tableau1[[#This Row],[PN]]&gt;0.05,"ERREUR",Tableau1[[#This Row],[Prix de vente public]]*(1-(Tableau1[[#This Row],[Remise]]+Tableau1[[#This Row],[PN]])))</f>
        <v>0</v>
      </c>
      <c r="P76" s="24"/>
    </row>
    <row r="77" spans="5:16" x14ac:dyDescent="0.25">
      <c r="E77" s="105">
        <f>Tableau1[[#This Row],[Choix]]</f>
        <v>0</v>
      </c>
      <c r="F77" s="5"/>
      <c r="G77" s="5"/>
      <c r="H77" s="5"/>
      <c r="I77" s="31"/>
      <c r="J77" s="25"/>
      <c r="K77" s="139">
        <f>Tableau1[[#This Row],[Référence]]</f>
        <v>0</v>
      </c>
      <c r="L77" s="100"/>
      <c r="M77" s="88">
        <v>0.1</v>
      </c>
      <c r="N77" s="92"/>
      <c r="O77" s="26">
        <f>IF(Tableau1[[#This Row],[PN]]&gt;0.05,"ERREUR",Tableau1[[#This Row],[Prix de vente public]]*(1-(Tableau1[[#This Row],[Remise]]+Tableau1[[#This Row],[PN]])))</f>
        <v>0</v>
      </c>
      <c r="P77" s="24"/>
    </row>
    <row r="78" spans="5:16" x14ac:dyDescent="0.25">
      <c r="E78" s="105">
        <f>Tableau1[[#This Row],[Choix]]</f>
        <v>0</v>
      </c>
      <c r="F78" s="5"/>
      <c r="G78" s="5"/>
      <c r="H78" s="5"/>
      <c r="I78" s="31"/>
      <c r="J78" s="25"/>
      <c r="K78" s="139">
        <f>Tableau1[[#This Row],[Référence]]</f>
        <v>0</v>
      </c>
      <c r="L78" s="100"/>
      <c r="M78" s="88">
        <v>0.1</v>
      </c>
      <c r="N78" s="92"/>
      <c r="O78" s="26">
        <f>IF(Tableau1[[#This Row],[PN]]&gt;0.05,"ERREUR",Tableau1[[#This Row],[Prix de vente public]]*(1-(Tableau1[[#This Row],[Remise]]+Tableau1[[#This Row],[PN]])))</f>
        <v>0</v>
      </c>
      <c r="P78" s="24"/>
    </row>
    <row r="79" spans="5:16" x14ac:dyDescent="0.25">
      <c r="E79" s="105">
        <f>Tableau1[[#This Row],[Choix]]</f>
        <v>0</v>
      </c>
      <c r="F79" s="5"/>
      <c r="G79" s="5"/>
      <c r="H79" s="5"/>
      <c r="I79" s="31"/>
      <c r="J79" s="25"/>
      <c r="K79" s="139">
        <f>Tableau1[[#This Row],[Référence]]</f>
        <v>0</v>
      </c>
      <c r="L79" s="100"/>
      <c r="M79" s="88">
        <v>0.1</v>
      </c>
      <c r="N79" s="92"/>
      <c r="O79" s="26">
        <f>IF(Tableau1[[#This Row],[PN]]&gt;0.05,"ERREUR",Tableau1[[#This Row],[Prix de vente public]]*(1-(Tableau1[[#This Row],[Remise]]+Tableau1[[#This Row],[PN]])))</f>
        <v>0</v>
      </c>
      <c r="P79" s="24"/>
    </row>
    <row r="80" spans="5:16" x14ac:dyDescent="0.25">
      <c r="E80" s="105">
        <f>Tableau1[[#This Row],[Choix]]</f>
        <v>0</v>
      </c>
      <c r="F80" s="5"/>
      <c r="G80" s="5"/>
      <c r="H80" s="5"/>
      <c r="I80" s="31"/>
      <c r="J80" s="25"/>
      <c r="K80" s="139">
        <f>Tableau1[[#This Row],[Référence]]</f>
        <v>0</v>
      </c>
      <c r="L80" s="100"/>
      <c r="M80" s="88">
        <v>0.1</v>
      </c>
      <c r="N80" s="92"/>
      <c r="O80" s="26">
        <f>IF(Tableau1[[#This Row],[PN]]&gt;0.05,"ERREUR",Tableau1[[#This Row],[Prix de vente public]]*(1-(Tableau1[[#This Row],[Remise]]+Tableau1[[#This Row],[PN]])))</f>
        <v>0</v>
      </c>
      <c r="P80" s="24"/>
    </row>
    <row r="81" spans="5:16" x14ac:dyDescent="0.25">
      <c r="E81" s="105">
        <f>Tableau1[[#This Row],[Choix]]</f>
        <v>0</v>
      </c>
      <c r="F81" s="5"/>
      <c r="G81" s="5"/>
      <c r="H81" s="5"/>
      <c r="I81" s="31"/>
      <c r="J81" s="25"/>
      <c r="K81" s="139">
        <f>Tableau1[[#This Row],[Référence]]</f>
        <v>0</v>
      </c>
      <c r="L81" s="100"/>
      <c r="M81" s="88">
        <v>0.1</v>
      </c>
      <c r="N81" s="92"/>
      <c r="O81" s="26">
        <f>IF(Tableau1[[#This Row],[PN]]&gt;0.05,"ERREUR",Tableau1[[#This Row],[Prix de vente public]]*(1-(Tableau1[[#This Row],[Remise]]+Tableau1[[#This Row],[PN]])))</f>
        <v>0</v>
      </c>
      <c r="P81" s="24"/>
    </row>
    <row r="82" spans="5:16" x14ac:dyDescent="0.25">
      <c r="E82" s="105">
        <f>Tableau1[[#This Row],[Choix]]</f>
        <v>0</v>
      </c>
      <c r="F82" s="5"/>
      <c r="G82" s="5"/>
      <c r="H82" s="5"/>
      <c r="I82" s="31"/>
      <c r="J82" s="25"/>
      <c r="K82" s="139">
        <f>Tableau1[[#This Row],[Référence]]</f>
        <v>0</v>
      </c>
      <c r="L82" s="100"/>
      <c r="M82" s="88">
        <v>0.1</v>
      </c>
      <c r="N82" s="92"/>
      <c r="O82" s="26">
        <f>IF(Tableau1[[#This Row],[PN]]&gt;0.05,"ERREUR",Tableau1[[#This Row],[Prix de vente public]]*(1-(Tableau1[[#This Row],[Remise]]+Tableau1[[#This Row],[PN]])))</f>
        <v>0</v>
      </c>
      <c r="P82" s="24"/>
    </row>
    <row r="83" spans="5:16" x14ac:dyDescent="0.25">
      <c r="E83" s="105">
        <f>Tableau1[[#This Row],[Choix]]</f>
        <v>0</v>
      </c>
      <c r="F83" s="5"/>
      <c r="G83" s="5"/>
      <c r="H83" s="5"/>
      <c r="I83" s="31"/>
      <c r="J83" s="25"/>
      <c r="K83" s="139">
        <f>Tableau1[[#This Row],[Référence]]</f>
        <v>0</v>
      </c>
      <c r="L83" s="100"/>
      <c r="M83" s="88">
        <v>0.1</v>
      </c>
      <c r="N83" s="92"/>
      <c r="O83" s="26">
        <f>IF(Tableau1[[#This Row],[PN]]&gt;0.05,"ERREUR",Tableau1[[#This Row],[Prix de vente public]]*(1-(Tableau1[[#This Row],[Remise]]+Tableau1[[#This Row],[PN]])))</f>
        <v>0</v>
      </c>
      <c r="P83" s="24"/>
    </row>
    <row r="84" spans="5:16" x14ac:dyDescent="0.25">
      <c r="E84" s="105">
        <f>Tableau1[[#This Row],[Choix]]</f>
        <v>0</v>
      </c>
      <c r="F84" s="5"/>
      <c r="G84" s="5"/>
      <c r="H84" s="5"/>
      <c r="I84" s="31"/>
      <c r="J84" s="25"/>
      <c r="K84" s="139">
        <f>Tableau1[[#This Row],[Référence]]</f>
        <v>0</v>
      </c>
      <c r="L84" s="100"/>
      <c r="M84" s="88">
        <v>0.1</v>
      </c>
      <c r="N84" s="92"/>
      <c r="O84" s="26">
        <f>IF(Tableau1[[#This Row],[PN]]&gt;0.05,"ERREUR",Tableau1[[#This Row],[Prix de vente public]]*(1-(Tableau1[[#This Row],[Remise]]+Tableau1[[#This Row],[PN]])))</f>
        <v>0</v>
      </c>
      <c r="P84" s="24"/>
    </row>
    <row r="85" spans="5:16" x14ac:dyDescent="0.25">
      <c r="E85" s="105">
        <f>Tableau1[[#This Row],[Choix]]</f>
        <v>0</v>
      </c>
      <c r="F85" s="5"/>
      <c r="G85" s="5"/>
      <c r="H85" s="5"/>
      <c r="I85" s="31"/>
      <c r="J85" s="25"/>
      <c r="K85" s="139">
        <f>Tableau1[[#This Row],[Référence]]</f>
        <v>0</v>
      </c>
      <c r="L85" s="100"/>
      <c r="M85" s="88">
        <v>0.1</v>
      </c>
      <c r="N85" s="92"/>
      <c r="O85" s="26">
        <f>IF(Tableau1[[#This Row],[PN]]&gt;0.05,"ERREUR",Tableau1[[#This Row],[Prix de vente public]]*(1-(Tableau1[[#This Row],[Remise]]+Tableau1[[#This Row],[PN]])))</f>
        <v>0</v>
      </c>
      <c r="P85" s="24"/>
    </row>
    <row r="86" spans="5:16" x14ac:dyDescent="0.25">
      <c r="E86" s="105">
        <f>Tableau1[[#This Row],[Choix]]</f>
        <v>0</v>
      </c>
      <c r="F86" s="5"/>
      <c r="G86" s="5"/>
      <c r="H86" s="5"/>
      <c r="I86" s="31"/>
      <c r="J86" s="25"/>
      <c r="K86" s="139">
        <f>Tableau1[[#This Row],[Référence]]</f>
        <v>0</v>
      </c>
      <c r="L86" s="100"/>
      <c r="M86" s="88">
        <v>0.1</v>
      </c>
      <c r="N86" s="92"/>
      <c r="O86" s="26">
        <f>IF(Tableau1[[#This Row],[PN]]&gt;0.05,"ERREUR",Tableau1[[#This Row],[Prix de vente public]]*(1-(Tableau1[[#This Row],[Remise]]+Tableau1[[#This Row],[PN]])))</f>
        <v>0</v>
      </c>
      <c r="P86" s="24"/>
    </row>
    <row r="87" spans="5:16" x14ac:dyDescent="0.25">
      <c r="E87" s="105">
        <f>Tableau1[[#This Row],[Choix]]</f>
        <v>0</v>
      </c>
      <c r="F87" s="5"/>
      <c r="G87" s="5"/>
      <c r="H87" s="5"/>
      <c r="I87" s="31"/>
      <c r="J87" s="25"/>
      <c r="K87" s="139">
        <f>Tableau1[[#This Row],[Référence]]</f>
        <v>0</v>
      </c>
      <c r="L87" s="100"/>
      <c r="M87" s="88">
        <v>0.1</v>
      </c>
      <c r="N87" s="92"/>
      <c r="O87" s="26">
        <f>IF(Tableau1[[#This Row],[PN]]&gt;0.05,"ERREUR",Tableau1[[#This Row],[Prix de vente public]]*(1-(Tableau1[[#This Row],[Remise]]+Tableau1[[#This Row],[PN]])))</f>
        <v>0</v>
      </c>
      <c r="P87" s="24"/>
    </row>
    <row r="88" spans="5:16" x14ac:dyDescent="0.25">
      <c r="E88" s="105">
        <f>Tableau1[[#This Row],[Choix]]</f>
        <v>0</v>
      </c>
      <c r="F88" s="5"/>
      <c r="G88" s="5"/>
      <c r="H88" s="5"/>
      <c r="I88" s="31"/>
      <c r="J88" s="25"/>
      <c r="K88" s="139">
        <f>Tableau1[[#This Row],[Référence]]</f>
        <v>0</v>
      </c>
      <c r="L88" s="100"/>
      <c r="M88" s="88">
        <v>0.1</v>
      </c>
      <c r="N88" s="92"/>
      <c r="O88" s="26">
        <f>IF(Tableau1[[#This Row],[PN]]&gt;0.05,"ERREUR",Tableau1[[#This Row],[Prix de vente public]]*(1-(Tableau1[[#This Row],[Remise]]+Tableau1[[#This Row],[PN]])))</f>
        <v>0</v>
      </c>
      <c r="P88" s="24"/>
    </row>
    <row r="89" spans="5:16" x14ac:dyDescent="0.25">
      <c r="E89" s="105">
        <f>Tableau1[[#This Row],[Choix]]</f>
        <v>0</v>
      </c>
      <c r="F89" s="5"/>
      <c r="G89" s="5"/>
      <c r="H89" s="5"/>
      <c r="I89" s="31"/>
      <c r="J89" s="25"/>
      <c r="K89" s="139">
        <f>Tableau1[[#This Row],[Référence]]</f>
        <v>0</v>
      </c>
      <c r="L89" s="100"/>
      <c r="M89" s="88">
        <v>0.1</v>
      </c>
      <c r="N89" s="92"/>
      <c r="O89" s="26">
        <f>IF(Tableau1[[#This Row],[PN]]&gt;0.05,"ERREUR",Tableau1[[#This Row],[Prix de vente public]]*(1-(Tableau1[[#This Row],[Remise]]+Tableau1[[#This Row],[PN]])))</f>
        <v>0</v>
      </c>
      <c r="P89" s="24"/>
    </row>
    <row r="90" spans="5:16" x14ac:dyDescent="0.25">
      <c r="E90" s="105">
        <f>Tableau1[[#This Row],[Choix]]</f>
        <v>0</v>
      </c>
      <c r="F90" s="5"/>
      <c r="G90" s="5"/>
      <c r="H90" s="5"/>
      <c r="I90" s="31"/>
      <c r="J90" s="25"/>
      <c r="K90" s="139">
        <f>Tableau1[[#This Row],[Référence]]</f>
        <v>0</v>
      </c>
      <c r="L90" s="100"/>
      <c r="M90" s="88">
        <v>0.1</v>
      </c>
      <c r="N90" s="92"/>
      <c r="O90" s="26">
        <f>IF(Tableau1[[#This Row],[PN]]&gt;0.05,"ERREUR",Tableau1[[#This Row],[Prix de vente public]]*(1-(Tableau1[[#This Row],[Remise]]+Tableau1[[#This Row],[PN]])))</f>
        <v>0</v>
      </c>
      <c r="P90" s="24"/>
    </row>
    <row r="91" spans="5:16" x14ac:dyDescent="0.25">
      <c r="E91" s="105">
        <f>Tableau1[[#This Row],[Choix]]</f>
        <v>0</v>
      </c>
      <c r="F91" s="5"/>
      <c r="G91" s="5"/>
      <c r="H91" s="5"/>
      <c r="I91" s="31"/>
      <c r="J91" s="25"/>
      <c r="K91" s="139">
        <f>Tableau1[[#This Row],[Référence]]</f>
        <v>0</v>
      </c>
      <c r="L91" s="100"/>
      <c r="M91" s="88">
        <v>0.1</v>
      </c>
      <c r="N91" s="92"/>
      <c r="O91" s="26">
        <f>IF(Tableau1[[#This Row],[PN]]&gt;0.05,"ERREUR",Tableau1[[#This Row],[Prix de vente public]]*(1-(Tableau1[[#This Row],[Remise]]+Tableau1[[#This Row],[PN]])))</f>
        <v>0</v>
      </c>
      <c r="P91" s="24"/>
    </row>
    <row r="92" spans="5:16" x14ac:dyDescent="0.25">
      <c r="E92" s="105">
        <f>Tableau1[[#This Row],[Choix]]</f>
        <v>0</v>
      </c>
      <c r="F92" s="5"/>
      <c r="G92" s="5"/>
      <c r="H92" s="5"/>
      <c r="I92" s="31"/>
      <c r="J92" s="25"/>
      <c r="K92" s="139">
        <f>Tableau1[[#This Row],[Référence]]</f>
        <v>0</v>
      </c>
      <c r="L92" s="100"/>
      <c r="M92" s="88">
        <v>0.1</v>
      </c>
      <c r="N92" s="92"/>
      <c r="O92" s="26">
        <f>IF(Tableau1[[#This Row],[PN]]&gt;0.05,"ERREUR",Tableau1[[#This Row],[Prix de vente public]]*(1-(Tableau1[[#This Row],[Remise]]+Tableau1[[#This Row],[PN]])))</f>
        <v>0</v>
      </c>
      <c r="P92" s="24"/>
    </row>
    <row r="93" spans="5:16" x14ac:dyDescent="0.25">
      <c r="E93" s="105">
        <f>Tableau1[[#This Row],[Choix]]</f>
        <v>0</v>
      </c>
      <c r="F93" s="5"/>
      <c r="G93" s="5"/>
      <c r="H93" s="5"/>
      <c r="I93" s="31"/>
      <c r="J93" s="25"/>
      <c r="K93" s="139">
        <f>Tableau1[[#This Row],[Référence]]</f>
        <v>0</v>
      </c>
      <c r="L93" s="100"/>
      <c r="M93" s="88">
        <v>0.1</v>
      </c>
      <c r="N93" s="92"/>
      <c r="O93" s="26">
        <f>IF(Tableau1[[#This Row],[PN]]&gt;0.05,"ERREUR",Tableau1[[#This Row],[Prix de vente public]]*(1-(Tableau1[[#This Row],[Remise]]+Tableau1[[#This Row],[PN]])))</f>
        <v>0</v>
      </c>
      <c r="P93" s="24"/>
    </row>
    <row r="94" spans="5:16" x14ac:dyDescent="0.25">
      <c r="E94" s="105">
        <f>Tableau1[[#This Row],[Choix]]</f>
        <v>0</v>
      </c>
      <c r="F94" s="5"/>
      <c r="G94" s="5"/>
      <c r="H94" s="5"/>
      <c r="I94" s="31"/>
      <c r="J94" s="25"/>
      <c r="K94" s="139">
        <f>Tableau1[[#This Row],[Référence]]</f>
        <v>0</v>
      </c>
      <c r="L94" s="100"/>
      <c r="M94" s="88">
        <v>0.1</v>
      </c>
      <c r="N94" s="92"/>
      <c r="O94" s="26">
        <f>IF(Tableau1[[#This Row],[PN]]&gt;0.05,"ERREUR",Tableau1[[#This Row],[Prix de vente public]]*(1-(Tableau1[[#This Row],[Remise]]+Tableau1[[#This Row],[PN]])))</f>
        <v>0</v>
      </c>
      <c r="P94" s="24"/>
    </row>
    <row r="95" spans="5:16" x14ac:dyDescent="0.25">
      <c r="E95" s="105">
        <f>Tableau1[[#This Row],[Choix]]</f>
        <v>0</v>
      </c>
      <c r="F95" s="5"/>
      <c r="G95" s="5"/>
      <c r="H95" s="5"/>
      <c r="I95" s="31"/>
      <c r="J95" s="25"/>
      <c r="K95" s="139">
        <f>Tableau1[[#This Row],[Référence]]</f>
        <v>0</v>
      </c>
      <c r="L95" s="100"/>
      <c r="M95" s="88">
        <v>0.1</v>
      </c>
      <c r="N95" s="92"/>
      <c r="O95" s="26">
        <f>IF(Tableau1[[#This Row],[PN]]&gt;0.05,"ERREUR",Tableau1[[#This Row],[Prix de vente public]]*(1-(Tableau1[[#This Row],[Remise]]+Tableau1[[#This Row],[PN]])))</f>
        <v>0</v>
      </c>
      <c r="P95" s="24"/>
    </row>
    <row r="96" spans="5:16" x14ac:dyDescent="0.25">
      <c r="E96" s="105">
        <f>Tableau1[[#This Row],[Choix]]</f>
        <v>0</v>
      </c>
      <c r="F96" s="5"/>
      <c r="G96" s="5"/>
      <c r="H96" s="5"/>
      <c r="I96" s="31"/>
      <c r="J96" s="25"/>
      <c r="K96" s="139">
        <f>Tableau1[[#This Row],[Référence]]</f>
        <v>0</v>
      </c>
      <c r="L96" s="100"/>
      <c r="M96" s="88">
        <v>0.1</v>
      </c>
      <c r="N96" s="92"/>
      <c r="O96" s="26">
        <f>IF(Tableau1[[#This Row],[PN]]&gt;0.05,"ERREUR",Tableau1[[#This Row],[Prix de vente public]]*(1-(Tableau1[[#This Row],[Remise]]+Tableau1[[#This Row],[PN]])))</f>
        <v>0</v>
      </c>
      <c r="P96" s="24"/>
    </row>
    <row r="97" spans="5:16" x14ac:dyDescent="0.25">
      <c r="E97" s="105">
        <f>Tableau1[[#This Row],[Choix]]</f>
        <v>0</v>
      </c>
      <c r="F97" s="5"/>
      <c r="G97" s="5"/>
      <c r="H97" s="5"/>
      <c r="I97" s="31"/>
      <c r="J97" s="25"/>
      <c r="K97" s="139">
        <f>Tableau1[[#This Row],[Référence]]</f>
        <v>0</v>
      </c>
      <c r="L97" s="100"/>
      <c r="M97" s="88">
        <v>0.1</v>
      </c>
      <c r="N97" s="92"/>
      <c r="O97" s="26">
        <f>IF(Tableau1[[#This Row],[PN]]&gt;0.05,"ERREUR",Tableau1[[#This Row],[Prix de vente public]]*(1-(Tableau1[[#This Row],[Remise]]+Tableau1[[#This Row],[PN]])))</f>
        <v>0</v>
      </c>
      <c r="P97" s="24"/>
    </row>
    <row r="98" spans="5:16" x14ac:dyDescent="0.25">
      <c r="E98" s="91">
        <f>Tableau1[[#This Row],[Choix]]</f>
        <v>0</v>
      </c>
      <c r="F98" s="90"/>
      <c r="G98" s="90"/>
      <c r="H98" s="90"/>
      <c r="I98" s="33"/>
      <c r="J98" s="35"/>
      <c r="K98" s="139">
        <f>Tableau1[[#This Row],[Référence]]</f>
        <v>0</v>
      </c>
      <c r="L98" s="101"/>
      <c r="M98" s="88">
        <v>0.1</v>
      </c>
      <c r="N98" s="93"/>
      <c r="O98" s="62">
        <f>IF(Tableau1[[#This Row],[PN]]&gt;0.05,"ERREUR",Tableau1[[#This Row],[Prix de vente public]]*(1-(Tableau1[[#This Row],[Remise]]+Tableau1[[#This Row],[PN]])))</f>
        <v>0</v>
      </c>
      <c r="P98" s="32"/>
    </row>
    <row r="99" spans="5:16" x14ac:dyDescent="0.25">
      <c r="E99" s="91">
        <f>Tableau1[[#This Row],[Choix]]</f>
        <v>0</v>
      </c>
      <c r="F99" s="90"/>
      <c r="G99" s="90"/>
      <c r="H99" s="90"/>
      <c r="I99" s="33"/>
      <c r="J99" s="89"/>
      <c r="K99" s="139">
        <f>Tableau1[[#This Row],[Référence]]</f>
        <v>0</v>
      </c>
      <c r="L99" s="101"/>
      <c r="M99" s="88">
        <v>0.1</v>
      </c>
      <c r="N99" s="93"/>
      <c r="O99" s="62">
        <f>IF(Tableau1[[#This Row],[PN]]&gt;0.05,"ERREUR",Tableau1[[#This Row],[Prix de vente public]]*(1-(Tableau1[[#This Row],[Remise]]+Tableau1[[#This Row],[PN]])))</f>
        <v>0</v>
      </c>
      <c r="P99" s="32"/>
    </row>
  </sheetData>
  <mergeCells count="1">
    <mergeCell ref="A1:D1048576"/>
  </mergeCells>
  <pageMargins left="0.7" right="0.7" top="0.75" bottom="0.75" header="0.3" footer="0.3"/>
  <pageSetup paperSize="9" scale="5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F">
                <anchor>
                  <from>
                    <xdr:col>1</xdr:col>
                    <xdr:colOff>19050</xdr:colOff>
                    <xdr:row>7</xdr:row>
                    <xdr:rowOff>0</xdr:rowOff>
                  </from>
                  <to>
                    <xdr:col>2</xdr:col>
                    <xdr:colOff>733425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OSUP">
                <anchor>
                  <from>
                    <xdr:col>1</xdr:col>
                    <xdr:colOff>19050</xdr:colOff>
                    <xdr:row>10</xdr:row>
                    <xdr:rowOff>161925</xdr:rowOff>
                  </from>
                  <to>
                    <xdr:col>2</xdr:col>
                    <xdr:colOff>733425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114300</xdr:rowOff>
                  </from>
                  <to>
                    <xdr:col>2</xdr:col>
                    <xdr:colOff>733425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O1974"/>
  <sheetViews>
    <sheetView topLeftCell="F1" zoomScale="90" zoomScaleNormal="90" workbookViewId="0">
      <selection activeCell="O6" sqref="O6"/>
    </sheetView>
  </sheetViews>
  <sheetFormatPr baseColWidth="10" defaultRowHeight="15" x14ac:dyDescent="0.25"/>
  <cols>
    <col min="1" max="1" width="3.28515625" style="195" customWidth="1"/>
    <col min="2" max="3" width="11.42578125" style="195"/>
    <col min="4" max="4" width="3.28515625" style="195" customWidth="1"/>
    <col min="5" max="5" width="11.7109375" style="4" bestFit="1" customWidth="1"/>
    <col min="6" max="6" width="14.42578125" style="4" bestFit="1" customWidth="1"/>
    <col min="7" max="7" width="50" style="4" customWidth="1"/>
    <col min="8" max="8" width="22" style="4" bestFit="1" customWidth="1"/>
    <col min="9" max="9" width="19.85546875" style="3" customWidth="1"/>
    <col min="10" max="10" width="45.140625" style="134" customWidth="1"/>
    <col min="11" max="11" width="14.42578125" style="140" bestFit="1" customWidth="1"/>
    <col min="12" max="12" width="9.5703125" style="4" bestFit="1" customWidth="1"/>
    <col min="13" max="13" width="5.85546875" style="23" bestFit="1" customWidth="1"/>
    <col min="14" max="14" width="14.42578125" style="3" bestFit="1" customWidth="1"/>
    <col min="15" max="15" width="7.85546875" style="3" bestFit="1" customWidth="1"/>
    <col min="16" max="16384" width="11.42578125" style="3"/>
  </cols>
  <sheetData>
    <row r="1" spans="1:15" ht="25.5" x14ac:dyDescent="0.25">
      <c r="A1" s="195" t="s">
        <v>32</v>
      </c>
      <c r="D1" s="196"/>
      <c r="E1" s="73" t="s">
        <v>10</v>
      </c>
      <c r="F1" s="73" t="s">
        <v>4</v>
      </c>
      <c r="G1" s="73" t="s">
        <v>21</v>
      </c>
      <c r="H1" s="73" t="s">
        <v>20</v>
      </c>
      <c r="I1" s="71" t="s">
        <v>14</v>
      </c>
      <c r="J1" s="71" t="s">
        <v>15</v>
      </c>
      <c r="K1" s="82" t="s">
        <v>72</v>
      </c>
      <c r="L1" s="75" t="s">
        <v>17</v>
      </c>
      <c r="M1" s="79" t="s">
        <v>77</v>
      </c>
      <c r="N1" s="72" t="s">
        <v>75</v>
      </c>
      <c r="O1" s="71" t="s">
        <v>19</v>
      </c>
    </row>
    <row r="2" spans="1:15" x14ac:dyDescent="0.25">
      <c r="D2" s="196"/>
      <c r="E2" s="125" t="s">
        <v>5</v>
      </c>
      <c r="F2" s="5" t="s">
        <v>86</v>
      </c>
      <c r="G2" s="145" t="s">
        <v>516</v>
      </c>
      <c r="H2" s="74" t="s">
        <v>26</v>
      </c>
      <c r="I2" s="127" t="s">
        <v>265</v>
      </c>
      <c r="J2" s="144" t="s">
        <v>297</v>
      </c>
      <c r="K2" s="142">
        <v>100</v>
      </c>
      <c r="L2" s="143">
        <v>0.1</v>
      </c>
      <c r="M2" s="80"/>
      <c r="N2" s="43">
        <f>IF(Tableau5[[#This Row],[PN]]&gt;0.05,"ERREUR",Tableau5[[#This Row],[Prix de vente public]]*(1-(Tableau5[[#This Row],[Remise]]+Tableau5[[#This Row],[PN]])))</f>
        <v>90</v>
      </c>
      <c r="O2" s="44"/>
    </row>
    <row r="3" spans="1:15" x14ac:dyDescent="0.25">
      <c r="D3" s="196"/>
      <c r="E3" s="125" t="s">
        <v>5</v>
      </c>
      <c r="F3" s="5" t="s">
        <v>86</v>
      </c>
      <c r="G3" s="145" t="s">
        <v>517</v>
      </c>
      <c r="H3" s="74" t="s">
        <v>26</v>
      </c>
      <c r="I3" s="127" t="s">
        <v>266</v>
      </c>
      <c r="J3" s="144" t="s">
        <v>298</v>
      </c>
      <c r="K3" s="142">
        <v>100</v>
      </c>
      <c r="L3" s="143">
        <v>0.1</v>
      </c>
      <c r="M3" s="80"/>
      <c r="N3" s="43">
        <f>IF(Tableau5[[#This Row],[PN]]&gt;0.05,"ERREUR",Tableau5[[#This Row],[Prix de vente public]]*(1-(Tableau5[[#This Row],[Remise]]+Tableau5[[#This Row],[PN]])))</f>
        <v>90</v>
      </c>
      <c r="O3" s="44"/>
    </row>
    <row r="4" spans="1:15" x14ac:dyDescent="0.25">
      <c r="D4" s="196"/>
      <c r="E4" s="125" t="s">
        <v>5</v>
      </c>
      <c r="F4" s="5" t="s">
        <v>86</v>
      </c>
      <c r="G4" s="145" t="s">
        <v>518</v>
      </c>
      <c r="H4" s="74" t="s">
        <v>26</v>
      </c>
      <c r="I4" s="127" t="s">
        <v>267</v>
      </c>
      <c r="J4" s="144" t="s">
        <v>299</v>
      </c>
      <c r="K4" s="142">
        <v>100</v>
      </c>
      <c r="L4" s="143">
        <v>0.1</v>
      </c>
      <c r="M4" s="80"/>
      <c r="N4" s="43">
        <f>IF(Tableau5[[#This Row],[PN]]&gt;0.05,"ERREUR",Tableau5[[#This Row],[Prix de vente public]]*(1-(Tableau5[[#This Row],[Remise]]+Tableau5[[#This Row],[PN]])))</f>
        <v>90</v>
      </c>
      <c r="O4" s="44">
        <v>1</v>
      </c>
    </row>
    <row r="5" spans="1:15" x14ac:dyDescent="0.25">
      <c r="D5" s="196"/>
      <c r="E5" s="125" t="s">
        <v>5</v>
      </c>
      <c r="F5" s="5" t="s">
        <v>86</v>
      </c>
      <c r="G5" s="145" t="s">
        <v>519</v>
      </c>
      <c r="H5" s="74" t="s">
        <v>26</v>
      </c>
      <c r="I5" s="127" t="s">
        <v>268</v>
      </c>
      <c r="J5" s="144" t="s">
        <v>300</v>
      </c>
      <c r="K5" s="142">
        <v>100</v>
      </c>
      <c r="L5" s="143">
        <v>0.1</v>
      </c>
      <c r="M5" s="80"/>
      <c r="N5" s="43">
        <f>IF(Tableau5[[#This Row],[PN]]&gt;0.05,"ERREUR",Tableau5[[#This Row],[Prix de vente public]]*(1-(Tableau5[[#This Row],[Remise]]+Tableau5[[#This Row],[PN]])))</f>
        <v>90</v>
      </c>
      <c r="O5" s="44"/>
    </row>
    <row r="6" spans="1:15" x14ac:dyDescent="0.25">
      <c r="D6" s="196"/>
      <c r="E6" s="125" t="s">
        <v>5</v>
      </c>
      <c r="F6" s="5" t="s">
        <v>86</v>
      </c>
      <c r="G6" s="145" t="s">
        <v>520</v>
      </c>
      <c r="H6" s="74" t="s">
        <v>26</v>
      </c>
      <c r="I6" s="127" t="s">
        <v>269</v>
      </c>
      <c r="J6" s="144" t="s">
        <v>301</v>
      </c>
      <c r="K6" s="142">
        <v>100</v>
      </c>
      <c r="L6" s="143">
        <v>0.1</v>
      </c>
      <c r="M6" s="80"/>
      <c r="N6" s="43">
        <f>IF(Tableau5[[#This Row],[PN]]&gt;0.05,"ERREUR",Tableau5[[#This Row],[Prix de vente public]]*(1-(Tableau5[[#This Row],[Remise]]+Tableau5[[#This Row],[PN]])))</f>
        <v>90</v>
      </c>
      <c r="O6" s="44">
        <v>1</v>
      </c>
    </row>
    <row r="7" spans="1:15" x14ac:dyDescent="0.25">
      <c r="D7" s="196"/>
      <c r="E7" s="125" t="s">
        <v>5</v>
      </c>
      <c r="F7" s="5" t="s">
        <v>86</v>
      </c>
      <c r="G7" s="145" t="s">
        <v>521</v>
      </c>
      <c r="H7" s="74" t="s">
        <v>26</v>
      </c>
      <c r="I7" s="127" t="s">
        <v>270</v>
      </c>
      <c r="J7" s="144" t="s">
        <v>348</v>
      </c>
      <c r="K7" s="142">
        <v>100</v>
      </c>
      <c r="L7" s="143">
        <v>0.1</v>
      </c>
      <c r="M7" s="80"/>
      <c r="N7" s="43">
        <f>IF(Tableau5[[#This Row],[PN]]&gt;0.05,"ERREUR",Tableau5[[#This Row],[Prix de vente public]]*(1-(Tableau5[[#This Row],[Remise]]+Tableau5[[#This Row],[PN]])))</f>
        <v>90</v>
      </c>
      <c r="O7" s="44"/>
    </row>
    <row r="8" spans="1:15" x14ac:dyDescent="0.25">
      <c r="D8" s="196"/>
      <c r="E8" s="125" t="s">
        <v>5</v>
      </c>
      <c r="F8" s="5" t="s">
        <v>86</v>
      </c>
      <c r="G8" s="145" t="s">
        <v>522</v>
      </c>
      <c r="H8" s="74" t="s">
        <v>26</v>
      </c>
      <c r="I8" s="127" t="s">
        <v>271</v>
      </c>
      <c r="J8" s="144" t="s">
        <v>349</v>
      </c>
      <c r="K8" s="142">
        <v>100</v>
      </c>
      <c r="L8" s="143">
        <v>0.1</v>
      </c>
      <c r="M8" s="80"/>
      <c r="N8" s="43">
        <f>IF(Tableau5[[#This Row],[PN]]&gt;0.05,"ERREUR",Tableau5[[#This Row],[Prix de vente public]]*(1-(Tableau5[[#This Row],[Remise]]+Tableau5[[#This Row],[PN]])))</f>
        <v>90</v>
      </c>
      <c r="O8" s="44"/>
    </row>
    <row r="9" spans="1:15" x14ac:dyDescent="0.25">
      <c r="D9" s="196"/>
      <c r="E9" s="125" t="s">
        <v>5</v>
      </c>
      <c r="F9" s="5" t="s">
        <v>86</v>
      </c>
      <c r="G9" s="145" t="s">
        <v>523</v>
      </c>
      <c r="H9" s="74" t="s">
        <v>26</v>
      </c>
      <c r="I9" s="127" t="s">
        <v>272</v>
      </c>
      <c r="J9" s="144" t="s">
        <v>350</v>
      </c>
      <c r="K9" s="142">
        <v>100</v>
      </c>
      <c r="L9" s="143">
        <v>0.1</v>
      </c>
      <c r="M9" s="80"/>
      <c r="N9" s="43">
        <f>IF(Tableau5[[#This Row],[PN]]&gt;0.05,"ERREUR",Tableau5[[#This Row],[Prix de vente public]]*(1-(Tableau5[[#This Row],[Remise]]+Tableau5[[#This Row],[PN]])))</f>
        <v>90</v>
      </c>
      <c r="O9" s="44"/>
    </row>
    <row r="10" spans="1:15" x14ac:dyDescent="0.25">
      <c r="D10" s="196"/>
      <c r="E10" s="125" t="s">
        <v>5</v>
      </c>
      <c r="F10" s="5" t="s">
        <v>86</v>
      </c>
      <c r="G10" s="145" t="s">
        <v>524</v>
      </c>
      <c r="H10" s="74" t="s">
        <v>26</v>
      </c>
      <c r="I10" s="127" t="s">
        <v>273</v>
      </c>
      <c r="J10" s="144" t="s">
        <v>351</v>
      </c>
      <c r="K10" s="142">
        <v>100</v>
      </c>
      <c r="L10" s="143">
        <v>0.1</v>
      </c>
      <c r="M10" s="80"/>
      <c r="N10" s="43">
        <f>IF(Tableau5[[#This Row],[PN]]&gt;0.05,"ERREUR",Tableau5[[#This Row],[Prix de vente public]]*(1-(Tableau5[[#This Row],[Remise]]+Tableau5[[#This Row],[PN]])))</f>
        <v>90</v>
      </c>
      <c r="O10" s="44"/>
    </row>
    <row r="11" spans="1:15" x14ac:dyDescent="0.25">
      <c r="D11" s="196"/>
      <c r="E11" s="125" t="s">
        <v>5</v>
      </c>
      <c r="F11" s="5" t="s">
        <v>86</v>
      </c>
      <c r="G11" s="145" t="s">
        <v>525</v>
      </c>
      <c r="H11" s="74" t="s">
        <v>26</v>
      </c>
      <c r="I11" s="127" t="s">
        <v>274</v>
      </c>
      <c r="J11" s="144" t="s">
        <v>352</v>
      </c>
      <c r="K11" s="142">
        <v>100</v>
      </c>
      <c r="L11" s="143">
        <v>0.1</v>
      </c>
      <c r="M11" s="80"/>
      <c r="N11" s="43">
        <f>IF(Tableau5[[#This Row],[PN]]&gt;0.05,"ERREUR",Tableau5[[#This Row],[Prix de vente public]]*(1-(Tableau5[[#This Row],[Remise]]+Tableau5[[#This Row],[PN]])))</f>
        <v>90</v>
      </c>
      <c r="O11" s="44"/>
    </row>
    <row r="12" spans="1:15" x14ac:dyDescent="0.25">
      <c r="D12" s="196"/>
      <c r="E12" s="125" t="s">
        <v>5</v>
      </c>
      <c r="F12" s="5" t="s">
        <v>86</v>
      </c>
      <c r="G12" s="145" t="s">
        <v>526</v>
      </c>
      <c r="H12" s="74" t="s">
        <v>26</v>
      </c>
      <c r="I12" s="127" t="s">
        <v>275</v>
      </c>
      <c r="J12" s="144" t="s">
        <v>353</v>
      </c>
      <c r="K12" s="142">
        <v>100</v>
      </c>
      <c r="L12" s="143">
        <v>0.1</v>
      </c>
      <c r="M12" s="80"/>
      <c r="N12" s="43">
        <f>IF(Tableau5[[#This Row],[PN]]&gt;0.05,"ERREUR",Tableau5[[#This Row],[Prix de vente public]]*(1-(Tableau5[[#This Row],[Remise]]+Tableau5[[#This Row],[PN]])))</f>
        <v>90</v>
      </c>
      <c r="O12" s="44"/>
    </row>
    <row r="13" spans="1:15" x14ac:dyDescent="0.25">
      <c r="D13" s="196"/>
      <c r="E13" s="125" t="s">
        <v>5</v>
      </c>
      <c r="F13" s="5" t="s">
        <v>86</v>
      </c>
      <c r="G13" s="145" t="s">
        <v>527</v>
      </c>
      <c r="H13" s="74" t="s">
        <v>26</v>
      </c>
      <c r="I13" s="127" t="s">
        <v>276</v>
      </c>
      <c r="J13" s="144" t="s">
        <v>354</v>
      </c>
      <c r="K13" s="142">
        <v>100</v>
      </c>
      <c r="L13" s="143">
        <v>0.1</v>
      </c>
      <c r="M13" s="80"/>
      <c r="N13" s="43">
        <f>IF(Tableau5[[#This Row],[PN]]&gt;0.05,"ERREUR",Tableau5[[#This Row],[Prix de vente public]]*(1-(Tableau5[[#This Row],[Remise]]+Tableau5[[#This Row],[PN]])))</f>
        <v>90</v>
      </c>
      <c r="O13" s="44"/>
    </row>
    <row r="14" spans="1:15" x14ac:dyDescent="0.25">
      <c r="D14" s="196"/>
      <c r="E14" s="125" t="s">
        <v>5</v>
      </c>
      <c r="F14" s="5" t="s">
        <v>86</v>
      </c>
      <c r="G14" s="145" t="s">
        <v>528</v>
      </c>
      <c r="H14" s="74" t="s">
        <v>26</v>
      </c>
      <c r="I14" s="127" t="s">
        <v>277</v>
      </c>
      <c r="J14" s="144" t="s">
        <v>355</v>
      </c>
      <c r="K14" s="142">
        <v>100</v>
      </c>
      <c r="L14" s="143">
        <v>0.1</v>
      </c>
      <c r="M14" s="80"/>
      <c r="N14" s="43">
        <f>IF(Tableau5[[#This Row],[PN]]&gt;0.05,"ERREUR",Tableau5[[#This Row],[Prix de vente public]]*(1-(Tableau5[[#This Row],[Remise]]+Tableau5[[#This Row],[PN]])))</f>
        <v>90</v>
      </c>
      <c r="O14" s="44"/>
    </row>
    <row r="15" spans="1:15" x14ac:dyDescent="0.25">
      <c r="D15" s="196"/>
      <c r="E15" s="125" t="s">
        <v>5</v>
      </c>
      <c r="F15" s="5" t="s">
        <v>86</v>
      </c>
      <c r="G15" s="145" t="s">
        <v>529</v>
      </c>
      <c r="H15" s="74" t="s">
        <v>26</v>
      </c>
      <c r="I15" s="127" t="s">
        <v>278</v>
      </c>
      <c r="J15" s="144" t="s">
        <v>356</v>
      </c>
      <c r="K15" s="142">
        <v>100</v>
      </c>
      <c r="L15" s="143">
        <v>0.1</v>
      </c>
      <c r="M15" s="80"/>
      <c r="N15" s="43">
        <f>IF(Tableau5[[#This Row],[PN]]&gt;0.05,"ERREUR",Tableau5[[#This Row],[Prix de vente public]]*(1-(Tableau5[[#This Row],[Remise]]+Tableau5[[#This Row],[PN]])))</f>
        <v>90</v>
      </c>
      <c r="O15" s="44"/>
    </row>
    <row r="16" spans="1:15" x14ac:dyDescent="0.25">
      <c r="D16" s="196"/>
      <c r="E16" s="125" t="s">
        <v>5</v>
      </c>
      <c r="F16" s="5" t="s">
        <v>86</v>
      </c>
      <c r="G16" s="145" t="s">
        <v>530</v>
      </c>
      <c r="H16" s="74" t="s">
        <v>26</v>
      </c>
      <c r="I16" s="127" t="s">
        <v>279</v>
      </c>
      <c r="J16" s="144" t="s">
        <v>357</v>
      </c>
      <c r="K16" s="142">
        <v>100</v>
      </c>
      <c r="L16" s="143">
        <v>0.1</v>
      </c>
      <c r="M16" s="80"/>
      <c r="N16" s="43">
        <f>IF(Tableau5[[#This Row],[PN]]&gt;0.05,"ERREUR",Tableau5[[#This Row],[Prix de vente public]]*(1-(Tableau5[[#This Row],[Remise]]+Tableau5[[#This Row],[PN]])))</f>
        <v>90</v>
      </c>
      <c r="O16" s="44"/>
    </row>
    <row r="17" spans="4:15" x14ac:dyDescent="0.25">
      <c r="D17" s="196"/>
      <c r="E17" s="125" t="s">
        <v>5</v>
      </c>
      <c r="F17" s="5" t="s">
        <v>86</v>
      </c>
      <c r="G17" s="145" t="s">
        <v>531</v>
      </c>
      <c r="H17" s="74" t="s">
        <v>26</v>
      </c>
      <c r="I17" s="127" t="s">
        <v>280</v>
      </c>
      <c r="J17" s="144" t="s">
        <v>358</v>
      </c>
      <c r="K17" s="142">
        <v>100</v>
      </c>
      <c r="L17" s="143">
        <v>0.1</v>
      </c>
      <c r="M17" s="80"/>
      <c r="N17" s="43">
        <f>IF(Tableau5[[#This Row],[PN]]&gt;0.05,"ERREUR",Tableau5[[#This Row],[Prix de vente public]]*(1-(Tableau5[[#This Row],[Remise]]+Tableau5[[#This Row],[PN]])))</f>
        <v>90</v>
      </c>
      <c r="O17" s="44"/>
    </row>
    <row r="18" spans="4:15" x14ac:dyDescent="0.25">
      <c r="D18" s="196"/>
      <c r="E18" s="125" t="s">
        <v>5</v>
      </c>
      <c r="F18" s="5" t="s">
        <v>86</v>
      </c>
      <c r="G18" s="145" t="s">
        <v>532</v>
      </c>
      <c r="H18" s="74" t="s">
        <v>26</v>
      </c>
      <c r="I18" s="127" t="s">
        <v>389</v>
      </c>
      <c r="J18" s="144" t="s">
        <v>359</v>
      </c>
      <c r="K18" s="142">
        <v>100</v>
      </c>
      <c r="L18" s="143">
        <v>0.1</v>
      </c>
      <c r="M18" s="80"/>
      <c r="N18" s="43">
        <f>IF(Tableau5[[#This Row],[PN]]&gt;0.05,"ERREUR",Tableau5[[#This Row],[Prix de vente public]]*(1-(Tableau5[[#This Row],[Remise]]+Tableau5[[#This Row],[PN]])))</f>
        <v>90</v>
      </c>
      <c r="O18" s="44"/>
    </row>
    <row r="19" spans="4:15" x14ac:dyDescent="0.25">
      <c r="D19" s="196"/>
      <c r="E19" s="125" t="s">
        <v>5</v>
      </c>
      <c r="F19" s="5" t="s">
        <v>86</v>
      </c>
      <c r="G19" s="145" t="s">
        <v>533</v>
      </c>
      <c r="H19" s="74" t="s">
        <v>26</v>
      </c>
      <c r="I19" s="127" t="s">
        <v>390</v>
      </c>
      <c r="J19" s="144" t="s">
        <v>360</v>
      </c>
      <c r="K19" s="142">
        <v>100</v>
      </c>
      <c r="L19" s="143">
        <v>0.1</v>
      </c>
      <c r="M19" s="80"/>
      <c r="N19" s="43">
        <f>IF(Tableau5[[#This Row],[PN]]&gt;0.05,"ERREUR",Tableau5[[#This Row],[Prix de vente public]]*(1-(Tableau5[[#This Row],[Remise]]+Tableau5[[#This Row],[PN]])))</f>
        <v>90</v>
      </c>
      <c r="O19" s="44"/>
    </row>
    <row r="20" spans="4:15" x14ac:dyDescent="0.25">
      <c r="D20" s="196"/>
      <c r="E20" s="125" t="s">
        <v>5</v>
      </c>
      <c r="F20" s="5" t="s">
        <v>86</v>
      </c>
      <c r="G20" s="145" t="s">
        <v>534</v>
      </c>
      <c r="H20" s="74" t="s">
        <v>26</v>
      </c>
      <c r="I20" s="127" t="s">
        <v>391</v>
      </c>
      <c r="J20" s="144" t="s">
        <v>361</v>
      </c>
      <c r="K20" s="142">
        <v>100</v>
      </c>
      <c r="L20" s="143">
        <v>0.1</v>
      </c>
      <c r="M20" s="80"/>
      <c r="N20" s="43">
        <f>IF(Tableau5[[#This Row],[PN]]&gt;0.05,"ERREUR",Tableau5[[#This Row],[Prix de vente public]]*(1-(Tableau5[[#This Row],[Remise]]+Tableau5[[#This Row],[PN]])))</f>
        <v>90</v>
      </c>
      <c r="O20" s="44"/>
    </row>
    <row r="21" spans="4:15" x14ac:dyDescent="0.25">
      <c r="D21" s="196"/>
      <c r="E21" s="125" t="s">
        <v>5</v>
      </c>
      <c r="F21" s="5" t="s">
        <v>86</v>
      </c>
      <c r="G21" s="145" t="s">
        <v>535</v>
      </c>
      <c r="H21" s="74" t="s">
        <v>26</v>
      </c>
      <c r="I21" s="127" t="s">
        <v>392</v>
      </c>
      <c r="J21" s="144" t="s">
        <v>362</v>
      </c>
      <c r="K21" s="142">
        <v>100</v>
      </c>
      <c r="L21" s="143">
        <v>0.1</v>
      </c>
      <c r="M21" s="80"/>
      <c r="N21" s="43">
        <f>IF(Tableau5[[#This Row],[PN]]&gt;0.05,"ERREUR",Tableau5[[#This Row],[Prix de vente public]]*(1-(Tableau5[[#This Row],[Remise]]+Tableau5[[#This Row],[PN]])))</f>
        <v>90</v>
      </c>
      <c r="O21" s="44"/>
    </row>
    <row r="22" spans="4:15" x14ac:dyDescent="0.25">
      <c r="D22" s="196"/>
      <c r="E22" s="125" t="s">
        <v>5</v>
      </c>
      <c r="F22" s="5" t="s">
        <v>86</v>
      </c>
      <c r="G22" s="145" t="s">
        <v>536</v>
      </c>
      <c r="H22" s="74" t="s">
        <v>26</v>
      </c>
      <c r="I22" s="127" t="s">
        <v>393</v>
      </c>
      <c r="J22" s="144" t="s">
        <v>363</v>
      </c>
      <c r="K22" s="142">
        <v>100</v>
      </c>
      <c r="L22" s="143">
        <v>0.1</v>
      </c>
      <c r="M22" s="80"/>
      <c r="N22" s="43">
        <f>IF(Tableau5[[#This Row],[PN]]&gt;0.05,"ERREUR",Tableau5[[#This Row],[Prix de vente public]]*(1-(Tableau5[[#This Row],[Remise]]+Tableau5[[#This Row],[PN]])))</f>
        <v>90</v>
      </c>
      <c r="O22" s="44"/>
    </row>
    <row r="23" spans="4:15" x14ac:dyDescent="0.25">
      <c r="D23" s="196"/>
      <c r="E23" s="125" t="s">
        <v>5</v>
      </c>
      <c r="F23" s="5" t="s">
        <v>86</v>
      </c>
      <c r="G23" s="145" t="s">
        <v>537</v>
      </c>
      <c r="H23" s="74" t="s">
        <v>26</v>
      </c>
      <c r="I23" s="127" t="s">
        <v>394</v>
      </c>
      <c r="J23" s="144" t="s">
        <v>364</v>
      </c>
      <c r="K23" s="142">
        <v>100</v>
      </c>
      <c r="L23" s="143">
        <v>0.1</v>
      </c>
      <c r="M23" s="80"/>
      <c r="N23" s="43">
        <f>IF(Tableau5[[#This Row],[PN]]&gt;0.05,"ERREUR",Tableau5[[#This Row],[Prix de vente public]]*(1-(Tableau5[[#This Row],[Remise]]+Tableau5[[#This Row],[PN]])))</f>
        <v>90</v>
      </c>
      <c r="O23" s="44"/>
    </row>
    <row r="24" spans="4:15" x14ac:dyDescent="0.25">
      <c r="D24" s="196"/>
      <c r="E24" s="125" t="s">
        <v>5</v>
      </c>
      <c r="F24" s="5" t="s">
        <v>86</v>
      </c>
      <c r="G24" s="145" t="s">
        <v>538</v>
      </c>
      <c r="H24" s="74" t="s">
        <v>26</v>
      </c>
      <c r="I24" s="127" t="s">
        <v>395</v>
      </c>
      <c r="J24" s="144" t="s">
        <v>365</v>
      </c>
      <c r="K24" s="142">
        <v>100</v>
      </c>
      <c r="L24" s="143">
        <v>0.1</v>
      </c>
      <c r="M24" s="80"/>
      <c r="N24" s="43">
        <f>IF(Tableau5[[#This Row],[PN]]&gt;0.05,"ERREUR",Tableau5[[#This Row],[Prix de vente public]]*(1-(Tableau5[[#This Row],[Remise]]+Tableau5[[#This Row],[PN]])))</f>
        <v>90</v>
      </c>
      <c r="O24" s="44"/>
    </row>
    <row r="25" spans="4:15" x14ac:dyDescent="0.25">
      <c r="D25" s="196"/>
      <c r="E25" s="125" t="s">
        <v>5</v>
      </c>
      <c r="F25" s="5" t="s">
        <v>86</v>
      </c>
      <c r="G25" s="145" t="s">
        <v>539</v>
      </c>
      <c r="H25" s="74" t="s">
        <v>26</v>
      </c>
      <c r="I25" s="127" t="s">
        <v>396</v>
      </c>
      <c r="J25" s="144" t="s">
        <v>366</v>
      </c>
      <c r="K25" s="142">
        <v>100</v>
      </c>
      <c r="L25" s="143">
        <v>0.1</v>
      </c>
      <c r="M25" s="80"/>
      <c r="N25" s="43">
        <f>IF(Tableau5[[#This Row],[PN]]&gt;0.05,"ERREUR",Tableau5[[#This Row],[Prix de vente public]]*(1-(Tableau5[[#This Row],[Remise]]+Tableau5[[#This Row],[PN]])))</f>
        <v>90</v>
      </c>
      <c r="O25" s="44"/>
    </row>
    <row r="26" spans="4:15" x14ac:dyDescent="0.25">
      <c r="D26" s="196"/>
      <c r="E26" s="125" t="s">
        <v>5</v>
      </c>
      <c r="F26" s="5" t="s">
        <v>86</v>
      </c>
      <c r="G26" s="145" t="s">
        <v>540</v>
      </c>
      <c r="H26" s="74" t="s">
        <v>26</v>
      </c>
      <c r="I26" s="127" t="s">
        <v>397</v>
      </c>
      <c r="J26" s="144" t="s">
        <v>367</v>
      </c>
      <c r="K26" s="142">
        <v>100</v>
      </c>
      <c r="L26" s="143">
        <v>0.1</v>
      </c>
      <c r="M26" s="80"/>
      <c r="N26" s="43">
        <f>IF(Tableau5[[#This Row],[PN]]&gt;0.05,"ERREUR",Tableau5[[#This Row],[Prix de vente public]]*(1-(Tableau5[[#This Row],[Remise]]+Tableau5[[#This Row],[PN]])))</f>
        <v>90</v>
      </c>
      <c r="O26" s="44"/>
    </row>
    <row r="27" spans="4:15" x14ac:dyDescent="0.25">
      <c r="D27" s="196"/>
      <c r="E27" s="125" t="s">
        <v>5</v>
      </c>
      <c r="F27" s="5" t="s">
        <v>86</v>
      </c>
      <c r="G27" s="145" t="s">
        <v>541</v>
      </c>
      <c r="H27" s="74" t="s">
        <v>26</v>
      </c>
      <c r="I27" s="127" t="s">
        <v>398</v>
      </c>
      <c r="J27" s="144" t="s">
        <v>368</v>
      </c>
      <c r="K27" s="142">
        <v>100</v>
      </c>
      <c r="L27" s="143">
        <v>0.1</v>
      </c>
      <c r="M27" s="80"/>
      <c r="N27" s="43">
        <f>IF(Tableau5[[#This Row],[PN]]&gt;0.05,"ERREUR",Tableau5[[#This Row],[Prix de vente public]]*(1-(Tableau5[[#This Row],[Remise]]+Tableau5[[#This Row],[PN]])))</f>
        <v>90</v>
      </c>
      <c r="O27" s="44"/>
    </row>
    <row r="28" spans="4:15" x14ac:dyDescent="0.25">
      <c r="D28" s="196"/>
      <c r="E28" s="125" t="s">
        <v>5</v>
      </c>
      <c r="F28" s="5" t="s">
        <v>86</v>
      </c>
      <c r="G28" s="145" t="s">
        <v>542</v>
      </c>
      <c r="H28" s="74" t="s">
        <v>26</v>
      </c>
      <c r="I28" s="127" t="s">
        <v>399</v>
      </c>
      <c r="J28" s="144" t="s">
        <v>369</v>
      </c>
      <c r="K28" s="142">
        <v>100</v>
      </c>
      <c r="L28" s="143">
        <v>0.1</v>
      </c>
      <c r="M28" s="80"/>
      <c r="N28" s="43">
        <f>IF(Tableau5[[#This Row],[PN]]&gt;0.05,"ERREUR",Tableau5[[#This Row],[Prix de vente public]]*(1-(Tableau5[[#This Row],[Remise]]+Tableau5[[#This Row],[PN]])))</f>
        <v>90</v>
      </c>
      <c r="O28" s="44"/>
    </row>
    <row r="29" spans="4:15" x14ac:dyDescent="0.25">
      <c r="D29" s="196"/>
      <c r="E29" s="125" t="s">
        <v>5</v>
      </c>
      <c r="F29" s="5" t="s">
        <v>86</v>
      </c>
      <c r="G29" s="145" t="s">
        <v>543</v>
      </c>
      <c r="H29" s="74" t="s">
        <v>26</v>
      </c>
      <c r="I29" s="127" t="s">
        <v>400</v>
      </c>
      <c r="J29" s="144" t="s">
        <v>370</v>
      </c>
      <c r="K29" s="142">
        <v>100</v>
      </c>
      <c r="L29" s="143">
        <v>0.1</v>
      </c>
      <c r="M29" s="80"/>
      <c r="N29" s="43">
        <f>IF(Tableau5[[#This Row],[PN]]&gt;0.05,"ERREUR",Tableau5[[#This Row],[Prix de vente public]]*(1-(Tableau5[[#This Row],[Remise]]+Tableau5[[#This Row],[PN]])))</f>
        <v>90</v>
      </c>
      <c r="O29" s="44"/>
    </row>
    <row r="30" spans="4:15" x14ac:dyDescent="0.25">
      <c r="D30" s="196"/>
      <c r="E30" s="125" t="s">
        <v>5</v>
      </c>
      <c r="F30" s="5" t="s">
        <v>86</v>
      </c>
      <c r="G30" s="145" t="s">
        <v>544</v>
      </c>
      <c r="H30" s="74" t="s">
        <v>26</v>
      </c>
      <c r="I30" s="127" t="s">
        <v>401</v>
      </c>
      <c r="J30" s="144" t="s">
        <v>371</v>
      </c>
      <c r="K30" s="142">
        <v>100</v>
      </c>
      <c r="L30" s="143">
        <v>0.1</v>
      </c>
      <c r="M30" s="80"/>
      <c r="N30" s="43">
        <f>IF(Tableau5[[#This Row],[PN]]&gt;0.05,"ERREUR",Tableau5[[#This Row],[Prix de vente public]]*(1-(Tableau5[[#This Row],[Remise]]+Tableau5[[#This Row],[PN]])))</f>
        <v>90</v>
      </c>
      <c r="O30" s="44"/>
    </row>
    <row r="31" spans="4:15" x14ac:dyDescent="0.25">
      <c r="D31" s="196"/>
      <c r="E31" s="125" t="s">
        <v>5</v>
      </c>
      <c r="F31" s="5" t="s">
        <v>86</v>
      </c>
      <c r="G31" s="145" t="s">
        <v>545</v>
      </c>
      <c r="H31" s="74" t="s">
        <v>26</v>
      </c>
      <c r="I31" s="127" t="s">
        <v>402</v>
      </c>
      <c r="J31" s="144" t="s">
        <v>372</v>
      </c>
      <c r="K31" s="142">
        <v>100</v>
      </c>
      <c r="L31" s="143">
        <v>0.1</v>
      </c>
      <c r="M31" s="80"/>
      <c r="N31" s="43">
        <f>IF(Tableau5[[#This Row],[PN]]&gt;0.05,"ERREUR",Tableau5[[#This Row],[Prix de vente public]]*(1-(Tableau5[[#This Row],[Remise]]+Tableau5[[#This Row],[PN]])))</f>
        <v>90</v>
      </c>
      <c r="O31" s="44"/>
    </row>
    <row r="32" spans="4:15" x14ac:dyDescent="0.25">
      <c r="D32" s="196"/>
      <c r="E32" s="125" t="s">
        <v>5</v>
      </c>
      <c r="F32" s="5" t="s">
        <v>86</v>
      </c>
      <c r="G32" s="145" t="s">
        <v>546</v>
      </c>
      <c r="H32" s="74" t="s">
        <v>26</v>
      </c>
      <c r="I32" s="127" t="s">
        <v>403</v>
      </c>
      <c r="J32" s="144" t="s">
        <v>373</v>
      </c>
      <c r="K32" s="142">
        <v>100</v>
      </c>
      <c r="L32" s="143">
        <v>0.1</v>
      </c>
      <c r="M32" s="80"/>
      <c r="N32" s="43">
        <f>IF(Tableau5[[#This Row],[PN]]&gt;0.05,"ERREUR",Tableau5[[#This Row],[Prix de vente public]]*(1-(Tableau5[[#This Row],[Remise]]+Tableau5[[#This Row],[PN]])))</f>
        <v>90</v>
      </c>
      <c r="O32" s="44"/>
    </row>
    <row r="33" spans="4:15" x14ac:dyDescent="0.25">
      <c r="D33" s="196"/>
      <c r="E33" s="125" t="s">
        <v>5</v>
      </c>
      <c r="F33" s="5" t="s">
        <v>86</v>
      </c>
      <c r="G33" s="145" t="s">
        <v>547</v>
      </c>
      <c r="H33" s="74" t="s">
        <v>26</v>
      </c>
      <c r="I33" s="127" t="s">
        <v>404</v>
      </c>
      <c r="J33" s="144" t="s">
        <v>374</v>
      </c>
      <c r="K33" s="142">
        <v>100</v>
      </c>
      <c r="L33" s="143">
        <v>0.1</v>
      </c>
      <c r="M33" s="80"/>
      <c r="N33" s="43">
        <f>IF(Tableau5[[#This Row],[PN]]&gt;0.05,"ERREUR",Tableau5[[#This Row],[Prix de vente public]]*(1-(Tableau5[[#This Row],[Remise]]+Tableau5[[#This Row],[PN]])))</f>
        <v>90</v>
      </c>
      <c r="O33" s="44"/>
    </row>
    <row r="34" spans="4:15" x14ac:dyDescent="0.25">
      <c r="D34" s="196"/>
      <c r="E34" s="125" t="s">
        <v>5</v>
      </c>
      <c r="F34" s="5" t="s">
        <v>86</v>
      </c>
      <c r="G34" s="145" t="s">
        <v>548</v>
      </c>
      <c r="H34" s="74" t="s">
        <v>26</v>
      </c>
      <c r="I34" s="127" t="s">
        <v>405</v>
      </c>
      <c r="J34" s="144" t="s">
        <v>375</v>
      </c>
      <c r="K34" s="142">
        <v>100</v>
      </c>
      <c r="L34" s="143">
        <v>0.1</v>
      </c>
      <c r="M34" s="80"/>
      <c r="N34" s="43">
        <f>IF(Tableau5[[#This Row],[PN]]&gt;0.05,"ERREUR",Tableau5[[#This Row],[Prix de vente public]]*(1-(Tableau5[[#This Row],[Remise]]+Tableau5[[#This Row],[PN]])))</f>
        <v>90</v>
      </c>
      <c r="O34" s="44"/>
    </row>
    <row r="35" spans="4:15" x14ac:dyDescent="0.25">
      <c r="D35" s="196"/>
      <c r="E35" s="125" t="s">
        <v>5</v>
      </c>
      <c r="F35" s="5" t="s">
        <v>86</v>
      </c>
      <c r="G35" s="145" t="s">
        <v>549</v>
      </c>
      <c r="H35" s="74" t="s">
        <v>26</v>
      </c>
      <c r="I35" s="127" t="s">
        <v>406</v>
      </c>
      <c r="J35" s="144" t="s">
        <v>376</v>
      </c>
      <c r="K35" s="142">
        <v>100</v>
      </c>
      <c r="L35" s="143">
        <v>0.1</v>
      </c>
      <c r="M35" s="80"/>
      <c r="N35" s="43">
        <f>IF(Tableau5[[#This Row],[PN]]&gt;0.05,"ERREUR",Tableau5[[#This Row],[Prix de vente public]]*(1-(Tableau5[[#This Row],[Remise]]+Tableau5[[#This Row],[PN]])))</f>
        <v>90</v>
      </c>
      <c r="O35" s="44"/>
    </row>
    <row r="36" spans="4:15" x14ac:dyDescent="0.25">
      <c r="D36" s="196"/>
      <c r="E36" s="125" t="s">
        <v>5</v>
      </c>
      <c r="F36" s="5" t="s">
        <v>86</v>
      </c>
      <c r="G36" s="145" t="s">
        <v>550</v>
      </c>
      <c r="H36" s="74" t="s">
        <v>26</v>
      </c>
      <c r="I36" s="127" t="s">
        <v>407</v>
      </c>
      <c r="J36" s="144" t="s">
        <v>377</v>
      </c>
      <c r="K36" s="142">
        <v>100</v>
      </c>
      <c r="L36" s="143">
        <v>0.1</v>
      </c>
      <c r="M36" s="80"/>
      <c r="N36" s="43">
        <f>IF(Tableau5[[#This Row],[PN]]&gt;0.05,"ERREUR",Tableau5[[#This Row],[Prix de vente public]]*(1-(Tableau5[[#This Row],[Remise]]+Tableau5[[#This Row],[PN]])))</f>
        <v>90</v>
      </c>
      <c r="O36" s="44"/>
    </row>
    <row r="37" spans="4:15" x14ac:dyDescent="0.25">
      <c r="D37" s="196"/>
      <c r="E37" s="125" t="s">
        <v>5</v>
      </c>
      <c r="F37" s="5" t="s">
        <v>86</v>
      </c>
      <c r="G37" s="145" t="s">
        <v>551</v>
      </c>
      <c r="H37" s="74" t="s">
        <v>26</v>
      </c>
      <c r="I37" s="127" t="s">
        <v>408</v>
      </c>
      <c r="J37" s="144" t="s">
        <v>378</v>
      </c>
      <c r="K37" s="142">
        <v>100</v>
      </c>
      <c r="L37" s="143">
        <v>0.1</v>
      </c>
      <c r="M37" s="80"/>
      <c r="N37" s="43">
        <f>IF(Tableau5[[#This Row],[PN]]&gt;0.05,"ERREUR",Tableau5[[#This Row],[Prix de vente public]]*(1-(Tableau5[[#This Row],[Remise]]+Tableau5[[#This Row],[PN]])))</f>
        <v>90</v>
      </c>
      <c r="O37" s="44"/>
    </row>
    <row r="38" spans="4:15" x14ac:dyDescent="0.25">
      <c r="D38" s="196"/>
      <c r="E38" s="125" t="s">
        <v>5</v>
      </c>
      <c r="F38" s="5" t="s">
        <v>86</v>
      </c>
      <c r="G38" s="145" t="s">
        <v>552</v>
      </c>
      <c r="H38" s="74" t="s">
        <v>26</v>
      </c>
      <c r="I38" s="127" t="s">
        <v>409</v>
      </c>
      <c r="J38" s="144" t="s">
        <v>379</v>
      </c>
      <c r="K38" s="142">
        <v>100</v>
      </c>
      <c r="L38" s="143">
        <v>0.1</v>
      </c>
      <c r="M38" s="80"/>
      <c r="N38" s="43">
        <f>IF(Tableau5[[#This Row],[PN]]&gt;0.05,"ERREUR",Tableau5[[#This Row],[Prix de vente public]]*(1-(Tableau5[[#This Row],[Remise]]+Tableau5[[#This Row],[PN]])))</f>
        <v>90</v>
      </c>
      <c r="O38" s="44"/>
    </row>
    <row r="39" spans="4:15" x14ac:dyDescent="0.25">
      <c r="D39" s="196"/>
      <c r="E39" s="125" t="s">
        <v>5</v>
      </c>
      <c r="F39" s="5" t="s">
        <v>86</v>
      </c>
      <c r="G39" s="145" t="s">
        <v>553</v>
      </c>
      <c r="H39" s="74" t="s">
        <v>26</v>
      </c>
      <c r="I39" s="127" t="s">
        <v>410</v>
      </c>
      <c r="J39" s="144" t="s">
        <v>380</v>
      </c>
      <c r="K39" s="142">
        <v>100</v>
      </c>
      <c r="L39" s="143">
        <v>0.1</v>
      </c>
      <c r="M39" s="80"/>
      <c r="N39" s="43">
        <f>IF(Tableau5[[#This Row],[PN]]&gt;0.05,"ERREUR",Tableau5[[#This Row],[Prix de vente public]]*(1-(Tableau5[[#This Row],[Remise]]+Tableau5[[#This Row],[PN]])))</f>
        <v>90</v>
      </c>
      <c r="O39" s="44"/>
    </row>
    <row r="40" spans="4:15" x14ac:dyDescent="0.25">
      <c r="D40" s="196"/>
      <c r="E40" s="125" t="s">
        <v>5</v>
      </c>
      <c r="F40" s="5" t="s">
        <v>86</v>
      </c>
      <c r="G40" s="145" t="s">
        <v>554</v>
      </c>
      <c r="H40" s="74" t="s">
        <v>26</v>
      </c>
      <c r="I40" s="127" t="s">
        <v>411</v>
      </c>
      <c r="J40" s="144" t="s">
        <v>381</v>
      </c>
      <c r="K40" s="142">
        <v>100</v>
      </c>
      <c r="L40" s="143">
        <v>0.1</v>
      </c>
      <c r="M40" s="80"/>
      <c r="N40" s="43">
        <f>IF(Tableau5[[#This Row],[PN]]&gt;0.05,"ERREUR",Tableau5[[#This Row],[Prix de vente public]]*(1-(Tableau5[[#This Row],[Remise]]+Tableau5[[#This Row],[PN]])))</f>
        <v>90</v>
      </c>
      <c r="O40" s="44"/>
    </row>
    <row r="41" spans="4:15" x14ac:dyDescent="0.25">
      <c r="D41" s="196"/>
      <c r="E41" s="125" t="s">
        <v>5</v>
      </c>
      <c r="F41" s="5" t="s">
        <v>86</v>
      </c>
      <c r="G41" s="145" t="s">
        <v>555</v>
      </c>
      <c r="H41" s="74" t="s">
        <v>26</v>
      </c>
      <c r="I41" s="127" t="s">
        <v>412</v>
      </c>
      <c r="J41" s="144" t="s">
        <v>382</v>
      </c>
      <c r="K41" s="142">
        <v>100</v>
      </c>
      <c r="L41" s="143">
        <v>0.1</v>
      </c>
      <c r="M41" s="80"/>
      <c r="N41" s="43">
        <f>IF(Tableau5[[#This Row],[PN]]&gt;0.05,"ERREUR",Tableau5[[#This Row],[Prix de vente public]]*(1-(Tableau5[[#This Row],[Remise]]+Tableau5[[#This Row],[PN]])))</f>
        <v>90</v>
      </c>
      <c r="O41" s="44"/>
    </row>
    <row r="42" spans="4:15" x14ac:dyDescent="0.25">
      <c r="D42" s="196"/>
      <c r="E42" s="125" t="s">
        <v>5</v>
      </c>
      <c r="F42" s="5" t="s">
        <v>86</v>
      </c>
      <c r="G42" s="145" t="s">
        <v>556</v>
      </c>
      <c r="H42" s="74" t="s">
        <v>26</v>
      </c>
      <c r="I42" s="127" t="s">
        <v>413</v>
      </c>
      <c r="J42" s="144" t="s">
        <v>383</v>
      </c>
      <c r="K42" s="142">
        <v>100</v>
      </c>
      <c r="L42" s="143">
        <v>0.1</v>
      </c>
      <c r="M42" s="80"/>
      <c r="N42" s="43">
        <f>IF(Tableau5[[#This Row],[PN]]&gt;0.05,"ERREUR",Tableau5[[#This Row],[Prix de vente public]]*(1-(Tableau5[[#This Row],[Remise]]+Tableau5[[#This Row],[PN]])))</f>
        <v>90</v>
      </c>
      <c r="O42" s="44"/>
    </row>
    <row r="43" spans="4:15" x14ac:dyDescent="0.25">
      <c r="D43" s="196"/>
      <c r="E43" s="125" t="s">
        <v>5</v>
      </c>
      <c r="F43" s="5" t="s">
        <v>86</v>
      </c>
      <c r="G43" s="145" t="s">
        <v>557</v>
      </c>
      <c r="H43" s="74" t="s">
        <v>26</v>
      </c>
      <c r="I43" s="127" t="s">
        <v>414</v>
      </c>
      <c r="J43" s="144" t="s">
        <v>384</v>
      </c>
      <c r="K43" s="142">
        <v>100</v>
      </c>
      <c r="L43" s="143">
        <v>0.1</v>
      </c>
      <c r="M43" s="80"/>
      <c r="N43" s="43">
        <f>IF(Tableau5[[#This Row],[PN]]&gt;0.05,"ERREUR",Tableau5[[#This Row],[Prix de vente public]]*(1-(Tableau5[[#This Row],[Remise]]+Tableau5[[#This Row],[PN]])))</f>
        <v>90</v>
      </c>
      <c r="O43" s="44"/>
    </row>
    <row r="44" spans="4:15" x14ac:dyDescent="0.25">
      <c r="D44" s="196"/>
      <c r="E44" s="125" t="s">
        <v>5</v>
      </c>
      <c r="F44" s="5" t="s">
        <v>86</v>
      </c>
      <c r="G44" s="145" t="s">
        <v>558</v>
      </c>
      <c r="H44" s="74" t="s">
        <v>26</v>
      </c>
      <c r="I44" s="127" t="s">
        <v>415</v>
      </c>
      <c r="J44" s="144" t="s">
        <v>385</v>
      </c>
      <c r="K44" s="142">
        <v>100</v>
      </c>
      <c r="L44" s="143">
        <v>0.1</v>
      </c>
      <c r="M44" s="80"/>
      <c r="N44" s="43">
        <f>IF(Tableau5[[#This Row],[PN]]&gt;0.05,"ERREUR",Tableau5[[#This Row],[Prix de vente public]]*(1-(Tableau5[[#This Row],[Remise]]+Tableau5[[#This Row],[PN]])))</f>
        <v>90</v>
      </c>
      <c r="O44" s="44"/>
    </row>
    <row r="45" spans="4:15" x14ac:dyDescent="0.25">
      <c r="D45" s="196"/>
      <c r="E45" s="125" t="s">
        <v>5</v>
      </c>
      <c r="F45" s="5" t="s">
        <v>86</v>
      </c>
      <c r="G45" s="145" t="s">
        <v>559</v>
      </c>
      <c r="H45" s="74" t="s">
        <v>26</v>
      </c>
      <c r="I45" s="127" t="s">
        <v>416</v>
      </c>
      <c r="J45" s="144" t="s">
        <v>386</v>
      </c>
      <c r="K45" s="142">
        <v>100</v>
      </c>
      <c r="L45" s="143">
        <v>0.1</v>
      </c>
      <c r="M45" s="80"/>
      <c r="N45" s="43">
        <f>IF(Tableau5[[#This Row],[PN]]&gt;0.05,"ERREUR",Tableau5[[#This Row],[Prix de vente public]]*(1-(Tableau5[[#This Row],[Remise]]+Tableau5[[#This Row],[PN]])))</f>
        <v>90</v>
      </c>
      <c r="O45" s="44"/>
    </row>
    <row r="46" spans="4:15" x14ac:dyDescent="0.25">
      <c r="D46" s="196"/>
      <c r="E46" s="125" t="s">
        <v>5</v>
      </c>
      <c r="F46" s="5" t="s">
        <v>86</v>
      </c>
      <c r="G46" s="145" t="s">
        <v>560</v>
      </c>
      <c r="H46" s="74" t="s">
        <v>26</v>
      </c>
      <c r="I46" s="127" t="s">
        <v>417</v>
      </c>
      <c r="J46" s="144" t="s">
        <v>387</v>
      </c>
      <c r="K46" s="142">
        <v>100</v>
      </c>
      <c r="L46" s="143">
        <v>0.1</v>
      </c>
      <c r="M46" s="80"/>
      <c r="N46" s="43">
        <f>IF(Tableau5[[#This Row],[PN]]&gt;0.05,"ERREUR",Tableau5[[#This Row],[Prix de vente public]]*(1-(Tableau5[[#This Row],[Remise]]+Tableau5[[#This Row],[PN]])))</f>
        <v>90</v>
      </c>
      <c r="O46" s="44"/>
    </row>
    <row r="47" spans="4:15" x14ac:dyDescent="0.25">
      <c r="D47" s="196"/>
      <c r="E47" s="125" t="s">
        <v>5</v>
      </c>
      <c r="F47" s="5" t="s">
        <v>86</v>
      </c>
      <c r="G47" s="145" t="s">
        <v>561</v>
      </c>
      <c r="H47" s="74" t="s">
        <v>26</v>
      </c>
      <c r="I47" s="127" t="s">
        <v>418</v>
      </c>
      <c r="J47" s="144" t="s">
        <v>388</v>
      </c>
      <c r="K47" s="142">
        <v>100</v>
      </c>
      <c r="L47" s="143">
        <v>0.1</v>
      </c>
      <c r="M47" s="80"/>
      <c r="N47" s="43">
        <f>IF(Tableau5[[#This Row],[PN]]&gt;0.05,"ERREUR",Tableau5[[#This Row],[Prix de vente public]]*(1-(Tableau5[[#This Row],[Remise]]+Tableau5[[#This Row],[PN]])))</f>
        <v>90</v>
      </c>
      <c r="O47" s="44"/>
    </row>
    <row r="48" spans="4:15" x14ac:dyDescent="0.25">
      <c r="D48" s="196"/>
      <c r="E48" s="125" t="s">
        <v>5</v>
      </c>
      <c r="F48" s="5" t="s">
        <v>86</v>
      </c>
      <c r="G48" s="145" t="s">
        <v>562</v>
      </c>
      <c r="H48" s="74" t="s">
        <v>26</v>
      </c>
      <c r="I48" s="127" t="s">
        <v>419</v>
      </c>
      <c r="J48" s="144" t="s">
        <v>436</v>
      </c>
      <c r="K48" s="142">
        <v>100</v>
      </c>
      <c r="L48" s="143">
        <v>0.1</v>
      </c>
      <c r="M48" s="80"/>
      <c r="N48" s="43">
        <f>IF(Tableau5[[#This Row],[PN]]&gt;0.05,"ERREUR",Tableau5[[#This Row],[Prix de vente public]]*(1-(Tableau5[[#This Row],[Remise]]+Tableau5[[#This Row],[PN]])))</f>
        <v>90</v>
      </c>
      <c r="O48" s="44"/>
    </row>
    <row r="49" spans="4:15" x14ac:dyDescent="0.25">
      <c r="D49" s="196"/>
      <c r="E49" s="125" t="s">
        <v>5</v>
      </c>
      <c r="F49" s="5" t="s">
        <v>86</v>
      </c>
      <c r="G49" s="145" t="s">
        <v>563</v>
      </c>
      <c r="H49" s="74" t="s">
        <v>26</v>
      </c>
      <c r="I49" s="127" t="s">
        <v>420</v>
      </c>
      <c r="J49" s="144" t="s">
        <v>437</v>
      </c>
      <c r="K49" s="142">
        <v>100</v>
      </c>
      <c r="L49" s="143">
        <v>0.1</v>
      </c>
      <c r="M49" s="80"/>
      <c r="N49" s="43">
        <f>IF(Tableau5[[#This Row],[PN]]&gt;0.05,"ERREUR",Tableau5[[#This Row],[Prix de vente public]]*(1-(Tableau5[[#This Row],[Remise]]+Tableau5[[#This Row],[PN]])))</f>
        <v>90</v>
      </c>
      <c r="O49" s="44"/>
    </row>
    <row r="50" spans="4:15" x14ac:dyDescent="0.25">
      <c r="D50" s="196"/>
      <c r="E50" s="125" t="s">
        <v>5</v>
      </c>
      <c r="F50" s="5" t="s">
        <v>86</v>
      </c>
      <c r="G50" s="145" t="s">
        <v>564</v>
      </c>
      <c r="H50" s="74" t="s">
        <v>26</v>
      </c>
      <c r="I50" s="127" t="s">
        <v>421</v>
      </c>
      <c r="J50" s="144" t="s">
        <v>438</v>
      </c>
      <c r="K50" s="142">
        <v>100</v>
      </c>
      <c r="L50" s="143">
        <v>0.1</v>
      </c>
      <c r="M50" s="80"/>
      <c r="N50" s="43">
        <f>IF(Tableau5[[#This Row],[PN]]&gt;0.05,"ERREUR",Tableau5[[#This Row],[Prix de vente public]]*(1-(Tableau5[[#This Row],[Remise]]+Tableau5[[#This Row],[PN]])))</f>
        <v>90</v>
      </c>
      <c r="O50" s="44"/>
    </row>
    <row r="51" spans="4:15" x14ac:dyDescent="0.25">
      <c r="D51" s="196"/>
      <c r="E51" s="125" t="s">
        <v>5</v>
      </c>
      <c r="F51" s="5" t="s">
        <v>86</v>
      </c>
      <c r="G51" s="145" t="s">
        <v>565</v>
      </c>
      <c r="H51" s="74" t="s">
        <v>26</v>
      </c>
      <c r="I51" s="127" t="s">
        <v>422</v>
      </c>
      <c r="J51" s="144" t="s">
        <v>439</v>
      </c>
      <c r="K51" s="142">
        <v>100</v>
      </c>
      <c r="L51" s="143">
        <v>0.1</v>
      </c>
      <c r="M51" s="80"/>
      <c r="N51" s="43">
        <f>IF(Tableau5[[#This Row],[PN]]&gt;0.05,"ERREUR",Tableau5[[#This Row],[Prix de vente public]]*(1-(Tableau5[[#This Row],[Remise]]+Tableau5[[#This Row],[PN]])))</f>
        <v>90</v>
      </c>
      <c r="O51" s="44"/>
    </row>
    <row r="52" spans="4:15" x14ac:dyDescent="0.25">
      <c r="D52" s="196"/>
      <c r="E52" s="125" t="s">
        <v>5</v>
      </c>
      <c r="F52" s="5" t="s">
        <v>86</v>
      </c>
      <c r="G52" s="145" t="s">
        <v>566</v>
      </c>
      <c r="H52" s="74" t="s">
        <v>26</v>
      </c>
      <c r="I52" s="127" t="s">
        <v>423</v>
      </c>
      <c r="J52" s="144" t="s">
        <v>440</v>
      </c>
      <c r="K52" s="142">
        <v>100</v>
      </c>
      <c r="L52" s="143">
        <v>0.1</v>
      </c>
      <c r="M52" s="80"/>
      <c r="N52" s="43">
        <f>IF(Tableau5[[#This Row],[PN]]&gt;0.05,"ERREUR",Tableau5[[#This Row],[Prix de vente public]]*(1-(Tableau5[[#This Row],[Remise]]+Tableau5[[#This Row],[PN]])))</f>
        <v>90</v>
      </c>
      <c r="O52" s="44"/>
    </row>
    <row r="53" spans="4:15" x14ac:dyDescent="0.25">
      <c r="D53" s="196"/>
      <c r="E53" s="125" t="s">
        <v>5</v>
      </c>
      <c r="F53" s="5" t="s">
        <v>86</v>
      </c>
      <c r="G53" s="145" t="s">
        <v>567</v>
      </c>
      <c r="H53" s="74" t="s">
        <v>26</v>
      </c>
      <c r="I53" s="127" t="s">
        <v>424</v>
      </c>
      <c r="J53" s="144" t="s">
        <v>441</v>
      </c>
      <c r="K53" s="142">
        <v>100</v>
      </c>
      <c r="L53" s="143">
        <v>0.1</v>
      </c>
      <c r="M53" s="80"/>
      <c r="N53" s="43">
        <f>IF(Tableau5[[#This Row],[PN]]&gt;0.05,"ERREUR",Tableau5[[#This Row],[Prix de vente public]]*(1-(Tableau5[[#This Row],[Remise]]+Tableau5[[#This Row],[PN]])))</f>
        <v>90</v>
      </c>
      <c r="O53" s="44"/>
    </row>
    <row r="54" spans="4:15" x14ac:dyDescent="0.25">
      <c r="D54" s="196"/>
      <c r="E54" s="125" t="s">
        <v>5</v>
      </c>
      <c r="F54" s="5" t="s">
        <v>86</v>
      </c>
      <c r="G54" s="145" t="s">
        <v>568</v>
      </c>
      <c r="H54" s="74" t="s">
        <v>26</v>
      </c>
      <c r="I54" s="127" t="s">
        <v>425</v>
      </c>
      <c r="J54" s="144" t="s">
        <v>442</v>
      </c>
      <c r="K54" s="142">
        <v>100</v>
      </c>
      <c r="L54" s="143">
        <v>0.1</v>
      </c>
      <c r="M54" s="80"/>
      <c r="N54" s="43">
        <f>IF(Tableau5[[#This Row],[PN]]&gt;0.05,"ERREUR",Tableau5[[#This Row],[Prix de vente public]]*(1-(Tableau5[[#This Row],[Remise]]+Tableau5[[#This Row],[PN]])))</f>
        <v>90</v>
      </c>
      <c r="O54" s="44"/>
    </row>
    <row r="55" spans="4:15" x14ac:dyDescent="0.25">
      <c r="D55" s="196"/>
      <c r="E55" s="125" t="s">
        <v>5</v>
      </c>
      <c r="F55" s="5" t="s">
        <v>86</v>
      </c>
      <c r="G55" s="145" t="s">
        <v>569</v>
      </c>
      <c r="H55" s="74" t="s">
        <v>26</v>
      </c>
      <c r="I55" s="127" t="s">
        <v>426</v>
      </c>
      <c r="J55" s="144" t="s">
        <v>443</v>
      </c>
      <c r="K55" s="142">
        <v>100</v>
      </c>
      <c r="L55" s="143">
        <v>0.1</v>
      </c>
      <c r="M55" s="80"/>
      <c r="N55" s="43">
        <f>IF(Tableau5[[#This Row],[PN]]&gt;0.05,"ERREUR",Tableau5[[#This Row],[Prix de vente public]]*(1-(Tableau5[[#This Row],[Remise]]+Tableau5[[#This Row],[PN]])))</f>
        <v>90</v>
      </c>
      <c r="O55" s="44"/>
    </row>
    <row r="56" spans="4:15" x14ac:dyDescent="0.25">
      <c r="D56" s="196"/>
      <c r="E56" s="125" t="s">
        <v>5</v>
      </c>
      <c r="F56" s="5" t="s">
        <v>86</v>
      </c>
      <c r="G56" s="145" t="s">
        <v>570</v>
      </c>
      <c r="H56" s="74" t="s">
        <v>26</v>
      </c>
      <c r="I56" s="127" t="s">
        <v>427</v>
      </c>
      <c r="J56" s="144" t="s">
        <v>444</v>
      </c>
      <c r="K56" s="142">
        <v>100</v>
      </c>
      <c r="L56" s="143">
        <v>0.1</v>
      </c>
      <c r="M56" s="80"/>
      <c r="N56" s="43">
        <f>IF(Tableau5[[#This Row],[PN]]&gt;0.05,"ERREUR",Tableau5[[#This Row],[Prix de vente public]]*(1-(Tableau5[[#This Row],[Remise]]+Tableau5[[#This Row],[PN]])))</f>
        <v>90</v>
      </c>
      <c r="O56" s="44"/>
    </row>
    <row r="57" spans="4:15" x14ac:dyDescent="0.25">
      <c r="D57" s="196"/>
      <c r="E57" s="125" t="s">
        <v>5</v>
      </c>
      <c r="F57" s="5" t="s">
        <v>86</v>
      </c>
      <c r="G57" s="145" t="s">
        <v>571</v>
      </c>
      <c r="H57" s="74" t="s">
        <v>26</v>
      </c>
      <c r="I57" s="127" t="s">
        <v>428</v>
      </c>
      <c r="J57" s="144" t="s">
        <v>445</v>
      </c>
      <c r="K57" s="142">
        <v>100</v>
      </c>
      <c r="L57" s="143">
        <v>0.1</v>
      </c>
      <c r="M57" s="80"/>
      <c r="N57" s="43">
        <f>IF(Tableau5[[#This Row],[PN]]&gt;0.05,"ERREUR",Tableau5[[#This Row],[Prix de vente public]]*(1-(Tableau5[[#This Row],[Remise]]+Tableau5[[#This Row],[PN]])))</f>
        <v>90</v>
      </c>
      <c r="O57" s="44"/>
    </row>
    <row r="58" spans="4:15" x14ac:dyDescent="0.25">
      <c r="D58" s="196"/>
      <c r="E58" s="125" t="s">
        <v>5</v>
      </c>
      <c r="F58" s="5" t="s">
        <v>86</v>
      </c>
      <c r="G58" s="145" t="s">
        <v>572</v>
      </c>
      <c r="H58" s="74" t="s">
        <v>26</v>
      </c>
      <c r="I58" s="127" t="s">
        <v>429</v>
      </c>
      <c r="J58" s="144" t="s">
        <v>446</v>
      </c>
      <c r="K58" s="142">
        <v>100</v>
      </c>
      <c r="L58" s="143">
        <v>0.1</v>
      </c>
      <c r="M58" s="80"/>
      <c r="N58" s="43">
        <f>IF(Tableau5[[#This Row],[PN]]&gt;0.05,"ERREUR",Tableau5[[#This Row],[Prix de vente public]]*(1-(Tableau5[[#This Row],[Remise]]+Tableau5[[#This Row],[PN]])))</f>
        <v>90</v>
      </c>
      <c r="O58" s="44"/>
    </row>
    <row r="59" spans="4:15" x14ac:dyDescent="0.25">
      <c r="D59" s="196"/>
      <c r="E59" s="125" t="s">
        <v>5</v>
      </c>
      <c r="F59" s="5" t="s">
        <v>86</v>
      </c>
      <c r="G59" s="145" t="s">
        <v>573</v>
      </c>
      <c r="H59" s="74" t="s">
        <v>26</v>
      </c>
      <c r="I59" s="127" t="s">
        <v>430</v>
      </c>
      <c r="J59" s="144" t="s">
        <v>447</v>
      </c>
      <c r="K59" s="142">
        <v>100</v>
      </c>
      <c r="L59" s="143">
        <v>0.1</v>
      </c>
      <c r="M59" s="80"/>
      <c r="N59" s="43">
        <f>IF(Tableau5[[#This Row],[PN]]&gt;0.05,"ERREUR",Tableau5[[#This Row],[Prix de vente public]]*(1-(Tableau5[[#This Row],[Remise]]+Tableau5[[#This Row],[PN]])))</f>
        <v>90</v>
      </c>
      <c r="O59" s="44"/>
    </row>
    <row r="60" spans="4:15" x14ac:dyDescent="0.25">
      <c r="E60" s="125" t="s">
        <v>5</v>
      </c>
      <c r="F60" s="5" t="s">
        <v>86</v>
      </c>
      <c r="G60" s="145" t="s">
        <v>574</v>
      </c>
      <c r="H60" s="74" t="s">
        <v>26</v>
      </c>
      <c r="I60" s="127" t="s">
        <v>431</v>
      </c>
      <c r="J60" s="144" t="s">
        <v>448</v>
      </c>
      <c r="K60" s="142">
        <v>100</v>
      </c>
      <c r="L60" s="143">
        <v>0.1</v>
      </c>
      <c r="M60" s="80"/>
      <c r="N60" s="43">
        <f>IF(Tableau5[[#This Row],[PN]]&gt;0.05,"ERREUR",Tableau5[[#This Row],[Prix de vente public]]*(1-(Tableau5[[#This Row],[Remise]]+Tableau5[[#This Row],[PN]])))</f>
        <v>90</v>
      </c>
      <c r="O60" s="44"/>
    </row>
    <row r="61" spans="4:15" x14ac:dyDescent="0.25">
      <c r="E61" s="125" t="s">
        <v>5</v>
      </c>
      <c r="F61" s="5" t="s">
        <v>86</v>
      </c>
      <c r="G61" s="145" t="s">
        <v>575</v>
      </c>
      <c r="H61" s="74" t="s">
        <v>26</v>
      </c>
      <c r="I61" s="127" t="s">
        <v>432</v>
      </c>
      <c r="J61" s="144" t="s">
        <v>449</v>
      </c>
      <c r="K61" s="142">
        <v>100</v>
      </c>
      <c r="L61" s="143">
        <v>0.1</v>
      </c>
      <c r="M61" s="80"/>
      <c r="N61" s="43">
        <f>IF(Tableau5[[#This Row],[PN]]&gt;0.05,"ERREUR",Tableau5[[#This Row],[Prix de vente public]]*(1-(Tableau5[[#This Row],[Remise]]+Tableau5[[#This Row],[PN]])))</f>
        <v>90</v>
      </c>
      <c r="O61" s="44"/>
    </row>
    <row r="62" spans="4:15" x14ac:dyDescent="0.25">
      <c r="E62" s="125" t="s">
        <v>5</v>
      </c>
      <c r="F62" s="5" t="s">
        <v>86</v>
      </c>
      <c r="G62" s="145" t="s">
        <v>576</v>
      </c>
      <c r="H62" s="74" t="s">
        <v>26</v>
      </c>
      <c r="I62" s="127" t="s">
        <v>433</v>
      </c>
      <c r="J62" s="144" t="s">
        <v>450</v>
      </c>
      <c r="K62" s="142">
        <v>100</v>
      </c>
      <c r="L62" s="143">
        <v>0.1</v>
      </c>
      <c r="M62" s="80"/>
      <c r="N62" s="43">
        <f>IF(Tableau5[[#This Row],[PN]]&gt;0.05,"ERREUR",Tableau5[[#This Row],[Prix de vente public]]*(1-(Tableau5[[#This Row],[Remise]]+Tableau5[[#This Row],[PN]])))</f>
        <v>90</v>
      </c>
      <c r="O62" s="44"/>
    </row>
    <row r="63" spans="4:15" x14ac:dyDescent="0.25">
      <c r="E63" s="125" t="s">
        <v>5</v>
      </c>
      <c r="F63" s="5" t="s">
        <v>86</v>
      </c>
      <c r="G63" s="145" t="s">
        <v>577</v>
      </c>
      <c r="H63" s="74" t="s">
        <v>26</v>
      </c>
      <c r="I63" s="127" t="s">
        <v>434</v>
      </c>
      <c r="J63" s="144" t="s">
        <v>451</v>
      </c>
      <c r="K63" s="142">
        <v>100</v>
      </c>
      <c r="L63" s="143">
        <v>0.1</v>
      </c>
      <c r="M63" s="80"/>
      <c r="N63" s="43">
        <f>IF(Tableau5[[#This Row],[PN]]&gt;0.05,"ERREUR",Tableau5[[#This Row],[Prix de vente public]]*(1-(Tableau5[[#This Row],[Remise]]+Tableau5[[#This Row],[PN]])))</f>
        <v>90</v>
      </c>
      <c r="O63" s="44"/>
    </row>
    <row r="64" spans="4:15" x14ac:dyDescent="0.25">
      <c r="E64" s="125" t="s">
        <v>5</v>
      </c>
      <c r="F64" s="5" t="s">
        <v>86</v>
      </c>
      <c r="G64" s="145" t="s">
        <v>578</v>
      </c>
      <c r="H64" s="74" t="s">
        <v>26</v>
      </c>
      <c r="I64" s="127" t="s">
        <v>435</v>
      </c>
      <c r="J64" s="144" t="s">
        <v>452</v>
      </c>
      <c r="K64" s="142">
        <v>100</v>
      </c>
      <c r="L64" s="143">
        <v>0.1</v>
      </c>
      <c r="M64" s="80"/>
      <c r="N64" s="43">
        <f>IF(Tableau5[[#This Row],[PN]]&gt;0.05,"ERREUR",Tableau5[[#This Row],[Prix de vente public]]*(1-(Tableau5[[#This Row],[Remise]]+Tableau5[[#This Row],[PN]])))</f>
        <v>90</v>
      </c>
      <c r="O64" s="44"/>
    </row>
    <row r="65" spans="5:15" x14ac:dyDescent="0.25">
      <c r="E65" s="125" t="s">
        <v>5</v>
      </c>
      <c r="F65" s="5" t="s">
        <v>86</v>
      </c>
      <c r="G65" s="145" t="s">
        <v>579</v>
      </c>
      <c r="H65" s="74" t="s">
        <v>26</v>
      </c>
      <c r="I65" s="127" t="s">
        <v>2489</v>
      </c>
      <c r="J65" s="144" t="s">
        <v>4399</v>
      </c>
      <c r="K65" s="142">
        <v>100</v>
      </c>
      <c r="L65" s="143">
        <v>0.1</v>
      </c>
      <c r="M65" s="80"/>
      <c r="N65" s="43">
        <f>IF(Tableau5[[#This Row],[PN]]&gt;0.05,"ERREUR",Tableau5[[#This Row],[Prix de vente public]]*(1-(Tableau5[[#This Row],[Remise]]+Tableau5[[#This Row],[PN]])))</f>
        <v>90</v>
      </c>
      <c r="O65" s="44"/>
    </row>
    <row r="66" spans="5:15" x14ac:dyDescent="0.25">
      <c r="E66" s="125" t="s">
        <v>5</v>
      </c>
      <c r="F66" s="5" t="s">
        <v>86</v>
      </c>
      <c r="G66" s="145" t="s">
        <v>580</v>
      </c>
      <c r="H66" s="74" t="s">
        <v>26</v>
      </c>
      <c r="I66" s="127" t="s">
        <v>2490</v>
      </c>
      <c r="J66" s="144" t="s">
        <v>4400</v>
      </c>
      <c r="K66" s="142">
        <v>100</v>
      </c>
      <c r="L66" s="143">
        <v>0.1</v>
      </c>
      <c r="M66" s="80"/>
      <c r="N66" s="43">
        <f>IF(Tableau5[[#This Row],[PN]]&gt;0.05,"ERREUR",Tableau5[[#This Row],[Prix de vente public]]*(1-(Tableau5[[#This Row],[Remise]]+Tableau5[[#This Row],[PN]])))</f>
        <v>90</v>
      </c>
      <c r="O66" s="44"/>
    </row>
    <row r="67" spans="5:15" x14ac:dyDescent="0.25">
      <c r="E67" s="125" t="s">
        <v>5</v>
      </c>
      <c r="F67" s="5" t="s">
        <v>86</v>
      </c>
      <c r="G67" s="145" t="s">
        <v>581</v>
      </c>
      <c r="H67" s="74" t="s">
        <v>26</v>
      </c>
      <c r="I67" s="127" t="s">
        <v>2491</v>
      </c>
      <c r="J67" s="144" t="s">
        <v>4401</v>
      </c>
      <c r="K67" s="142">
        <v>100</v>
      </c>
      <c r="L67" s="143">
        <v>0.1</v>
      </c>
      <c r="M67" s="80"/>
      <c r="N67" s="43">
        <f>IF(Tableau5[[#This Row],[PN]]&gt;0.05,"ERREUR",Tableau5[[#This Row],[Prix de vente public]]*(1-(Tableau5[[#This Row],[Remise]]+Tableau5[[#This Row],[PN]])))</f>
        <v>90</v>
      </c>
      <c r="O67" s="44"/>
    </row>
    <row r="68" spans="5:15" x14ac:dyDescent="0.25">
      <c r="E68" s="125" t="s">
        <v>5</v>
      </c>
      <c r="F68" s="5" t="s">
        <v>86</v>
      </c>
      <c r="G68" s="145" t="s">
        <v>582</v>
      </c>
      <c r="H68" s="74" t="s">
        <v>26</v>
      </c>
      <c r="I68" s="127" t="s">
        <v>2492</v>
      </c>
      <c r="J68" s="144" t="s">
        <v>4402</v>
      </c>
      <c r="K68" s="142">
        <v>100</v>
      </c>
      <c r="L68" s="143">
        <v>0.1</v>
      </c>
      <c r="M68" s="80"/>
      <c r="N68" s="43">
        <f>IF(Tableau5[[#This Row],[PN]]&gt;0.05,"ERREUR",Tableau5[[#This Row],[Prix de vente public]]*(1-(Tableau5[[#This Row],[Remise]]+Tableau5[[#This Row],[PN]])))</f>
        <v>90</v>
      </c>
      <c r="O68" s="44"/>
    </row>
    <row r="69" spans="5:15" x14ac:dyDescent="0.25">
      <c r="E69" s="125" t="s">
        <v>5</v>
      </c>
      <c r="F69" s="5" t="s">
        <v>86</v>
      </c>
      <c r="G69" s="145" t="s">
        <v>583</v>
      </c>
      <c r="H69" s="74" t="s">
        <v>26</v>
      </c>
      <c r="I69" s="127" t="s">
        <v>2493</v>
      </c>
      <c r="J69" s="144" t="s">
        <v>4403</v>
      </c>
      <c r="K69" s="142">
        <v>100</v>
      </c>
      <c r="L69" s="143">
        <v>0.1</v>
      </c>
      <c r="M69" s="80"/>
      <c r="N69" s="43">
        <f>IF(Tableau5[[#This Row],[PN]]&gt;0.05,"ERREUR",Tableau5[[#This Row],[Prix de vente public]]*(1-(Tableau5[[#This Row],[Remise]]+Tableau5[[#This Row],[PN]])))</f>
        <v>90</v>
      </c>
      <c r="O69" s="44"/>
    </row>
    <row r="70" spans="5:15" x14ac:dyDescent="0.25">
      <c r="E70" s="125" t="s">
        <v>5</v>
      </c>
      <c r="F70" s="5" t="s">
        <v>86</v>
      </c>
      <c r="G70" s="145" t="s">
        <v>584</v>
      </c>
      <c r="H70" s="74" t="s">
        <v>26</v>
      </c>
      <c r="I70" s="127" t="s">
        <v>2494</v>
      </c>
      <c r="J70" s="144" t="s">
        <v>4404</v>
      </c>
      <c r="K70" s="142">
        <v>100</v>
      </c>
      <c r="L70" s="143">
        <v>0.1</v>
      </c>
      <c r="M70" s="80"/>
      <c r="N70" s="43">
        <f>IF(Tableau5[[#This Row],[PN]]&gt;0.05,"ERREUR",Tableau5[[#This Row],[Prix de vente public]]*(1-(Tableau5[[#This Row],[Remise]]+Tableau5[[#This Row],[PN]])))</f>
        <v>90</v>
      </c>
      <c r="O70" s="44"/>
    </row>
    <row r="71" spans="5:15" x14ac:dyDescent="0.25">
      <c r="E71" s="125" t="s">
        <v>5</v>
      </c>
      <c r="F71" s="5" t="s">
        <v>86</v>
      </c>
      <c r="G71" s="145" t="s">
        <v>585</v>
      </c>
      <c r="H71" s="74" t="s">
        <v>26</v>
      </c>
      <c r="I71" s="127" t="s">
        <v>2495</v>
      </c>
      <c r="J71" s="144" t="s">
        <v>4405</v>
      </c>
      <c r="K71" s="142">
        <v>100</v>
      </c>
      <c r="L71" s="143">
        <v>0.1</v>
      </c>
      <c r="M71" s="80"/>
      <c r="N71" s="43">
        <f>IF(Tableau5[[#This Row],[PN]]&gt;0.05,"ERREUR",Tableau5[[#This Row],[Prix de vente public]]*(1-(Tableau5[[#This Row],[Remise]]+Tableau5[[#This Row],[PN]])))</f>
        <v>90</v>
      </c>
      <c r="O71" s="44"/>
    </row>
    <row r="72" spans="5:15" x14ac:dyDescent="0.25">
      <c r="E72" s="125" t="s">
        <v>5</v>
      </c>
      <c r="F72" s="5" t="s">
        <v>86</v>
      </c>
      <c r="G72" s="145" t="s">
        <v>586</v>
      </c>
      <c r="H72" s="74" t="s">
        <v>26</v>
      </c>
      <c r="I72" s="127" t="s">
        <v>2496</v>
      </c>
      <c r="J72" s="144" t="s">
        <v>4406</v>
      </c>
      <c r="K72" s="142">
        <v>100</v>
      </c>
      <c r="L72" s="143">
        <v>0.1</v>
      </c>
      <c r="M72" s="80"/>
      <c r="N72" s="43">
        <f>IF(Tableau5[[#This Row],[PN]]&gt;0.05,"ERREUR",Tableau5[[#This Row],[Prix de vente public]]*(1-(Tableau5[[#This Row],[Remise]]+Tableau5[[#This Row],[PN]])))</f>
        <v>90</v>
      </c>
      <c r="O72" s="44"/>
    </row>
    <row r="73" spans="5:15" x14ac:dyDescent="0.25">
      <c r="E73" s="125" t="s">
        <v>5</v>
      </c>
      <c r="F73" s="5" t="s">
        <v>86</v>
      </c>
      <c r="G73" s="145" t="s">
        <v>587</v>
      </c>
      <c r="H73" s="74" t="s">
        <v>26</v>
      </c>
      <c r="I73" s="127" t="s">
        <v>2497</v>
      </c>
      <c r="J73" s="144" t="s">
        <v>4407</v>
      </c>
      <c r="K73" s="142">
        <v>100</v>
      </c>
      <c r="L73" s="143">
        <v>0.1</v>
      </c>
      <c r="M73" s="80"/>
      <c r="N73" s="43">
        <f>IF(Tableau5[[#This Row],[PN]]&gt;0.05,"ERREUR",Tableau5[[#This Row],[Prix de vente public]]*(1-(Tableau5[[#This Row],[Remise]]+Tableau5[[#This Row],[PN]])))</f>
        <v>90</v>
      </c>
      <c r="O73" s="44"/>
    </row>
    <row r="74" spans="5:15" x14ac:dyDescent="0.25">
      <c r="E74" s="125" t="s">
        <v>5</v>
      </c>
      <c r="F74" s="5" t="s">
        <v>86</v>
      </c>
      <c r="G74" s="145" t="s">
        <v>588</v>
      </c>
      <c r="H74" s="74" t="s">
        <v>26</v>
      </c>
      <c r="I74" s="127" t="s">
        <v>2498</v>
      </c>
      <c r="J74" s="144" t="s">
        <v>4408</v>
      </c>
      <c r="K74" s="142">
        <v>100</v>
      </c>
      <c r="L74" s="143">
        <v>0.1</v>
      </c>
      <c r="M74" s="80"/>
      <c r="N74" s="43">
        <f>IF(Tableau5[[#This Row],[PN]]&gt;0.05,"ERREUR",Tableau5[[#This Row],[Prix de vente public]]*(1-(Tableau5[[#This Row],[Remise]]+Tableau5[[#This Row],[PN]])))</f>
        <v>90</v>
      </c>
      <c r="O74" s="44"/>
    </row>
    <row r="75" spans="5:15" x14ac:dyDescent="0.25">
      <c r="E75" s="125" t="s">
        <v>5</v>
      </c>
      <c r="F75" s="5" t="s">
        <v>86</v>
      </c>
      <c r="G75" s="145" t="s">
        <v>589</v>
      </c>
      <c r="H75" s="74" t="s">
        <v>26</v>
      </c>
      <c r="I75" s="127" t="s">
        <v>2499</v>
      </c>
      <c r="J75" s="144" t="s">
        <v>4409</v>
      </c>
      <c r="K75" s="142">
        <v>100</v>
      </c>
      <c r="L75" s="143">
        <v>0.1</v>
      </c>
      <c r="M75" s="80"/>
      <c r="N75" s="43">
        <f>IF(Tableau5[[#This Row],[PN]]&gt;0.05,"ERREUR",Tableau5[[#This Row],[Prix de vente public]]*(1-(Tableau5[[#This Row],[Remise]]+Tableau5[[#This Row],[PN]])))</f>
        <v>90</v>
      </c>
      <c r="O75" s="44"/>
    </row>
    <row r="76" spans="5:15" x14ac:dyDescent="0.25">
      <c r="E76" s="125" t="s">
        <v>5</v>
      </c>
      <c r="F76" s="5" t="s">
        <v>86</v>
      </c>
      <c r="G76" s="145" t="s">
        <v>590</v>
      </c>
      <c r="H76" s="74" t="s">
        <v>26</v>
      </c>
      <c r="I76" s="127" t="s">
        <v>2500</v>
      </c>
      <c r="J76" s="144" t="s">
        <v>4410</v>
      </c>
      <c r="K76" s="142">
        <v>100</v>
      </c>
      <c r="L76" s="143">
        <v>0.1</v>
      </c>
      <c r="M76" s="80"/>
      <c r="N76" s="43">
        <f>IF(Tableau5[[#This Row],[PN]]&gt;0.05,"ERREUR",Tableau5[[#This Row],[Prix de vente public]]*(1-(Tableau5[[#This Row],[Remise]]+Tableau5[[#This Row],[PN]])))</f>
        <v>90</v>
      </c>
      <c r="O76" s="44"/>
    </row>
    <row r="77" spans="5:15" x14ac:dyDescent="0.25">
      <c r="E77" s="125" t="s">
        <v>5</v>
      </c>
      <c r="F77" s="5" t="s">
        <v>86</v>
      </c>
      <c r="G77" s="145" t="s">
        <v>591</v>
      </c>
      <c r="H77" s="74" t="s">
        <v>26</v>
      </c>
      <c r="I77" s="127" t="s">
        <v>2501</v>
      </c>
      <c r="J77" s="144" t="s">
        <v>4411</v>
      </c>
      <c r="K77" s="142">
        <v>100</v>
      </c>
      <c r="L77" s="143">
        <v>0.1</v>
      </c>
      <c r="M77" s="80"/>
      <c r="N77" s="43">
        <f>IF(Tableau5[[#This Row],[PN]]&gt;0.05,"ERREUR",Tableau5[[#This Row],[Prix de vente public]]*(1-(Tableau5[[#This Row],[Remise]]+Tableau5[[#This Row],[PN]])))</f>
        <v>90</v>
      </c>
      <c r="O77" s="44"/>
    </row>
    <row r="78" spans="5:15" x14ac:dyDescent="0.25">
      <c r="E78" s="125" t="s">
        <v>5</v>
      </c>
      <c r="F78" s="5" t="s">
        <v>86</v>
      </c>
      <c r="G78" s="145" t="s">
        <v>592</v>
      </c>
      <c r="H78" s="74" t="s">
        <v>26</v>
      </c>
      <c r="I78" s="127" t="s">
        <v>2502</v>
      </c>
      <c r="J78" s="144" t="s">
        <v>4412</v>
      </c>
      <c r="K78" s="142">
        <v>100</v>
      </c>
      <c r="L78" s="143">
        <v>0.1</v>
      </c>
      <c r="M78" s="80"/>
      <c r="N78" s="43">
        <f>IF(Tableau5[[#This Row],[PN]]&gt;0.05,"ERREUR",Tableau5[[#This Row],[Prix de vente public]]*(1-(Tableau5[[#This Row],[Remise]]+Tableau5[[#This Row],[PN]])))</f>
        <v>90</v>
      </c>
      <c r="O78" s="44"/>
    </row>
    <row r="79" spans="5:15" x14ac:dyDescent="0.25">
      <c r="E79" s="125" t="s">
        <v>5</v>
      </c>
      <c r="F79" s="5" t="s">
        <v>86</v>
      </c>
      <c r="G79" s="145" t="s">
        <v>593</v>
      </c>
      <c r="H79" s="74" t="s">
        <v>26</v>
      </c>
      <c r="I79" s="127" t="s">
        <v>2503</v>
      </c>
      <c r="J79" s="144" t="s">
        <v>4413</v>
      </c>
      <c r="K79" s="142">
        <v>100</v>
      </c>
      <c r="L79" s="143">
        <v>0.1</v>
      </c>
      <c r="M79" s="80"/>
      <c r="N79" s="43">
        <f>IF(Tableau5[[#This Row],[PN]]&gt;0.05,"ERREUR",Tableau5[[#This Row],[Prix de vente public]]*(1-(Tableau5[[#This Row],[Remise]]+Tableau5[[#This Row],[PN]])))</f>
        <v>90</v>
      </c>
      <c r="O79" s="44"/>
    </row>
    <row r="80" spans="5:15" x14ac:dyDescent="0.25">
      <c r="E80" s="125" t="s">
        <v>5</v>
      </c>
      <c r="F80" s="5" t="s">
        <v>86</v>
      </c>
      <c r="G80" s="145" t="s">
        <v>594</v>
      </c>
      <c r="H80" s="74" t="s">
        <v>26</v>
      </c>
      <c r="I80" s="127" t="s">
        <v>2504</v>
      </c>
      <c r="J80" s="144" t="s">
        <v>4414</v>
      </c>
      <c r="K80" s="142">
        <v>100</v>
      </c>
      <c r="L80" s="143">
        <v>0.1</v>
      </c>
      <c r="M80" s="80"/>
      <c r="N80" s="43">
        <f>IF(Tableau5[[#This Row],[PN]]&gt;0.05,"ERREUR",Tableau5[[#This Row],[Prix de vente public]]*(1-(Tableau5[[#This Row],[Remise]]+Tableau5[[#This Row],[PN]])))</f>
        <v>90</v>
      </c>
      <c r="O80" s="44"/>
    </row>
    <row r="81" spans="5:15" x14ac:dyDescent="0.25">
      <c r="E81" s="125" t="s">
        <v>5</v>
      </c>
      <c r="F81" s="5" t="s">
        <v>86</v>
      </c>
      <c r="G81" s="145" t="s">
        <v>595</v>
      </c>
      <c r="H81" s="74" t="s">
        <v>26</v>
      </c>
      <c r="I81" s="127" t="s">
        <v>2505</v>
      </c>
      <c r="J81" s="144" t="s">
        <v>4415</v>
      </c>
      <c r="K81" s="142">
        <v>100</v>
      </c>
      <c r="L81" s="143">
        <v>0.1</v>
      </c>
      <c r="M81" s="80"/>
      <c r="N81" s="43">
        <f>IF(Tableau5[[#This Row],[PN]]&gt;0.05,"ERREUR",Tableau5[[#This Row],[Prix de vente public]]*(1-(Tableau5[[#This Row],[Remise]]+Tableau5[[#This Row],[PN]])))</f>
        <v>90</v>
      </c>
      <c r="O81" s="44"/>
    </row>
    <row r="82" spans="5:15" x14ac:dyDescent="0.25">
      <c r="E82" s="125" t="s">
        <v>5</v>
      </c>
      <c r="F82" s="5" t="s">
        <v>86</v>
      </c>
      <c r="G82" s="145" t="s">
        <v>596</v>
      </c>
      <c r="H82" s="74" t="s">
        <v>26</v>
      </c>
      <c r="I82" s="127" t="s">
        <v>2506</v>
      </c>
      <c r="J82" s="144" t="s">
        <v>4416</v>
      </c>
      <c r="K82" s="142">
        <v>100</v>
      </c>
      <c r="L82" s="143">
        <v>0.1</v>
      </c>
      <c r="M82" s="80"/>
      <c r="N82" s="43">
        <f>IF(Tableau5[[#This Row],[PN]]&gt;0.05,"ERREUR",Tableau5[[#This Row],[Prix de vente public]]*(1-(Tableau5[[#This Row],[Remise]]+Tableau5[[#This Row],[PN]])))</f>
        <v>90</v>
      </c>
      <c r="O82" s="44"/>
    </row>
    <row r="83" spans="5:15" x14ac:dyDescent="0.25">
      <c r="E83" s="125" t="s">
        <v>5</v>
      </c>
      <c r="F83" s="5" t="s">
        <v>86</v>
      </c>
      <c r="G83" s="145" t="s">
        <v>597</v>
      </c>
      <c r="H83" s="74" t="s">
        <v>26</v>
      </c>
      <c r="I83" s="127" t="s">
        <v>2507</v>
      </c>
      <c r="J83" s="144" t="s">
        <v>4417</v>
      </c>
      <c r="K83" s="142">
        <v>100</v>
      </c>
      <c r="L83" s="143">
        <v>0.1</v>
      </c>
      <c r="M83" s="80"/>
      <c r="N83" s="43">
        <f>IF(Tableau5[[#This Row],[PN]]&gt;0.05,"ERREUR",Tableau5[[#This Row],[Prix de vente public]]*(1-(Tableau5[[#This Row],[Remise]]+Tableau5[[#This Row],[PN]])))</f>
        <v>90</v>
      </c>
      <c r="O83" s="44"/>
    </row>
    <row r="84" spans="5:15" x14ac:dyDescent="0.25">
      <c r="E84" s="125" t="s">
        <v>5</v>
      </c>
      <c r="F84" s="5" t="s">
        <v>86</v>
      </c>
      <c r="G84" s="145" t="s">
        <v>598</v>
      </c>
      <c r="H84" s="74" t="s">
        <v>26</v>
      </c>
      <c r="I84" s="127" t="s">
        <v>2508</v>
      </c>
      <c r="J84" s="144" t="s">
        <v>4418</v>
      </c>
      <c r="K84" s="142">
        <v>100</v>
      </c>
      <c r="L84" s="143">
        <v>0.1</v>
      </c>
      <c r="M84" s="80"/>
      <c r="N84" s="43">
        <f>IF(Tableau5[[#This Row],[PN]]&gt;0.05,"ERREUR",Tableau5[[#This Row],[Prix de vente public]]*(1-(Tableau5[[#This Row],[Remise]]+Tableau5[[#This Row],[PN]])))</f>
        <v>90</v>
      </c>
      <c r="O84" s="44"/>
    </row>
    <row r="85" spans="5:15" x14ac:dyDescent="0.25">
      <c r="E85" s="125" t="s">
        <v>5</v>
      </c>
      <c r="F85" s="5" t="s">
        <v>86</v>
      </c>
      <c r="G85" s="145" t="s">
        <v>599</v>
      </c>
      <c r="H85" s="74" t="s">
        <v>26</v>
      </c>
      <c r="I85" s="127" t="s">
        <v>2509</v>
      </c>
      <c r="J85" s="144" t="s">
        <v>4419</v>
      </c>
      <c r="K85" s="142">
        <v>100</v>
      </c>
      <c r="L85" s="143">
        <v>0.1</v>
      </c>
      <c r="M85" s="80"/>
      <c r="N85" s="43">
        <f>IF(Tableau5[[#This Row],[PN]]&gt;0.05,"ERREUR",Tableau5[[#This Row],[Prix de vente public]]*(1-(Tableau5[[#This Row],[Remise]]+Tableau5[[#This Row],[PN]])))</f>
        <v>90</v>
      </c>
      <c r="O85" s="44"/>
    </row>
    <row r="86" spans="5:15" x14ac:dyDescent="0.25">
      <c r="E86" s="125" t="s">
        <v>5</v>
      </c>
      <c r="F86" s="5" t="s">
        <v>86</v>
      </c>
      <c r="G86" s="145" t="s">
        <v>600</v>
      </c>
      <c r="H86" s="74" t="s">
        <v>26</v>
      </c>
      <c r="I86" s="127" t="s">
        <v>2510</v>
      </c>
      <c r="J86" s="144" t="s">
        <v>4420</v>
      </c>
      <c r="K86" s="142">
        <v>100</v>
      </c>
      <c r="L86" s="143">
        <v>0.1</v>
      </c>
      <c r="M86" s="80"/>
      <c r="N86" s="43">
        <f>IF(Tableau5[[#This Row],[PN]]&gt;0.05,"ERREUR",Tableau5[[#This Row],[Prix de vente public]]*(1-(Tableau5[[#This Row],[Remise]]+Tableau5[[#This Row],[PN]])))</f>
        <v>90</v>
      </c>
      <c r="O86" s="44"/>
    </row>
    <row r="87" spans="5:15" x14ac:dyDescent="0.25">
      <c r="E87" s="125" t="s">
        <v>5</v>
      </c>
      <c r="F87" s="5" t="s">
        <v>86</v>
      </c>
      <c r="G87" s="145" t="s">
        <v>601</v>
      </c>
      <c r="H87" s="74" t="s">
        <v>26</v>
      </c>
      <c r="I87" s="127" t="s">
        <v>2511</v>
      </c>
      <c r="J87" s="144" t="s">
        <v>4421</v>
      </c>
      <c r="K87" s="142">
        <v>100</v>
      </c>
      <c r="L87" s="143">
        <v>0.1</v>
      </c>
      <c r="M87" s="80"/>
      <c r="N87" s="43">
        <f>IF(Tableau5[[#This Row],[PN]]&gt;0.05,"ERREUR",Tableau5[[#This Row],[Prix de vente public]]*(1-(Tableau5[[#This Row],[Remise]]+Tableau5[[#This Row],[PN]])))</f>
        <v>90</v>
      </c>
      <c r="O87" s="44"/>
    </row>
    <row r="88" spans="5:15" x14ac:dyDescent="0.25">
      <c r="E88" s="125" t="s">
        <v>5</v>
      </c>
      <c r="F88" s="5" t="s">
        <v>86</v>
      </c>
      <c r="G88" s="145" t="s">
        <v>602</v>
      </c>
      <c r="H88" s="74" t="s">
        <v>26</v>
      </c>
      <c r="I88" s="127" t="s">
        <v>2512</v>
      </c>
      <c r="J88" s="144" t="s">
        <v>4422</v>
      </c>
      <c r="K88" s="142">
        <v>100</v>
      </c>
      <c r="L88" s="143">
        <v>0.1</v>
      </c>
      <c r="M88" s="80"/>
      <c r="N88" s="43">
        <f>IF(Tableau5[[#This Row],[PN]]&gt;0.05,"ERREUR",Tableau5[[#This Row],[Prix de vente public]]*(1-(Tableau5[[#This Row],[Remise]]+Tableau5[[#This Row],[PN]])))</f>
        <v>90</v>
      </c>
      <c r="O88" s="44"/>
    </row>
    <row r="89" spans="5:15" x14ac:dyDescent="0.25">
      <c r="E89" s="125" t="s">
        <v>5</v>
      </c>
      <c r="F89" s="5" t="s">
        <v>86</v>
      </c>
      <c r="G89" s="145" t="s">
        <v>603</v>
      </c>
      <c r="H89" s="74" t="s">
        <v>26</v>
      </c>
      <c r="I89" s="127" t="s">
        <v>2513</v>
      </c>
      <c r="J89" s="144" t="s">
        <v>4423</v>
      </c>
      <c r="K89" s="142">
        <v>100</v>
      </c>
      <c r="L89" s="143">
        <v>0.1</v>
      </c>
      <c r="M89" s="80"/>
      <c r="N89" s="43">
        <f>IF(Tableau5[[#This Row],[PN]]&gt;0.05,"ERREUR",Tableau5[[#This Row],[Prix de vente public]]*(1-(Tableau5[[#This Row],[Remise]]+Tableau5[[#This Row],[PN]])))</f>
        <v>90</v>
      </c>
      <c r="O89" s="44"/>
    </row>
    <row r="90" spans="5:15" x14ac:dyDescent="0.25">
      <c r="E90" s="125" t="s">
        <v>5</v>
      </c>
      <c r="F90" s="5" t="s">
        <v>86</v>
      </c>
      <c r="G90" s="145" t="s">
        <v>604</v>
      </c>
      <c r="H90" s="74" t="s">
        <v>26</v>
      </c>
      <c r="I90" s="127" t="s">
        <v>2514</v>
      </c>
      <c r="J90" s="144" t="s">
        <v>4424</v>
      </c>
      <c r="K90" s="142">
        <v>100</v>
      </c>
      <c r="L90" s="143">
        <v>0.1</v>
      </c>
      <c r="M90" s="80"/>
      <c r="N90" s="43">
        <f>IF(Tableau5[[#This Row],[PN]]&gt;0.05,"ERREUR",Tableau5[[#This Row],[Prix de vente public]]*(1-(Tableau5[[#This Row],[Remise]]+Tableau5[[#This Row],[PN]])))</f>
        <v>90</v>
      </c>
      <c r="O90" s="44"/>
    </row>
    <row r="91" spans="5:15" x14ac:dyDescent="0.25">
      <c r="E91" s="125" t="s">
        <v>5</v>
      </c>
      <c r="F91" s="5" t="s">
        <v>86</v>
      </c>
      <c r="G91" s="145" t="s">
        <v>605</v>
      </c>
      <c r="H91" s="74" t="s">
        <v>26</v>
      </c>
      <c r="I91" s="127" t="s">
        <v>2515</v>
      </c>
      <c r="J91" s="144" t="s">
        <v>4425</v>
      </c>
      <c r="K91" s="142">
        <v>100</v>
      </c>
      <c r="L91" s="143">
        <v>0.1</v>
      </c>
      <c r="M91" s="80"/>
      <c r="N91" s="43">
        <f>IF(Tableau5[[#This Row],[PN]]&gt;0.05,"ERREUR",Tableau5[[#This Row],[Prix de vente public]]*(1-(Tableau5[[#This Row],[Remise]]+Tableau5[[#This Row],[PN]])))</f>
        <v>90</v>
      </c>
      <c r="O91" s="44"/>
    </row>
    <row r="92" spans="5:15" x14ac:dyDescent="0.25">
      <c r="E92" s="125" t="s">
        <v>5</v>
      </c>
      <c r="F92" s="5" t="s">
        <v>86</v>
      </c>
      <c r="G92" s="145" t="s">
        <v>606</v>
      </c>
      <c r="H92" s="74" t="s">
        <v>26</v>
      </c>
      <c r="I92" s="127" t="s">
        <v>2516</v>
      </c>
      <c r="J92" s="144" t="s">
        <v>4426</v>
      </c>
      <c r="K92" s="142">
        <v>100</v>
      </c>
      <c r="L92" s="143">
        <v>0.1</v>
      </c>
      <c r="M92" s="80"/>
      <c r="N92" s="43">
        <f>IF(Tableau5[[#This Row],[PN]]&gt;0.05,"ERREUR",Tableau5[[#This Row],[Prix de vente public]]*(1-(Tableau5[[#This Row],[Remise]]+Tableau5[[#This Row],[PN]])))</f>
        <v>90</v>
      </c>
      <c r="O92" s="44"/>
    </row>
    <row r="93" spans="5:15" x14ac:dyDescent="0.25">
      <c r="E93" s="125" t="s">
        <v>5</v>
      </c>
      <c r="F93" s="5" t="s">
        <v>86</v>
      </c>
      <c r="G93" s="145" t="s">
        <v>607</v>
      </c>
      <c r="H93" s="74" t="s">
        <v>26</v>
      </c>
      <c r="I93" s="127" t="s">
        <v>2517</v>
      </c>
      <c r="J93" s="144" t="s">
        <v>4427</v>
      </c>
      <c r="K93" s="142">
        <v>100</v>
      </c>
      <c r="L93" s="143">
        <v>0.1</v>
      </c>
      <c r="M93" s="80"/>
      <c r="N93" s="43">
        <f>IF(Tableau5[[#This Row],[PN]]&gt;0.05,"ERREUR",Tableau5[[#This Row],[Prix de vente public]]*(1-(Tableau5[[#This Row],[Remise]]+Tableau5[[#This Row],[PN]])))</f>
        <v>90</v>
      </c>
      <c r="O93" s="44"/>
    </row>
    <row r="94" spans="5:15" x14ac:dyDescent="0.25">
      <c r="E94" s="125" t="s">
        <v>5</v>
      </c>
      <c r="F94" s="5" t="s">
        <v>86</v>
      </c>
      <c r="G94" s="145" t="s">
        <v>608</v>
      </c>
      <c r="H94" s="74" t="s">
        <v>26</v>
      </c>
      <c r="I94" s="127" t="s">
        <v>2518</v>
      </c>
      <c r="J94" s="144" t="s">
        <v>4428</v>
      </c>
      <c r="K94" s="142">
        <v>100</v>
      </c>
      <c r="L94" s="143">
        <v>0.1</v>
      </c>
      <c r="M94" s="80"/>
      <c r="N94" s="43">
        <f>IF(Tableau5[[#This Row],[PN]]&gt;0.05,"ERREUR",Tableau5[[#This Row],[Prix de vente public]]*(1-(Tableau5[[#This Row],[Remise]]+Tableau5[[#This Row],[PN]])))</f>
        <v>90</v>
      </c>
      <c r="O94" s="44"/>
    </row>
    <row r="95" spans="5:15" x14ac:dyDescent="0.25">
      <c r="E95" s="125" t="s">
        <v>5</v>
      </c>
      <c r="F95" s="5" t="s">
        <v>86</v>
      </c>
      <c r="G95" s="145" t="s">
        <v>609</v>
      </c>
      <c r="H95" s="74" t="s">
        <v>26</v>
      </c>
      <c r="I95" s="127" t="s">
        <v>2519</v>
      </c>
      <c r="J95" s="144" t="s">
        <v>4429</v>
      </c>
      <c r="K95" s="142">
        <v>100</v>
      </c>
      <c r="L95" s="143">
        <v>0.1</v>
      </c>
      <c r="M95" s="80"/>
      <c r="N95" s="43">
        <f>IF(Tableau5[[#This Row],[PN]]&gt;0.05,"ERREUR",Tableau5[[#This Row],[Prix de vente public]]*(1-(Tableau5[[#This Row],[Remise]]+Tableau5[[#This Row],[PN]])))</f>
        <v>90</v>
      </c>
      <c r="O95" s="44"/>
    </row>
    <row r="96" spans="5:15" x14ac:dyDescent="0.25">
      <c r="E96" s="125" t="s">
        <v>5</v>
      </c>
      <c r="F96" s="5" t="s">
        <v>86</v>
      </c>
      <c r="G96" s="145" t="s">
        <v>610</v>
      </c>
      <c r="H96" s="74" t="s">
        <v>26</v>
      </c>
      <c r="I96" s="127" t="s">
        <v>2520</v>
      </c>
      <c r="J96" s="144" t="s">
        <v>4430</v>
      </c>
      <c r="K96" s="142">
        <v>100</v>
      </c>
      <c r="L96" s="143">
        <v>0.1</v>
      </c>
      <c r="M96" s="80"/>
      <c r="N96" s="43">
        <f>IF(Tableau5[[#This Row],[PN]]&gt;0.05,"ERREUR",Tableau5[[#This Row],[Prix de vente public]]*(1-(Tableau5[[#This Row],[Remise]]+Tableau5[[#This Row],[PN]])))</f>
        <v>90</v>
      </c>
      <c r="O96" s="44"/>
    </row>
    <row r="97" spans="5:15" x14ac:dyDescent="0.25">
      <c r="E97" s="125" t="s">
        <v>5</v>
      </c>
      <c r="F97" s="5" t="s">
        <v>86</v>
      </c>
      <c r="G97" s="145" t="s">
        <v>611</v>
      </c>
      <c r="H97" s="74" t="s">
        <v>26</v>
      </c>
      <c r="I97" s="127" t="s">
        <v>2521</v>
      </c>
      <c r="J97" s="144" t="s">
        <v>4431</v>
      </c>
      <c r="K97" s="142">
        <v>100</v>
      </c>
      <c r="L97" s="143">
        <v>0.1</v>
      </c>
      <c r="M97" s="80"/>
      <c r="N97" s="43">
        <f>IF(Tableau5[[#This Row],[PN]]&gt;0.05,"ERREUR",Tableau5[[#This Row],[Prix de vente public]]*(1-(Tableau5[[#This Row],[Remise]]+Tableau5[[#This Row],[PN]])))</f>
        <v>90</v>
      </c>
      <c r="O97" s="44"/>
    </row>
    <row r="98" spans="5:15" x14ac:dyDescent="0.25">
      <c r="E98" s="125" t="s">
        <v>5</v>
      </c>
      <c r="F98" s="5" t="s">
        <v>86</v>
      </c>
      <c r="G98" s="145" t="s">
        <v>612</v>
      </c>
      <c r="H98" s="74" t="s">
        <v>26</v>
      </c>
      <c r="I98" s="127" t="s">
        <v>2522</v>
      </c>
      <c r="J98" s="144" t="s">
        <v>4432</v>
      </c>
      <c r="K98" s="142">
        <v>100</v>
      </c>
      <c r="L98" s="143">
        <v>0.1</v>
      </c>
      <c r="M98" s="80"/>
      <c r="N98" s="43">
        <f>IF(Tableau5[[#This Row],[PN]]&gt;0.05,"ERREUR",Tableau5[[#This Row],[Prix de vente public]]*(1-(Tableau5[[#This Row],[Remise]]+Tableau5[[#This Row],[PN]])))</f>
        <v>90</v>
      </c>
      <c r="O98" s="44"/>
    </row>
    <row r="99" spans="5:15" x14ac:dyDescent="0.25">
      <c r="E99" s="125" t="s">
        <v>5</v>
      </c>
      <c r="F99" s="5" t="s">
        <v>86</v>
      </c>
      <c r="G99" s="145" t="s">
        <v>613</v>
      </c>
      <c r="H99" s="74" t="s">
        <v>26</v>
      </c>
      <c r="I99" s="127" t="s">
        <v>2523</v>
      </c>
      <c r="J99" s="144" t="s">
        <v>4433</v>
      </c>
      <c r="K99" s="142">
        <v>100</v>
      </c>
      <c r="L99" s="143">
        <v>0.1</v>
      </c>
      <c r="M99" s="80"/>
      <c r="N99" s="43">
        <f>IF(Tableau5[[#This Row],[PN]]&gt;0.05,"ERREUR",Tableau5[[#This Row],[Prix de vente public]]*(1-(Tableau5[[#This Row],[Remise]]+Tableau5[[#This Row],[PN]])))</f>
        <v>90</v>
      </c>
      <c r="O99" s="44"/>
    </row>
    <row r="100" spans="5:15" x14ac:dyDescent="0.25">
      <c r="E100" s="125" t="s">
        <v>5</v>
      </c>
      <c r="F100" s="5" t="s">
        <v>86</v>
      </c>
      <c r="G100" s="145" t="s">
        <v>614</v>
      </c>
      <c r="H100" s="74" t="s">
        <v>26</v>
      </c>
      <c r="I100" s="127" t="s">
        <v>2524</v>
      </c>
      <c r="J100" s="144" t="s">
        <v>4434</v>
      </c>
      <c r="K100" s="142">
        <v>100</v>
      </c>
      <c r="L100" s="143">
        <v>0.1</v>
      </c>
      <c r="M100" s="80"/>
      <c r="N100" s="43">
        <f>IF(Tableau5[[#This Row],[PN]]&gt;0.05,"ERREUR",Tableau5[[#This Row],[Prix de vente public]]*(1-(Tableau5[[#This Row],[Remise]]+Tableau5[[#This Row],[PN]])))</f>
        <v>90</v>
      </c>
      <c r="O100" s="44"/>
    </row>
    <row r="101" spans="5:15" x14ac:dyDescent="0.25">
      <c r="E101" s="125" t="s">
        <v>5</v>
      </c>
      <c r="F101" s="5" t="s">
        <v>86</v>
      </c>
      <c r="G101" s="145" t="s">
        <v>615</v>
      </c>
      <c r="H101" s="74" t="s">
        <v>26</v>
      </c>
      <c r="I101" s="127" t="s">
        <v>2525</v>
      </c>
      <c r="J101" s="144" t="s">
        <v>4435</v>
      </c>
      <c r="K101" s="142">
        <v>100</v>
      </c>
      <c r="L101" s="143">
        <v>0.1</v>
      </c>
      <c r="M101" s="80"/>
      <c r="N101" s="43">
        <f>IF(Tableau5[[#This Row],[PN]]&gt;0.05,"ERREUR",Tableau5[[#This Row],[Prix de vente public]]*(1-(Tableau5[[#This Row],[Remise]]+Tableau5[[#This Row],[PN]])))</f>
        <v>90</v>
      </c>
      <c r="O101" s="44"/>
    </row>
    <row r="102" spans="5:15" x14ac:dyDescent="0.25">
      <c r="E102" s="125" t="s">
        <v>5</v>
      </c>
      <c r="F102" s="5" t="s">
        <v>86</v>
      </c>
      <c r="G102" s="145" t="s">
        <v>616</v>
      </c>
      <c r="H102" s="74" t="s">
        <v>26</v>
      </c>
      <c r="I102" s="127" t="s">
        <v>2526</v>
      </c>
      <c r="J102" s="144" t="s">
        <v>4436</v>
      </c>
      <c r="K102" s="142">
        <v>100</v>
      </c>
      <c r="L102" s="143">
        <v>0.1</v>
      </c>
      <c r="M102" s="80"/>
      <c r="N102" s="43">
        <f>IF(Tableau5[[#This Row],[PN]]&gt;0.05,"ERREUR",Tableau5[[#This Row],[Prix de vente public]]*(1-(Tableau5[[#This Row],[Remise]]+Tableau5[[#This Row],[PN]])))</f>
        <v>90</v>
      </c>
      <c r="O102" s="44"/>
    </row>
    <row r="103" spans="5:15" x14ac:dyDescent="0.25">
      <c r="E103" s="125" t="s">
        <v>5</v>
      </c>
      <c r="F103" s="5" t="s">
        <v>86</v>
      </c>
      <c r="G103" s="145" t="s">
        <v>617</v>
      </c>
      <c r="H103" s="74" t="s">
        <v>26</v>
      </c>
      <c r="I103" s="127" t="s">
        <v>2527</v>
      </c>
      <c r="J103" s="144" t="s">
        <v>4437</v>
      </c>
      <c r="K103" s="142">
        <v>100</v>
      </c>
      <c r="L103" s="143">
        <v>0.1</v>
      </c>
      <c r="M103" s="80"/>
      <c r="N103" s="43">
        <f>IF(Tableau5[[#This Row],[PN]]&gt;0.05,"ERREUR",Tableau5[[#This Row],[Prix de vente public]]*(1-(Tableau5[[#This Row],[Remise]]+Tableau5[[#This Row],[PN]])))</f>
        <v>90</v>
      </c>
      <c r="O103" s="44"/>
    </row>
    <row r="104" spans="5:15" x14ac:dyDescent="0.25">
      <c r="E104" s="125" t="s">
        <v>5</v>
      </c>
      <c r="F104" s="5" t="s">
        <v>86</v>
      </c>
      <c r="G104" s="145" t="s">
        <v>618</v>
      </c>
      <c r="H104" s="74" t="s">
        <v>26</v>
      </c>
      <c r="I104" s="127" t="s">
        <v>2528</v>
      </c>
      <c r="J104" s="144" t="s">
        <v>4438</v>
      </c>
      <c r="K104" s="142">
        <v>100</v>
      </c>
      <c r="L104" s="143">
        <v>0.1</v>
      </c>
      <c r="M104" s="80"/>
      <c r="N104" s="43">
        <f>IF(Tableau5[[#This Row],[PN]]&gt;0.05,"ERREUR",Tableau5[[#This Row],[Prix de vente public]]*(1-(Tableau5[[#This Row],[Remise]]+Tableau5[[#This Row],[PN]])))</f>
        <v>90</v>
      </c>
      <c r="O104" s="44"/>
    </row>
    <row r="105" spans="5:15" x14ac:dyDescent="0.25">
      <c r="E105" s="125" t="s">
        <v>5</v>
      </c>
      <c r="F105" s="5" t="s">
        <v>86</v>
      </c>
      <c r="G105" s="145" t="s">
        <v>619</v>
      </c>
      <c r="H105" s="74" t="s">
        <v>26</v>
      </c>
      <c r="I105" s="127" t="s">
        <v>2529</v>
      </c>
      <c r="J105" s="144" t="s">
        <v>4439</v>
      </c>
      <c r="K105" s="142">
        <v>100</v>
      </c>
      <c r="L105" s="143">
        <v>0.1</v>
      </c>
      <c r="M105" s="80"/>
      <c r="N105" s="43">
        <f>IF(Tableau5[[#This Row],[PN]]&gt;0.05,"ERREUR",Tableau5[[#This Row],[Prix de vente public]]*(1-(Tableau5[[#This Row],[Remise]]+Tableau5[[#This Row],[PN]])))</f>
        <v>90</v>
      </c>
      <c r="O105" s="44"/>
    </row>
    <row r="106" spans="5:15" x14ac:dyDescent="0.25">
      <c r="E106" s="125" t="s">
        <v>5</v>
      </c>
      <c r="F106" s="5" t="s">
        <v>86</v>
      </c>
      <c r="G106" s="145" t="s">
        <v>620</v>
      </c>
      <c r="H106" s="74" t="s">
        <v>26</v>
      </c>
      <c r="I106" s="127" t="s">
        <v>2530</v>
      </c>
      <c r="J106" s="144" t="s">
        <v>4440</v>
      </c>
      <c r="K106" s="142">
        <v>100</v>
      </c>
      <c r="L106" s="143">
        <v>0.1</v>
      </c>
      <c r="M106" s="80"/>
      <c r="N106" s="43">
        <f>IF(Tableau5[[#This Row],[PN]]&gt;0.05,"ERREUR",Tableau5[[#This Row],[Prix de vente public]]*(1-(Tableau5[[#This Row],[Remise]]+Tableau5[[#This Row],[PN]])))</f>
        <v>90</v>
      </c>
      <c r="O106" s="44"/>
    </row>
    <row r="107" spans="5:15" x14ac:dyDescent="0.25">
      <c r="E107" s="125" t="s">
        <v>5</v>
      </c>
      <c r="F107" s="5" t="s">
        <v>86</v>
      </c>
      <c r="G107" s="145" t="s">
        <v>621</v>
      </c>
      <c r="H107" s="74" t="s">
        <v>26</v>
      </c>
      <c r="I107" s="127" t="s">
        <v>2531</v>
      </c>
      <c r="J107" s="144" t="s">
        <v>4441</v>
      </c>
      <c r="K107" s="142">
        <v>100</v>
      </c>
      <c r="L107" s="143">
        <v>0.1</v>
      </c>
      <c r="M107" s="80"/>
      <c r="N107" s="43">
        <f>IF(Tableau5[[#This Row],[PN]]&gt;0.05,"ERREUR",Tableau5[[#This Row],[Prix de vente public]]*(1-(Tableau5[[#This Row],[Remise]]+Tableau5[[#This Row],[PN]])))</f>
        <v>90</v>
      </c>
      <c r="O107" s="44"/>
    </row>
    <row r="108" spans="5:15" x14ac:dyDescent="0.25">
      <c r="E108" s="125" t="s">
        <v>5</v>
      </c>
      <c r="F108" s="5" t="s">
        <v>86</v>
      </c>
      <c r="G108" s="145" t="s">
        <v>622</v>
      </c>
      <c r="H108" s="74" t="s">
        <v>26</v>
      </c>
      <c r="I108" s="127" t="s">
        <v>2532</v>
      </c>
      <c r="J108" s="144" t="s">
        <v>4442</v>
      </c>
      <c r="K108" s="142">
        <v>100</v>
      </c>
      <c r="L108" s="143">
        <v>0.1</v>
      </c>
      <c r="M108" s="80"/>
      <c r="N108" s="43">
        <f>IF(Tableau5[[#This Row],[PN]]&gt;0.05,"ERREUR",Tableau5[[#This Row],[Prix de vente public]]*(1-(Tableau5[[#This Row],[Remise]]+Tableau5[[#This Row],[PN]])))</f>
        <v>90</v>
      </c>
      <c r="O108" s="44"/>
    </row>
    <row r="109" spans="5:15" x14ac:dyDescent="0.25">
      <c r="E109" s="125" t="s">
        <v>5</v>
      </c>
      <c r="F109" s="5" t="s">
        <v>86</v>
      </c>
      <c r="G109" s="145" t="s">
        <v>623</v>
      </c>
      <c r="H109" s="74" t="s">
        <v>26</v>
      </c>
      <c r="I109" s="127" t="s">
        <v>2533</v>
      </c>
      <c r="J109" s="144" t="s">
        <v>4443</v>
      </c>
      <c r="K109" s="142">
        <v>100</v>
      </c>
      <c r="L109" s="143">
        <v>0.1</v>
      </c>
      <c r="M109" s="80"/>
      <c r="N109" s="43">
        <f>IF(Tableau5[[#This Row],[PN]]&gt;0.05,"ERREUR",Tableau5[[#This Row],[Prix de vente public]]*(1-(Tableau5[[#This Row],[Remise]]+Tableau5[[#This Row],[PN]])))</f>
        <v>90</v>
      </c>
      <c r="O109" s="44"/>
    </row>
    <row r="110" spans="5:15" x14ac:dyDescent="0.25">
      <c r="E110" s="125" t="s">
        <v>5</v>
      </c>
      <c r="F110" s="5" t="s">
        <v>86</v>
      </c>
      <c r="G110" s="145" t="s">
        <v>624</v>
      </c>
      <c r="H110" s="74" t="s">
        <v>26</v>
      </c>
      <c r="I110" s="127" t="s">
        <v>2534</v>
      </c>
      <c r="J110" s="144" t="s">
        <v>4444</v>
      </c>
      <c r="K110" s="142">
        <v>100</v>
      </c>
      <c r="L110" s="143">
        <v>0.1</v>
      </c>
      <c r="M110" s="80"/>
      <c r="N110" s="43">
        <f>IF(Tableau5[[#This Row],[PN]]&gt;0.05,"ERREUR",Tableau5[[#This Row],[Prix de vente public]]*(1-(Tableau5[[#This Row],[Remise]]+Tableau5[[#This Row],[PN]])))</f>
        <v>90</v>
      </c>
      <c r="O110" s="44"/>
    </row>
    <row r="111" spans="5:15" x14ac:dyDescent="0.25">
      <c r="E111" s="125" t="s">
        <v>5</v>
      </c>
      <c r="F111" s="5" t="s">
        <v>86</v>
      </c>
      <c r="G111" s="145" t="s">
        <v>625</v>
      </c>
      <c r="H111" s="74" t="s">
        <v>26</v>
      </c>
      <c r="I111" s="127" t="s">
        <v>2535</v>
      </c>
      <c r="J111" s="144" t="s">
        <v>4445</v>
      </c>
      <c r="K111" s="142">
        <v>100</v>
      </c>
      <c r="L111" s="143">
        <v>0.1</v>
      </c>
      <c r="M111" s="80"/>
      <c r="N111" s="43">
        <f>IF(Tableau5[[#This Row],[PN]]&gt;0.05,"ERREUR",Tableau5[[#This Row],[Prix de vente public]]*(1-(Tableau5[[#This Row],[Remise]]+Tableau5[[#This Row],[PN]])))</f>
        <v>90</v>
      </c>
      <c r="O111" s="44"/>
    </row>
    <row r="112" spans="5:15" x14ac:dyDescent="0.25">
      <c r="E112" s="125" t="s">
        <v>5</v>
      </c>
      <c r="F112" s="5" t="s">
        <v>86</v>
      </c>
      <c r="G112" s="145" t="s">
        <v>626</v>
      </c>
      <c r="H112" s="74" t="s">
        <v>26</v>
      </c>
      <c r="I112" s="127" t="s">
        <v>2536</v>
      </c>
      <c r="J112" s="144" t="s">
        <v>4446</v>
      </c>
      <c r="K112" s="142">
        <v>100</v>
      </c>
      <c r="L112" s="143">
        <v>0.1</v>
      </c>
      <c r="M112" s="80"/>
      <c r="N112" s="43">
        <f>IF(Tableau5[[#This Row],[PN]]&gt;0.05,"ERREUR",Tableau5[[#This Row],[Prix de vente public]]*(1-(Tableau5[[#This Row],[Remise]]+Tableau5[[#This Row],[PN]])))</f>
        <v>90</v>
      </c>
      <c r="O112" s="44"/>
    </row>
    <row r="113" spans="5:15" x14ac:dyDescent="0.25">
      <c r="E113" s="125" t="s">
        <v>5</v>
      </c>
      <c r="F113" s="5" t="s">
        <v>86</v>
      </c>
      <c r="G113" s="145" t="s">
        <v>627</v>
      </c>
      <c r="H113" s="74" t="s">
        <v>26</v>
      </c>
      <c r="I113" s="127" t="s">
        <v>2537</v>
      </c>
      <c r="J113" s="144" t="s">
        <v>4447</v>
      </c>
      <c r="K113" s="142">
        <v>100</v>
      </c>
      <c r="L113" s="143">
        <v>0.1</v>
      </c>
      <c r="M113" s="80"/>
      <c r="N113" s="43">
        <f>IF(Tableau5[[#This Row],[PN]]&gt;0.05,"ERREUR",Tableau5[[#This Row],[Prix de vente public]]*(1-(Tableau5[[#This Row],[Remise]]+Tableau5[[#This Row],[PN]])))</f>
        <v>90</v>
      </c>
      <c r="O113" s="44"/>
    </row>
    <row r="114" spans="5:15" x14ac:dyDescent="0.25">
      <c r="E114" s="125" t="s">
        <v>5</v>
      </c>
      <c r="F114" s="5" t="s">
        <v>86</v>
      </c>
      <c r="G114" s="145" t="s">
        <v>628</v>
      </c>
      <c r="H114" s="74" t="s">
        <v>26</v>
      </c>
      <c r="I114" s="127" t="s">
        <v>2538</v>
      </c>
      <c r="J114" s="144" t="s">
        <v>4448</v>
      </c>
      <c r="K114" s="142">
        <v>100</v>
      </c>
      <c r="L114" s="143">
        <v>0.1</v>
      </c>
      <c r="M114" s="80"/>
      <c r="N114" s="43">
        <f>IF(Tableau5[[#This Row],[PN]]&gt;0.05,"ERREUR",Tableau5[[#This Row],[Prix de vente public]]*(1-(Tableau5[[#This Row],[Remise]]+Tableau5[[#This Row],[PN]])))</f>
        <v>90</v>
      </c>
      <c r="O114" s="44"/>
    </row>
    <row r="115" spans="5:15" x14ac:dyDescent="0.25">
      <c r="E115" s="125" t="s">
        <v>5</v>
      </c>
      <c r="F115" s="5" t="s">
        <v>86</v>
      </c>
      <c r="G115" s="145" t="s">
        <v>629</v>
      </c>
      <c r="H115" s="74" t="s">
        <v>26</v>
      </c>
      <c r="I115" s="127" t="s">
        <v>2539</v>
      </c>
      <c r="J115" s="144" t="s">
        <v>4449</v>
      </c>
      <c r="K115" s="142">
        <v>100</v>
      </c>
      <c r="L115" s="143">
        <v>0.1</v>
      </c>
      <c r="M115" s="80"/>
      <c r="N115" s="43">
        <f>IF(Tableau5[[#This Row],[PN]]&gt;0.05,"ERREUR",Tableau5[[#This Row],[Prix de vente public]]*(1-(Tableau5[[#This Row],[Remise]]+Tableau5[[#This Row],[PN]])))</f>
        <v>90</v>
      </c>
      <c r="O115" s="44"/>
    </row>
    <row r="116" spans="5:15" x14ac:dyDescent="0.25">
      <c r="E116" s="125" t="s">
        <v>5</v>
      </c>
      <c r="F116" s="5" t="s">
        <v>86</v>
      </c>
      <c r="G116" s="145" t="s">
        <v>630</v>
      </c>
      <c r="H116" s="74" t="s">
        <v>26</v>
      </c>
      <c r="I116" s="127" t="s">
        <v>2540</v>
      </c>
      <c r="J116" s="144" t="s">
        <v>4450</v>
      </c>
      <c r="K116" s="142">
        <v>100</v>
      </c>
      <c r="L116" s="143">
        <v>0.1</v>
      </c>
      <c r="M116" s="80"/>
      <c r="N116" s="43">
        <f>IF(Tableau5[[#This Row],[PN]]&gt;0.05,"ERREUR",Tableau5[[#This Row],[Prix de vente public]]*(1-(Tableau5[[#This Row],[Remise]]+Tableau5[[#This Row],[PN]])))</f>
        <v>90</v>
      </c>
      <c r="O116" s="44"/>
    </row>
    <row r="117" spans="5:15" x14ac:dyDescent="0.25">
      <c r="E117" s="125" t="s">
        <v>5</v>
      </c>
      <c r="F117" s="5" t="s">
        <v>86</v>
      </c>
      <c r="G117" s="145" t="s">
        <v>631</v>
      </c>
      <c r="H117" s="74" t="s">
        <v>26</v>
      </c>
      <c r="I117" s="127" t="s">
        <v>2541</v>
      </c>
      <c r="J117" s="144" t="s">
        <v>4451</v>
      </c>
      <c r="K117" s="142">
        <v>100</v>
      </c>
      <c r="L117" s="143">
        <v>0.1</v>
      </c>
      <c r="M117" s="80"/>
      <c r="N117" s="43">
        <f>IF(Tableau5[[#This Row],[PN]]&gt;0.05,"ERREUR",Tableau5[[#This Row],[Prix de vente public]]*(1-(Tableau5[[#This Row],[Remise]]+Tableau5[[#This Row],[PN]])))</f>
        <v>90</v>
      </c>
      <c r="O117" s="44"/>
    </row>
    <row r="118" spans="5:15" x14ac:dyDescent="0.25">
      <c r="E118" s="125" t="s">
        <v>5</v>
      </c>
      <c r="F118" s="5" t="s">
        <v>86</v>
      </c>
      <c r="G118" s="145" t="s">
        <v>632</v>
      </c>
      <c r="H118" s="74" t="s">
        <v>26</v>
      </c>
      <c r="I118" s="127" t="s">
        <v>2542</v>
      </c>
      <c r="J118" s="144" t="s">
        <v>4452</v>
      </c>
      <c r="K118" s="142">
        <v>100</v>
      </c>
      <c r="L118" s="143">
        <v>0.1</v>
      </c>
      <c r="M118" s="80"/>
      <c r="N118" s="43">
        <f>IF(Tableau5[[#This Row],[PN]]&gt;0.05,"ERREUR",Tableau5[[#This Row],[Prix de vente public]]*(1-(Tableau5[[#This Row],[Remise]]+Tableau5[[#This Row],[PN]])))</f>
        <v>90</v>
      </c>
      <c r="O118" s="44"/>
    </row>
    <row r="119" spans="5:15" x14ac:dyDescent="0.25">
      <c r="E119" s="125" t="s">
        <v>5</v>
      </c>
      <c r="F119" s="5" t="s">
        <v>86</v>
      </c>
      <c r="G119" s="145" t="s">
        <v>633</v>
      </c>
      <c r="H119" s="74" t="s">
        <v>26</v>
      </c>
      <c r="I119" s="127" t="s">
        <v>2543</v>
      </c>
      <c r="J119" s="144" t="s">
        <v>4453</v>
      </c>
      <c r="K119" s="142">
        <v>100</v>
      </c>
      <c r="L119" s="143">
        <v>0.1</v>
      </c>
      <c r="M119" s="80"/>
      <c r="N119" s="43">
        <f>IF(Tableau5[[#This Row],[PN]]&gt;0.05,"ERREUR",Tableau5[[#This Row],[Prix de vente public]]*(1-(Tableau5[[#This Row],[Remise]]+Tableau5[[#This Row],[PN]])))</f>
        <v>90</v>
      </c>
      <c r="O119" s="44"/>
    </row>
    <row r="120" spans="5:15" x14ac:dyDescent="0.25">
      <c r="E120" s="125" t="s">
        <v>5</v>
      </c>
      <c r="F120" s="5" t="s">
        <v>86</v>
      </c>
      <c r="G120" s="145" t="s">
        <v>634</v>
      </c>
      <c r="H120" s="74" t="s">
        <v>26</v>
      </c>
      <c r="I120" s="127" t="s">
        <v>2544</v>
      </c>
      <c r="J120" s="144" t="s">
        <v>4454</v>
      </c>
      <c r="K120" s="142">
        <v>100</v>
      </c>
      <c r="L120" s="143">
        <v>0.1</v>
      </c>
      <c r="M120" s="80"/>
      <c r="N120" s="43">
        <f>IF(Tableau5[[#This Row],[PN]]&gt;0.05,"ERREUR",Tableau5[[#This Row],[Prix de vente public]]*(1-(Tableau5[[#This Row],[Remise]]+Tableau5[[#This Row],[PN]])))</f>
        <v>90</v>
      </c>
      <c r="O120" s="44"/>
    </row>
    <row r="121" spans="5:15" x14ac:dyDescent="0.25">
      <c r="E121" s="125" t="s">
        <v>5</v>
      </c>
      <c r="F121" s="5" t="s">
        <v>86</v>
      </c>
      <c r="G121" s="145" t="s">
        <v>635</v>
      </c>
      <c r="H121" s="74" t="s">
        <v>26</v>
      </c>
      <c r="I121" s="127" t="s">
        <v>2545</v>
      </c>
      <c r="J121" s="144" t="s">
        <v>4455</v>
      </c>
      <c r="K121" s="142">
        <v>100</v>
      </c>
      <c r="L121" s="143">
        <v>0.1</v>
      </c>
      <c r="M121" s="80"/>
      <c r="N121" s="43">
        <f>IF(Tableau5[[#This Row],[PN]]&gt;0.05,"ERREUR",Tableau5[[#This Row],[Prix de vente public]]*(1-(Tableau5[[#This Row],[Remise]]+Tableau5[[#This Row],[PN]])))</f>
        <v>90</v>
      </c>
      <c r="O121" s="44"/>
    </row>
    <row r="122" spans="5:15" x14ac:dyDescent="0.25">
      <c r="E122" s="125" t="s">
        <v>5</v>
      </c>
      <c r="F122" s="5" t="s">
        <v>86</v>
      </c>
      <c r="G122" s="145" t="s">
        <v>636</v>
      </c>
      <c r="H122" s="74" t="s">
        <v>26</v>
      </c>
      <c r="I122" s="127" t="s">
        <v>2546</v>
      </c>
      <c r="J122" s="144" t="s">
        <v>4456</v>
      </c>
      <c r="K122" s="142">
        <v>100</v>
      </c>
      <c r="L122" s="143">
        <v>0.1</v>
      </c>
      <c r="M122" s="80"/>
      <c r="N122" s="43">
        <f>IF(Tableau5[[#This Row],[PN]]&gt;0.05,"ERREUR",Tableau5[[#This Row],[Prix de vente public]]*(1-(Tableau5[[#This Row],[Remise]]+Tableau5[[#This Row],[PN]])))</f>
        <v>90</v>
      </c>
      <c r="O122" s="44"/>
    </row>
    <row r="123" spans="5:15" x14ac:dyDescent="0.25">
      <c r="E123" s="125" t="s">
        <v>5</v>
      </c>
      <c r="F123" s="5" t="s">
        <v>86</v>
      </c>
      <c r="G123" s="145" t="s">
        <v>637</v>
      </c>
      <c r="H123" s="74" t="s">
        <v>26</v>
      </c>
      <c r="I123" s="127" t="s">
        <v>2547</v>
      </c>
      <c r="J123" s="144" t="s">
        <v>4457</v>
      </c>
      <c r="K123" s="142">
        <v>100</v>
      </c>
      <c r="L123" s="143">
        <v>0.1</v>
      </c>
      <c r="M123" s="80"/>
      <c r="N123" s="43">
        <f>IF(Tableau5[[#This Row],[PN]]&gt;0.05,"ERREUR",Tableau5[[#This Row],[Prix de vente public]]*(1-(Tableau5[[#This Row],[Remise]]+Tableau5[[#This Row],[PN]])))</f>
        <v>90</v>
      </c>
      <c r="O123" s="44"/>
    </row>
    <row r="124" spans="5:15" x14ac:dyDescent="0.25">
      <c r="E124" s="125" t="s">
        <v>5</v>
      </c>
      <c r="F124" s="5" t="s">
        <v>86</v>
      </c>
      <c r="G124" s="145" t="s">
        <v>638</v>
      </c>
      <c r="H124" s="74" t="s">
        <v>26</v>
      </c>
      <c r="I124" s="127" t="s">
        <v>2548</v>
      </c>
      <c r="J124" s="144" t="s">
        <v>4458</v>
      </c>
      <c r="K124" s="142">
        <v>100</v>
      </c>
      <c r="L124" s="143">
        <v>0.1</v>
      </c>
      <c r="M124" s="80"/>
      <c r="N124" s="43">
        <f>IF(Tableau5[[#This Row],[PN]]&gt;0.05,"ERREUR",Tableau5[[#This Row],[Prix de vente public]]*(1-(Tableau5[[#This Row],[Remise]]+Tableau5[[#This Row],[PN]])))</f>
        <v>90</v>
      </c>
      <c r="O124" s="44"/>
    </row>
    <row r="125" spans="5:15" x14ac:dyDescent="0.25">
      <c r="E125" s="125" t="s">
        <v>5</v>
      </c>
      <c r="F125" s="5" t="s">
        <v>86</v>
      </c>
      <c r="G125" s="145" t="s">
        <v>639</v>
      </c>
      <c r="H125" s="74" t="s">
        <v>26</v>
      </c>
      <c r="I125" s="127" t="s">
        <v>2549</v>
      </c>
      <c r="J125" s="144" t="s">
        <v>4459</v>
      </c>
      <c r="K125" s="142">
        <v>100</v>
      </c>
      <c r="L125" s="143">
        <v>0.1</v>
      </c>
      <c r="M125" s="80"/>
      <c r="N125" s="43">
        <f>IF(Tableau5[[#This Row],[PN]]&gt;0.05,"ERREUR",Tableau5[[#This Row],[Prix de vente public]]*(1-(Tableau5[[#This Row],[Remise]]+Tableau5[[#This Row],[PN]])))</f>
        <v>90</v>
      </c>
      <c r="O125" s="44"/>
    </row>
    <row r="126" spans="5:15" x14ac:dyDescent="0.25">
      <c r="E126" s="125" t="s">
        <v>5</v>
      </c>
      <c r="F126" s="5" t="s">
        <v>86</v>
      </c>
      <c r="G126" s="145" t="s">
        <v>640</v>
      </c>
      <c r="H126" s="74" t="s">
        <v>26</v>
      </c>
      <c r="I126" s="127" t="s">
        <v>2550</v>
      </c>
      <c r="J126" s="144" t="s">
        <v>4460</v>
      </c>
      <c r="K126" s="142">
        <v>100</v>
      </c>
      <c r="L126" s="143">
        <v>0.1</v>
      </c>
      <c r="M126" s="80"/>
      <c r="N126" s="43">
        <f>IF(Tableau5[[#This Row],[PN]]&gt;0.05,"ERREUR",Tableau5[[#This Row],[Prix de vente public]]*(1-(Tableau5[[#This Row],[Remise]]+Tableau5[[#This Row],[PN]])))</f>
        <v>90</v>
      </c>
      <c r="O126" s="44"/>
    </row>
    <row r="127" spans="5:15" x14ac:dyDescent="0.25">
      <c r="E127" s="125" t="s">
        <v>5</v>
      </c>
      <c r="F127" s="5" t="s">
        <v>86</v>
      </c>
      <c r="G127" s="145" t="s">
        <v>641</v>
      </c>
      <c r="H127" s="74" t="s">
        <v>26</v>
      </c>
      <c r="I127" s="127" t="s">
        <v>2551</v>
      </c>
      <c r="J127" s="144" t="s">
        <v>4461</v>
      </c>
      <c r="K127" s="142">
        <v>100</v>
      </c>
      <c r="L127" s="143">
        <v>0.1</v>
      </c>
      <c r="M127" s="80"/>
      <c r="N127" s="43">
        <f>IF(Tableau5[[#This Row],[PN]]&gt;0.05,"ERREUR",Tableau5[[#This Row],[Prix de vente public]]*(1-(Tableau5[[#This Row],[Remise]]+Tableau5[[#This Row],[PN]])))</f>
        <v>90</v>
      </c>
      <c r="O127" s="44"/>
    </row>
    <row r="128" spans="5:15" x14ac:dyDescent="0.25">
      <c r="E128" s="125" t="s">
        <v>5</v>
      </c>
      <c r="F128" s="5" t="s">
        <v>86</v>
      </c>
      <c r="G128" s="145" t="s">
        <v>642</v>
      </c>
      <c r="H128" s="74" t="s">
        <v>26</v>
      </c>
      <c r="I128" s="127" t="s">
        <v>2552</v>
      </c>
      <c r="J128" s="144" t="s">
        <v>4462</v>
      </c>
      <c r="K128" s="142">
        <v>100</v>
      </c>
      <c r="L128" s="143">
        <v>0.1</v>
      </c>
      <c r="M128" s="80"/>
      <c r="N128" s="43">
        <f>IF(Tableau5[[#This Row],[PN]]&gt;0.05,"ERREUR",Tableau5[[#This Row],[Prix de vente public]]*(1-(Tableau5[[#This Row],[Remise]]+Tableau5[[#This Row],[PN]])))</f>
        <v>90</v>
      </c>
      <c r="O128" s="44"/>
    </row>
    <row r="129" spans="5:15" x14ac:dyDescent="0.25">
      <c r="E129" s="125" t="s">
        <v>5</v>
      </c>
      <c r="F129" s="5" t="s">
        <v>86</v>
      </c>
      <c r="G129" s="145" t="s">
        <v>643</v>
      </c>
      <c r="H129" s="74" t="s">
        <v>26</v>
      </c>
      <c r="I129" s="127" t="s">
        <v>2553</v>
      </c>
      <c r="J129" s="144" t="s">
        <v>4463</v>
      </c>
      <c r="K129" s="142">
        <v>100</v>
      </c>
      <c r="L129" s="143">
        <v>0.1</v>
      </c>
      <c r="M129" s="80"/>
      <c r="N129" s="43">
        <f>IF(Tableau5[[#This Row],[PN]]&gt;0.05,"ERREUR",Tableau5[[#This Row],[Prix de vente public]]*(1-(Tableau5[[#This Row],[Remise]]+Tableau5[[#This Row],[PN]])))</f>
        <v>90</v>
      </c>
      <c r="O129" s="44"/>
    </row>
    <row r="130" spans="5:15" x14ac:dyDescent="0.25">
      <c r="E130" s="125" t="s">
        <v>5</v>
      </c>
      <c r="F130" s="5" t="s">
        <v>86</v>
      </c>
      <c r="G130" s="145" t="s">
        <v>644</v>
      </c>
      <c r="H130" s="74" t="s">
        <v>26</v>
      </c>
      <c r="I130" s="127" t="s">
        <v>2554</v>
      </c>
      <c r="J130" s="144" t="s">
        <v>4464</v>
      </c>
      <c r="K130" s="142">
        <v>100</v>
      </c>
      <c r="L130" s="143">
        <v>0.1</v>
      </c>
      <c r="M130" s="80"/>
      <c r="N130" s="43">
        <f>IF(Tableau5[[#This Row],[PN]]&gt;0.05,"ERREUR",Tableau5[[#This Row],[Prix de vente public]]*(1-(Tableau5[[#This Row],[Remise]]+Tableau5[[#This Row],[PN]])))</f>
        <v>90</v>
      </c>
      <c r="O130" s="44"/>
    </row>
    <row r="131" spans="5:15" x14ac:dyDescent="0.25">
      <c r="E131" s="125" t="s">
        <v>5</v>
      </c>
      <c r="F131" s="5" t="s">
        <v>86</v>
      </c>
      <c r="G131" s="145" t="s">
        <v>645</v>
      </c>
      <c r="H131" s="74" t="s">
        <v>26</v>
      </c>
      <c r="I131" s="127" t="s">
        <v>2555</v>
      </c>
      <c r="J131" s="144" t="s">
        <v>4465</v>
      </c>
      <c r="K131" s="142">
        <v>100</v>
      </c>
      <c r="L131" s="143">
        <v>0.1</v>
      </c>
      <c r="M131" s="80"/>
      <c r="N131" s="43">
        <f>IF(Tableau5[[#This Row],[PN]]&gt;0.05,"ERREUR",Tableau5[[#This Row],[Prix de vente public]]*(1-(Tableau5[[#This Row],[Remise]]+Tableau5[[#This Row],[PN]])))</f>
        <v>90</v>
      </c>
      <c r="O131" s="44"/>
    </row>
    <row r="132" spans="5:15" x14ac:dyDescent="0.25">
      <c r="E132" s="125" t="s">
        <v>5</v>
      </c>
      <c r="F132" s="5" t="s">
        <v>86</v>
      </c>
      <c r="G132" s="145" t="s">
        <v>646</v>
      </c>
      <c r="H132" s="74" t="s">
        <v>26</v>
      </c>
      <c r="I132" s="127" t="s">
        <v>2556</v>
      </c>
      <c r="J132" s="144" t="s">
        <v>4466</v>
      </c>
      <c r="K132" s="142">
        <v>100</v>
      </c>
      <c r="L132" s="143">
        <v>0.1</v>
      </c>
      <c r="M132" s="80"/>
      <c r="N132" s="43">
        <f>IF(Tableau5[[#This Row],[PN]]&gt;0.05,"ERREUR",Tableau5[[#This Row],[Prix de vente public]]*(1-(Tableau5[[#This Row],[Remise]]+Tableau5[[#This Row],[PN]])))</f>
        <v>90</v>
      </c>
      <c r="O132" s="44"/>
    </row>
    <row r="133" spans="5:15" x14ac:dyDescent="0.25">
      <c r="E133" s="125" t="s">
        <v>5</v>
      </c>
      <c r="F133" s="5" t="s">
        <v>86</v>
      </c>
      <c r="G133" s="145" t="s">
        <v>647</v>
      </c>
      <c r="H133" s="74" t="s">
        <v>26</v>
      </c>
      <c r="I133" s="127" t="s">
        <v>2557</v>
      </c>
      <c r="J133" s="144" t="s">
        <v>4467</v>
      </c>
      <c r="K133" s="142">
        <v>100</v>
      </c>
      <c r="L133" s="143">
        <v>0.1</v>
      </c>
      <c r="M133" s="80"/>
      <c r="N133" s="43">
        <f>IF(Tableau5[[#This Row],[PN]]&gt;0.05,"ERREUR",Tableau5[[#This Row],[Prix de vente public]]*(1-(Tableau5[[#This Row],[Remise]]+Tableau5[[#This Row],[PN]])))</f>
        <v>90</v>
      </c>
      <c r="O133" s="44"/>
    </row>
    <row r="134" spans="5:15" x14ac:dyDescent="0.25">
      <c r="E134" s="125" t="s">
        <v>5</v>
      </c>
      <c r="F134" s="5" t="s">
        <v>86</v>
      </c>
      <c r="G134" s="145" t="s">
        <v>648</v>
      </c>
      <c r="H134" s="74" t="s">
        <v>26</v>
      </c>
      <c r="I134" s="127" t="s">
        <v>2558</v>
      </c>
      <c r="J134" s="144" t="s">
        <v>4468</v>
      </c>
      <c r="K134" s="142">
        <v>100</v>
      </c>
      <c r="L134" s="143">
        <v>0.1</v>
      </c>
      <c r="M134" s="80"/>
      <c r="N134" s="43">
        <f>IF(Tableau5[[#This Row],[PN]]&gt;0.05,"ERREUR",Tableau5[[#This Row],[Prix de vente public]]*(1-(Tableau5[[#This Row],[Remise]]+Tableau5[[#This Row],[PN]])))</f>
        <v>90</v>
      </c>
      <c r="O134" s="44"/>
    </row>
    <row r="135" spans="5:15" x14ac:dyDescent="0.25">
      <c r="E135" s="125" t="s">
        <v>5</v>
      </c>
      <c r="F135" s="5" t="s">
        <v>86</v>
      </c>
      <c r="G135" s="145" t="s">
        <v>649</v>
      </c>
      <c r="H135" s="74" t="s">
        <v>26</v>
      </c>
      <c r="I135" s="127" t="s">
        <v>2559</v>
      </c>
      <c r="J135" s="144" t="s">
        <v>4469</v>
      </c>
      <c r="K135" s="142">
        <v>100</v>
      </c>
      <c r="L135" s="143">
        <v>0.1</v>
      </c>
      <c r="M135" s="80"/>
      <c r="N135" s="43">
        <f>IF(Tableau5[[#This Row],[PN]]&gt;0.05,"ERREUR",Tableau5[[#This Row],[Prix de vente public]]*(1-(Tableau5[[#This Row],[Remise]]+Tableau5[[#This Row],[PN]])))</f>
        <v>90</v>
      </c>
      <c r="O135" s="44"/>
    </row>
    <row r="136" spans="5:15" x14ac:dyDescent="0.25">
      <c r="E136" s="125" t="s">
        <v>5</v>
      </c>
      <c r="F136" s="5" t="s">
        <v>86</v>
      </c>
      <c r="G136" s="145" t="s">
        <v>650</v>
      </c>
      <c r="H136" s="74" t="s">
        <v>26</v>
      </c>
      <c r="I136" s="127" t="s">
        <v>2560</v>
      </c>
      <c r="J136" s="144" t="s">
        <v>4470</v>
      </c>
      <c r="K136" s="142">
        <v>100</v>
      </c>
      <c r="L136" s="143">
        <v>0.1</v>
      </c>
      <c r="M136" s="80"/>
      <c r="N136" s="43">
        <f>IF(Tableau5[[#This Row],[PN]]&gt;0.05,"ERREUR",Tableau5[[#This Row],[Prix de vente public]]*(1-(Tableau5[[#This Row],[Remise]]+Tableau5[[#This Row],[PN]])))</f>
        <v>90</v>
      </c>
      <c r="O136" s="44"/>
    </row>
    <row r="137" spans="5:15" x14ac:dyDescent="0.25">
      <c r="E137" s="125" t="s">
        <v>5</v>
      </c>
      <c r="F137" s="5" t="s">
        <v>86</v>
      </c>
      <c r="G137" s="145" t="s">
        <v>651</v>
      </c>
      <c r="H137" s="74" t="s">
        <v>26</v>
      </c>
      <c r="I137" s="127" t="s">
        <v>2561</v>
      </c>
      <c r="J137" s="144" t="s">
        <v>4471</v>
      </c>
      <c r="K137" s="142">
        <v>100</v>
      </c>
      <c r="L137" s="143">
        <v>0.1</v>
      </c>
      <c r="M137" s="80"/>
      <c r="N137" s="43">
        <f>IF(Tableau5[[#This Row],[PN]]&gt;0.05,"ERREUR",Tableau5[[#This Row],[Prix de vente public]]*(1-(Tableau5[[#This Row],[Remise]]+Tableau5[[#This Row],[PN]])))</f>
        <v>90</v>
      </c>
      <c r="O137" s="44"/>
    </row>
    <row r="138" spans="5:15" x14ac:dyDescent="0.25">
      <c r="E138" s="125" t="s">
        <v>5</v>
      </c>
      <c r="F138" s="5" t="s">
        <v>86</v>
      </c>
      <c r="G138" s="145" t="s">
        <v>652</v>
      </c>
      <c r="H138" s="74" t="s">
        <v>26</v>
      </c>
      <c r="I138" s="127" t="s">
        <v>2562</v>
      </c>
      <c r="J138" s="144" t="s">
        <v>4472</v>
      </c>
      <c r="K138" s="142">
        <v>100</v>
      </c>
      <c r="L138" s="143">
        <v>0.1</v>
      </c>
      <c r="M138" s="80"/>
      <c r="N138" s="43">
        <f>IF(Tableau5[[#This Row],[PN]]&gt;0.05,"ERREUR",Tableau5[[#This Row],[Prix de vente public]]*(1-(Tableau5[[#This Row],[Remise]]+Tableau5[[#This Row],[PN]])))</f>
        <v>90</v>
      </c>
      <c r="O138" s="44"/>
    </row>
    <row r="139" spans="5:15" x14ac:dyDescent="0.25">
      <c r="E139" s="125" t="s">
        <v>5</v>
      </c>
      <c r="F139" s="5" t="s">
        <v>86</v>
      </c>
      <c r="G139" s="145" t="s">
        <v>653</v>
      </c>
      <c r="H139" s="74" t="s">
        <v>26</v>
      </c>
      <c r="I139" s="127" t="s">
        <v>2563</v>
      </c>
      <c r="J139" s="144" t="s">
        <v>4473</v>
      </c>
      <c r="K139" s="142">
        <v>100</v>
      </c>
      <c r="L139" s="143">
        <v>0.1</v>
      </c>
      <c r="M139" s="80"/>
      <c r="N139" s="43">
        <f>IF(Tableau5[[#This Row],[PN]]&gt;0.05,"ERREUR",Tableau5[[#This Row],[Prix de vente public]]*(1-(Tableau5[[#This Row],[Remise]]+Tableau5[[#This Row],[PN]])))</f>
        <v>90</v>
      </c>
      <c r="O139" s="44"/>
    </row>
    <row r="140" spans="5:15" x14ac:dyDescent="0.25">
      <c r="E140" s="125" t="s">
        <v>5</v>
      </c>
      <c r="F140" s="5" t="s">
        <v>86</v>
      </c>
      <c r="G140" s="145" t="s">
        <v>654</v>
      </c>
      <c r="H140" s="74" t="s">
        <v>26</v>
      </c>
      <c r="I140" s="127" t="s">
        <v>2564</v>
      </c>
      <c r="J140" s="144" t="s">
        <v>4474</v>
      </c>
      <c r="K140" s="142">
        <v>100</v>
      </c>
      <c r="L140" s="143">
        <v>0.1</v>
      </c>
      <c r="M140" s="80"/>
      <c r="N140" s="43">
        <f>IF(Tableau5[[#This Row],[PN]]&gt;0.05,"ERREUR",Tableau5[[#This Row],[Prix de vente public]]*(1-(Tableau5[[#This Row],[Remise]]+Tableau5[[#This Row],[PN]])))</f>
        <v>90</v>
      </c>
      <c r="O140" s="44"/>
    </row>
    <row r="141" spans="5:15" x14ac:dyDescent="0.25">
      <c r="E141" s="125" t="s">
        <v>5</v>
      </c>
      <c r="F141" s="5" t="s">
        <v>86</v>
      </c>
      <c r="G141" s="145" t="s">
        <v>655</v>
      </c>
      <c r="H141" s="74" t="s">
        <v>26</v>
      </c>
      <c r="I141" s="127" t="s">
        <v>2565</v>
      </c>
      <c r="J141" s="144" t="s">
        <v>4475</v>
      </c>
      <c r="K141" s="142">
        <v>100</v>
      </c>
      <c r="L141" s="143">
        <v>0.1</v>
      </c>
      <c r="M141" s="80"/>
      <c r="N141" s="43">
        <f>IF(Tableau5[[#This Row],[PN]]&gt;0.05,"ERREUR",Tableau5[[#This Row],[Prix de vente public]]*(1-(Tableau5[[#This Row],[Remise]]+Tableau5[[#This Row],[PN]])))</f>
        <v>90</v>
      </c>
      <c r="O141" s="44"/>
    </row>
    <row r="142" spans="5:15" x14ac:dyDescent="0.25">
      <c r="E142" s="125" t="s">
        <v>5</v>
      </c>
      <c r="F142" s="5" t="s">
        <v>86</v>
      </c>
      <c r="G142" s="145" t="s">
        <v>656</v>
      </c>
      <c r="H142" s="74" t="s">
        <v>26</v>
      </c>
      <c r="I142" s="127" t="s">
        <v>2566</v>
      </c>
      <c r="J142" s="144" t="s">
        <v>4476</v>
      </c>
      <c r="K142" s="142">
        <v>100</v>
      </c>
      <c r="L142" s="143">
        <v>0.1</v>
      </c>
      <c r="M142" s="80"/>
      <c r="N142" s="43">
        <f>IF(Tableau5[[#This Row],[PN]]&gt;0.05,"ERREUR",Tableau5[[#This Row],[Prix de vente public]]*(1-(Tableau5[[#This Row],[Remise]]+Tableau5[[#This Row],[PN]])))</f>
        <v>90</v>
      </c>
      <c r="O142" s="44"/>
    </row>
    <row r="143" spans="5:15" x14ac:dyDescent="0.25">
      <c r="E143" s="125" t="s">
        <v>5</v>
      </c>
      <c r="F143" s="5" t="s">
        <v>86</v>
      </c>
      <c r="G143" s="145" t="s">
        <v>657</v>
      </c>
      <c r="H143" s="74" t="s">
        <v>26</v>
      </c>
      <c r="I143" s="127" t="s">
        <v>2567</v>
      </c>
      <c r="J143" s="144" t="s">
        <v>4477</v>
      </c>
      <c r="K143" s="142">
        <v>100</v>
      </c>
      <c r="L143" s="143">
        <v>0.1</v>
      </c>
      <c r="M143" s="80"/>
      <c r="N143" s="43">
        <f>IF(Tableau5[[#This Row],[PN]]&gt;0.05,"ERREUR",Tableau5[[#This Row],[Prix de vente public]]*(1-(Tableau5[[#This Row],[Remise]]+Tableau5[[#This Row],[PN]])))</f>
        <v>90</v>
      </c>
      <c r="O143" s="44"/>
    </row>
    <row r="144" spans="5:15" x14ac:dyDescent="0.25">
      <c r="E144" s="125" t="s">
        <v>5</v>
      </c>
      <c r="F144" s="5" t="s">
        <v>86</v>
      </c>
      <c r="G144" s="145" t="s">
        <v>658</v>
      </c>
      <c r="H144" s="74" t="s">
        <v>26</v>
      </c>
      <c r="I144" s="127" t="s">
        <v>2568</v>
      </c>
      <c r="J144" s="144" t="s">
        <v>4478</v>
      </c>
      <c r="K144" s="142">
        <v>100</v>
      </c>
      <c r="L144" s="143">
        <v>0.1</v>
      </c>
      <c r="M144" s="80"/>
      <c r="N144" s="43">
        <f>IF(Tableau5[[#This Row],[PN]]&gt;0.05,"ERREUR",Tableau5[[#This Row],[Prix de vente public]]*(1-(Tableau5[[#This Row],[Remise]]+Tableau5[[#This Row],[PN]])))</f>
        <v>90</v>
      </c>
      <c r="O144" s="44"/>
    </row>
    <row r="145" spans="5:15" x14ac:dyDescent="0.25">
      <c r="E145" s="125" t="s">
        <v>3</v>
      </c>
      <c r="F145" s="5" t="s">
        <v>9</v>
      </c>
      <c r="G145" s="145" t="s">
        <v>659</v>
      </c>
      <c r="H145" s="74" t="s">
        <v>26</v>
      </c>
      <c r="I145" s="127" t="s">
        <v>2569</v>
      </c>
      <c r="J145" s="144" t="s">
        <v>4479</v>
      </c>
      <c r="K145" s="142">
        <v>100</v>
      </c>
      <c r="L145" s="143">
        <v>0.1</v>
      </c>
      <c r="M145" s="80"/>
      <c r="N145" s="43">
        <f>IF(Tableau5[[#This Row],[PN]]&gt;0.05,"ERREUR",Tableau5[[#This Row],[Prix de vente public]]*(1-(Tableau5[[#This Row],[Remise]]+Tableau5[[#This Row],[PN]])))</f>
        <v>90</v>
      </c>
      <c r="O145" s="44"/>
    </row>
    <row r="146" spans="5:15" x14ac:dyDescent="0.25">
      <c r="E146" s="125" t="s">
        <v>3</v>
      </c>
      <c r="F146" s="5" t="s">
        <v>9</v>
      </c>
      <c r="G146" s="145" t="s">
        <v>660</v>
      </c>
      <c r="H146" s="74" t="s">
        <v>26</v>
      </c>
      <c r="I146" s="127" t="s">
        <v>2570</v>
      </c>
      <c r="J146" s="144" t="s">
        <v>4480</v>
      </c>
      <c r="K146" s="142">
        <v>100</v>
      </c>
      <c r="L146" s="143">
        <v>0.1</v>
      </c>
      <c r="M146" s="80"/>
      <c r="N146" s="43">
        <f>IF(Tableau5[[#This Row],[PN]]&gt;0.05,"ERREUR",Tableau5[[#This Row],[Prix de vente public]]*(1-(Tableau5[[#This Row],[Remise]]+Tableau5[[#This Row],[PN]])))</f>
        <v>90</v>
      </c>
      <c r="O146" s="44"/>
    </row>
    <row r="147" spans="5:15" x14ac:dyDescent="0.25">
      <c r="E147" s="125" t="s">
        <v>3</v>
      </c>
      <c r="F147" s="5" t="s">
        <v>9</v>
      </c>
      <c r="G147" s="145" t="s">
        <v>661</v>
      </c>
      <c r="H147" s="74" t="s">
        <v>26</v>
      </c>
      <c r="I147" s="127" t="s">
        <v>2571</v>
      </c>
      <c r="J147" s="144" t="s">
        <v>4481</v>
      </c>
      <c r="K147" s="142">
        <v>100</v>
      </c>
      <c r="L147" s="143">
        <v>0.1</v>
      </c>
      <c r="M147" s="80"/>
      <c r="N147" s="43">
        <f>IF(Tableau5[[#This Row],[PN]]&gt;0.05,"ERREUR",Tableau5[[#This Row],[Prix de vente public]]*(1-(Tableau5[[#This Row],[Remise]]+Tableau5[[#This Row],[PN]])))</f>
        <v>90</v>
      </c>
      <c r="O147" s="44"/>
    </row>
    <row r="148" spans="5:15" x14ac:dyDescent="0.25">
      <c r="E148" s="125" t="s">
        <v>3</v>
      </c>
      <c r="F148" s="5" t="s">
        <v>9</v>
      </c>
      <c r="G148" s="145" t="s">
        <v>662</v>
      </c>
      <c r="H148" s="74" t="s">
        <v>26</v>
      </c>
      <c r="I148" s="127" t="s">
        <v>2572</v>
      </c>
      <c r="J148" s="144" t="s">
        <v>4482</v>
      </c>
      <c r="K148" s="142">
        <v>100</v>
      </c>
      <c r="L148" s="143">
        <v>0.1</v>
      </c>
      <c r="M148" s="80"/>
      <c r="N148" s="43">
        <f>IF(Tableau5[[#This Row],[PN]]&gt;0.05,"ERREUR",Tableau5[[#This Row],[Prix de vente public]]*(1-(Tableau5[[#This Row],[Remise]]+Tableau5[[#This Row],[PN]])))</f>
        <v>90</v>
      </c>
      <c r="O148" s="44"/>
    </row>
    <row r="149" spans="5:15" x14ac:dyDescent="0.25">
      <c r="E149" s="125" t="s">
        <v>3</v>
      </c>
      <c r="F149" s="5" t="s">
        <v>9</v>
      </c>
      <c r="G149" s="145" t="s">
        <v>663</v>
      </c>
      <c r="H149" s="74" t="s">
        <v>26</v>
      </c>
      <c r="I149" s="127" t="s">
        <v>2573</v>
      </c>
      <c r="J149" s="144" t="s">
        <v>4483</v>
      </c>
      <c r="K149" s="142">
        <v>100</v>
      </c>
      <c r="L149" s="143">
        <v>0.1</v>
      </c>
      <c r="M149" s="80"/>
      <c r="N149" s="43">
        <f>IF(Tableau5[[#This Row],[PN]]&gt;0.05,"ERREUR",Tableau5[[#This Row],[Prix de vente public]]*(1-(Tableau5[[#This Row],[Remise]]+Tableau5[[#This Row],[PN]])))</f>
        <v>90</v>
      </c>
      <c r="O149" s="44"/>
    </row>
    <row r="150" spans="5:15" x14ac:dyDescent="0.25">
      <c r="E150" s="125" t="s">
        <v>3</v>
      </c>
      <c r="F150" s="5" t="s">
        <v>9</v>
      </c>
      <c r="G150" s="145" t="s">
        <v>664</v>
      </c>
      <c r="H150" s="74" t="s">
        <v>26</v>
      </c>
      <c r="I150" s="127" t="s">
        <v>2574</v>
      </c>
      <c r="J150" s="144" t="s">
        <v>4484</v>
      </c>
      <c r="K150" s="142">
        <v>100</v>
      </c>
      <c r="L150" s="143">
        <v>0.1</v>
      </c>
      <c r="M150" s="80"/>
      <c r="N150" s="43">
        <f>IF(Tableau5[[#This Row],[PN]]&gt;0.05,"ERREUR",Tableau5[[#This Row],[Prix de vente public]]*(1-(Tableau5[[#This Row],[Remise]]+Tableau5[[#This Row],[PN]])))</f>
        <v>90</v>
      </c>
      <c r="O150" s="44"/>
    </row>
    <row r="151" spans="5:15" x14ac:dyDescent="0.25">
      <c r="E151" s="125" t="s">
        <v>3</v>
      </c>
      <c r="F151" s="5" t="s">
        <v>9</v>
      </c>
      <c r="G151" s="145" t="s">
        <v>665</v>
      </c>
      <c r="H151" s="74" t="s">
        <v>26</v>
      </c>
      <c r="I151" s="127" t="s">
        <v>2575</v>
      </c>
      <c r="J151" s="144" t="s">
        <v>4485</v>
      </c>
      <c r="K151" s="142">
        <v>100</v>
      </c>
      <c r="L151" s="143">
        <v>0.1</v>
      </c>
      <c r="M151" s="80"/>
      <c r="N151" s="43">
        <f>IF(Tableau5[[#This Row],[PN]]&gt;0.05,"ERREUR",Tableau5[[#This Row],[Prix de vente public]]*(1-(Tableau5[[#This Row],[Remise]]+Tableau5[[#This Row],[PN]])))</f>
        <v>90</v>
      </c>
      <c r="O151" s="44"/>
    </row>
    <row r="152" spans="5:15" x14ac:dyDescent="0.25">
      <c r="E152" s="125" t="s">
        <v>3</v>
      </c>
      <c r="F152" s="5" t="s">
        <v>9</v>
      </c>
      <c r="G152" s="145" t="s">
        <v>666</v>
      </c>
      <c r="H152" s="74" t="s">
        <v>26</v>
      </c>
      <c r="I152" s="127" t="s">
        <v>2576</v>
      </c>
      <c r="J152" s="144" t="s">
        <v>4486</v>
      </c>
      <c r="K152" s="142">
        <v>100</v>
      </c>
      <c r="L152" s="143">
        <v>0.1</v>
      </c>
      <c r="M152" s="80"/>
      <c r="N152" s="43">
        <f>IF(Tableau5[[#This Row],[PN]]&gt;0.05,"ERREUR",Tableau5[[#This Row],[Prix de vente public]]*(1-(Tableau5[[#This Row],[Remise]]+Tableau5[[#This Row],[PN]])))</f>
        <v>90</v>
      </c>
      <c r="O152" s="44"/>
    </row>
    <row r="153" spans="5:15" x14ac:dyDescent="0.25">
      <c r="E153" s="125" t="s">
        <v>3</v>
      </c>
      <c r="F153" s="5" t="s">
        <v>9</v>
      </c>
      <c r="G153" s="145" t="s">
        <v>667</v>
      </c>
      <c r="H153" s="74" t="s">
        <v>26</v>
      </c>
      <c r="I153" s="127" t="s">
        <v>2577</v>
      </c>
      <c r="J153" s="144" t="s">
        <v>4487</v>
      </c>
      <c r="K153" s="142">
        <v>100</v>
      </c>
      <c r="L153" s="143">
        <v>0.1</v>
      </c>
      <c r="M153" s="80"/>
      <c r="N153" s="43">
        <f>IF(Tableau5[[#This Row],[PN]]&gt;0.05,"ERREUR",Tableau5[[#This Row],[Prix de vente public]]*(1-(Tableau5[[#This Row],[Remise]]+Tableau5[[#This Row],[PN]])))</f>
        <v>90</v>
      </c>
      <c r="O153" s="44"/>
    </row>
    <row r="154" spans="5:15" x14ac:dyDescent="0.25">
      <c r="E154" s="125" t="s">
        <v>3</v>
      </c>
      <c r="F154" s="5" t="s">
        <v>9</v>
      </c>
      <c r="G154" s="145" t="s">
        <v>668</v>
      </c>
      <c r="H154" s="74" t="s">
        <v>26</v>
      </c>
      <c r="I154" s="127" t="s">
        <v>2578</v>
      </c>
      <c r="J154" s="144" t="s">
        <v>4488</v>
      </c>
      <c r="K154" s="142">
        <v>100</v>
      </c>
      <c r="L154" s="143">
        <v>0.1</v>
      </c>
      <c r="M154" s="80"/>
      <c r="N154" s="43">
        <f>IF(Tableau5[[#This Row],[PN]]&gt;0.05,"ERREUR",Tableau5[[#This Row],[Prix de vente public]]*(1-(Tableau5[[#This Row],[Remise]]+Tableau5[[#This Row],[PN]])))</f>
        <v>90</v>
      </c>
      <c r="O154" s="44"/>
    </row>
    <row r="155" spans="5:15" x14ac:dyDescent="0.25">
      <c r="E155" s="125" t="s">
        <v>3</v>
      </c>
      <c r="F155" s="5" t="s">
        <v>9</v>
      </c>
      <c r="G155" s="145" t="s">
        <v>669</v>
      </c>
      <c r="H155" s="74" t="s">
        <v>26</v>
      </c>
      <c r="I155" s="127" t="s">
        <v>2579</v>
      </c>
      <c r="J155" s="144" t="s">
        <v>4489</v>
      </c>
      <c r="K155" s="142">
        <v>100</v>
      </c>
      <c r="L155" s="143">
        <v>0.1</v>
      </c>
      <c r="M155" s="80"/>
      <c r="N155" s="43">
        <f>IF(Tableau5[[#This Row],[PN]]&gt;0.05,"ERREUR",Tableau5[[#This Row],[Prix de vente public]]*(1-(Tableau5[[#This Row],[Remise]]+Tableau5[[#This Row],[PN]])))</f>
        <v>90</v>
      </c>
      <c r="O155" s="44"/>
    </row>
    <row r="156" spans="5:15" x14ac:dyDescent="0.25">
      <c r="E156" s="125" t="s">
        <v>3</v>
      </c>
      <c r="F156" s="5" t="s">
        <v>9</v>
      </c>
      <c r="G156" s="145" t="s">
        <v>670</v>
      </c>
      <c r="H156" s="74" t="s">
        <v>26</v>
      </c>
      <c r="I156" s="127" t="s">
        <v>2580</v>
      </c>
      <c r="J156" s="144" t="s">
        <v>4490</v>
      </c>
      <c r="K156" s="142">
        <v>100</v>
      </c>
      <c r="L156" s="143">
        <v>0.1</v>
      </c>
      <c r="M156" s="80"/>
      <c r="N156" s="43">
        <f>IF(Tableau5[[#This Row],[PN]]&gt;0.05,"ERREUR",Tableau5[[#This Row],[Prix de vente public]]*(1-(Tableau5[[#This Row],[Remise]]+Tableau5[[#This Row],[PN]])))</f>
        <v>90</v>
      </c>
      <c r="O156" s="44"/>
    </row>
    <row r="157" spans="5:15" x14ac:dyDescent="0.25">
      <c r="E157" s="125" t="s">
        <v>3</v>
      </c>
      <c r="F157" s="5" t="s">
        <v>9</v>
      </c>
      <c r="G157" s="145" t="s">
        <v>671</v>
      </c>
      <c r="H157" s="74" t="s">
        <v>26</v>
      </c>
      <c r="I157" s="127" t="s">
        <v>2581</v>
      </c>
      <c r="J157" s="144" t="s">
        <v>4491</v>
      </c>
      <c r="K157" s="142">
        <v>100</v>
      </c>
      <c r="L157" s="143">
        <v>0.1</v>
      </c>
      <c r="M157" s="80"/>
      <c r="N157" s="43">
        <f>IF(Tableau5[[#This Row],[PN]]&gt;0.05,"ERREUR",Tableau5[[#This Row],[Prix de vente public]]*(1-(Tableau5[[#This Row],[Remise]]+Tableau5[[#This Row],[PN]])))</f>
        <v>90</v>
      </c>
      <c r="O157" s="44"/>
    </row>
    <row r="158" spans="5:15" x14ac:dyDescent="0.25">
      <c r="E158" s="125" t="s">
        <v>3</v>
      </c>
      <c r="F158" s="5" t="s">
        <v>9</v>
      </c>
      <c r="G158" s="145" t="s">
        <v>672</v>
      </c>
      <c r="H158" s="74" t="s">
        <v>26</v>
      </c>
      <c r="I158" s="127" t="s">
        <v>2582</v>
      </c>
      <c r="J158" s="144" t="s">
        <v>4492</v>
      </c>
      <c r="K158" s="142">
        <v>100</v>
      </c>
      <c r="L158" s="143">
        <v>0.1</v>
      </c>
      <c r="M158" s="80"/>
      <c r="N158" s="43">
        <f>IF(Tableau5[[#This Row],[PN]]&gt;0.05,"ERREUR",Tableau5[[#This Row],[Prix de vente public]]*(1-(Tableau5[[#This Row],[Remise]]+Tableau5[[#This Row],[PN]])))</f>
        <v>90</v>
      </c>
      <c r="O158" s="44"/>
    </row>
    <row r="159" spans="5:15" x14ac:dyDescent="0.25">
      <c r="E159" s="125" t="s">
        <v>3</v>
      </c>
      <c r="F159" s="5" t="s">
        <v>9</v>
      </c>
      <c r="G159" s="145" t="s">
        <v>673</v>
      </c>
      <c r="H159" s="74" t="s">
        <v>26</v>
      </c>
      <c r="I159" s="127" t="s">
        <v>2583</v>
      </c>
      <c r="J159" s="144" t="s">
        <v>4493</v>
      </c>
      <c r="K159" s="142">
        <v>100</v>
      </c>
      <c r="L159" s="143">
        <v>0.1</v>
      </c>
      <c r="M159" s="80"/>
      <c r="N159" s="43">
        <f>IF(Tableau5[[#This Row],[PN]]&gt;0.05,"ERREUR",Tableau5[[#This Row],[Prix de vente public]]*(1-(Tableau5[[#This Row],[Remise]]+Tableau5[[#This Row],[PN]])))</f>
        <v>90</v>
      </c>
      <c r="O159" s="44"/>
    </row>
    <row r="160" spans="5:15" x14ac:dyDescent="0.25">
      <c r="E160" s="125" t="s">
        <v>3</v>
      </c>
      <c r="F160" s="5" t="s">
        <v>9</v>
      </c>
      <c r="G160" s="145" t="s">
        <v>674</v>
      </c>
      <c r="H160" s="74" t="s">
        <v>26</v>
      </c>
      <c r="I160" s="127" t="s">
        <v>2584</v>
      </c>
      <c r="J160" s="144" t="s">
        <v>4494</v>
      </c>
      <c r="K160" s="142">
        <v>100</v>
      </c>
      <c r="L160" s="143">
        <v>0.1</v>
      </c>
      <c r="M160" s="80"/>
      <c r="N160" s="43">
        <f>IF(Tableau5[[#This Row],[PN]]&gt;0.05,"ERREUR",Tableau5[[#This Row],[Prix de vente public]]*(1-(Tableau5[[#This Row],[Remise]]+Tableau5[[#This Row],[PN]])))</f>
        <v>90</v>
      </c>
      <c r="O160" s="44"/>
    </row>
    <row r="161" spans="5:15" x14ac:dyDescent="0.25">
      <c r="E161" s="125" t="s">
        <v>3</v>
      </c>
      <c r="F161" s="5" t="s">
        <v>9</v>
      </c>
      <c r="G161" s="145" t="s">
        <v>675</v>
      </c>
      <c r="H161" s="74" t="s">
        <v>26</v>
      </c>
      <c r="I161" s="127" t="s">
        <v>2585</v>
      </c>
      <c r="J161" s="144" t="s">
        <v>4495</v>
      </c>
      <c r="K161" s="142">
        <v>100</v>
      </c>
      <c r="L161" s="143">
        <v>0.1</v>
      </c>
      <c r="M161" s="80"/>
      <c r="N161" s="43">
        <f>IF(Tableau5[[#This Row],[PN]]&gt;0.05,"ERREUR",Tableau5[[#This Row],[Prix de vente public]]*(1-(Tableau5[[#This Row],[Remise]]+Tableau5[[#This Row],[PN]])))</f>
        <v>90</v>
      </c>
      <c r="O161" s="44"/>
    </row>
    <row r="162" spans="5:15" x14ac:dyDescent="0.25">
      <c r="E162" s="125" t="s">
        <v>3</v>
      </c>
      <c r="F162" s="5" t="s">
        <v>9</v>
      </c>
      <c r="G162" s="145" t="s">
        <v>676</v>
      </c>
      <c r="H162" s="74" t="s">
        <v>26</v>
      </c>
      <c r="I162" s="127" t="s">
        <v>2586</v>
      </c>
      <c r="J162" s="144" t="s">
        <v>4496</v>
      </c>
      <c r="K162" s="142">
        <v>100</v>
      </c>
      <c r="L162" s="143">
        <v>0.1</v>
      </c>
      <c r="M162" s="80"/>
      <c r="N162" s="43">
        <f>IF(Tableau5[[#This Row],[PN]]&gt;0.05,"ERREUR",Tableau5[[#This Row],[Prix de vente public]]*(1-(Tableau5[[#This Row],[Remise]]+Tableau5[[#This Row],[PN]])))</f>
        <v>90</v>
      </c>
      <c r="O162" s="44"/>
    </row>
    <row r="163" spans="5:15" x14ac:dyDescent="0.25">
      <c r="E163" s="125" t="s">
        <v>3</v>
      </c>
      <c r="F163" s="5" t="s">
        <v>9</v>
      </c>
      <c r="G163" s="145" t="s">
        <v>677</v>
      </c>
      <c r="H163" s="74" t="s">
        <v>26</v>
      </c>
      <c r="I163" s="127" t="s">
        <v>2587</v>
      </c>
      <c r="J163" s="144" t="s">
        <v>4497</v>
      </c>
      <c r="K163" s="142">
        <v>100</v>
      </c>
      <c r="L163" s="143">
        <v>0.1</v>
      </c>
      <c r="M163" s="80"/>
      <c r="N163" s="43">
        <f>IF(Tableau5[[#This Row],[PN]]&gt;0.05,"ERREUR",Tableau5[[#This Row],[Prix de vente public]]*(1-(Tableau5[[#This Row],[Remise]]+Tableau5[[#This Row],[PN]])))</f>
        <v>90</v>
      </c>
      <c r="O163" s="44"/>
    </row>
    <row r="164" spans="5:15" x14ac:dyDescent="0.25">
      <c r="E164" s="125" t="s">
        <v>3</v>
      </c>
      <c r="F164" s="5" t="s">
        <v>9</v>
      </c>
      <c r="G164" s="145" t="s">
        <v>678</v>
      </c>
      <c r="H164" s="74" t="s">
        <v>26</v>
      </c>
      <c r="I164" s="127" t="s">
        <v>2588</v>
      </c>
      <c r="J164" s="144" t="s">
        <v>4498</v>
      </c>
      <c r="K164" s="142">
        <v>100</v>
      </c>
      <c r="L164" s="143">
        <v>0.1</v>
      </c>
      <c r="M164" s="80"/>
      <c r="N164" s="43">
        <f>IF(Tableau5[[#This Row],[PN]]&gt;0.05,"ERREUR",Tableau5[[#This Row],[Prix de vente public]]*(1-(Tableau5[[#This Row],[Remise]]+Tableau5[[#This Row],[PN]])))</f>
        <v>90</v>
      </c>
      <c r="O164" s="44"/>
    </row>
    <row r="165" spans="5:15" x14ac:dyDescent="0.25">
      <c r="E165" s="125" t="s">
        <v>3</v>
      </c>
      <c r="F165" s="5" t="s">
        <v>9</v>
      </c>
      <c r="G165" s="145" t="s">
        <v>679</v>
      </c>
      <c r="H165" s="74" t="s">
        <v>26</v>
      </c>
      <c r="I165" s="127" t="s">
        <v>2589</v>
      </c>
      <c r="J165" s="144" t="s">
        <v>4499</v>
      </c>
      <c r="K165" s="142">
        <v>100</v>
      </c>
      <c r="L165" s="143">
        <v>0.1</v>
      </c>
      <c r="M165" s="80"/>
      <c r="N165" s="43">
        <f>IF(Tableau5[[#This Row],[PN]]&gt;0.05,"ERREUR",Tableau5[[#This Row],[Prix de vente public]]*(1-(Tableau5[[#This Row],[Remise]]+Tableau5[[#This Row],[PN]])))</f>
        <v>90</v>
      </c>
      <c r="O165" s="44"/>
    </row>
    <row r="166" spans="5:15" x14ac:dyDescent="0.25">
      <c r="E166" s="125" t="s">
        <v>3</v>
      </c>
      <c r="F166" s="5" t="s">
        <v>9</v>
      </c>
      <c r="G166" s="145" t="s">
        <v>680</v>
      </c>
      <c r="H166" s="74" t="s">
        <v>26</v>
      </c>
      <c r="I166" s="127" t="s">
        <v>2590</v>
      </c>
      <c r="J166" s="144" t="s">
        <v>4500</v>
      </c>
      <c r="K166" s="142">
        <v>100</v>
      </c>
      <c r="L166" s="143">
        <v>0.1</v>
      </c>
      <c r="M166" s="80"/>
      <c r="N166" s="43">
        <f>IF(Tableau5[[#This Row],[PN]]&gt;0.05,"ERREUR",Tableau5[[#This Row],[Prix de vente public]]*(1-(Tableau5[[#This Row],[Remise]]+Tableau5[[#This Row],[PN]])))</f>
        <v>90</v>
      </c>
      <c r="O166" s="44"/>
    </row>
    <row r="167" spans="5:15" x14ac:dyDescent="0.25">
      <c r="E167" s="125" t="s">
        <v>3</v>
      </c>
      <c r="F167" s="5" t="s">
        <v>9</v>
      </c>
      <c r="G167" s="145" t="s">
        <v>681</v>
      </c>
      <c r="H167" s="74" t="s">
        <v>26</v>
      </c>
      <c r="I167" s="127" t="s">
        <v>2591</v>
      </c>
      <c r="J167" s="144" t="s">
        <v>4501</v>
      </c>
      <c r="K167" s="142">
        <v>100</v>
      </c>
      <c r="L167" s="143">
        <v>0.1</v>
      </c>
      <c r="M167" s="80"/>
      <c r="N167" s="43">
        <f>IF(Tableau5[[#This Row],[PN]]&gt;0.05,"ERREUR",Tableau5[[#This Row],[Prix de vente public]]*(1-(Tableau5[[#This Row],[Remise]]+Tableau5[[#This Row],[PN]])))</f>
        <v>90</v>
      </c>
      <c r="O167" s="44"/>
    </row>
    <row r="168" spans="5:15" x14ac:dyDescent="0.25">
      <c r="E168" s="125" t="s">
        <v>3</v>
      </c>
      <c r="F168" s="5" t="s">
        <v>9</v>
      </c>
      <c r="G168" s="145" t="s">
        <v>682</v>
      </c>
      <c r="H168" s="74" t="s">
        <v>26</v>
      </c>
      <c r="I168" s="127" t="s">
        <v>2592</v>
      </c>
      <c r="J168" s="144" t="s">
        <v>4502</v>
      </c>
      <c r="K168" s="142">
        <v>100</v>
      </c>
      <c r="L168" s="143">
        <v>0.1</v>
      </c>
      <c r="M168" s="80"/>
      <c r="N168" s="43">
        <f>IF(Tableau5[[#This Row],[PN]]&gt;0.05,"ERREUR",Tableau5[[#This Row],[Prix de vente public]]*(1-(Tableau5[[#This Row],[Remise]]+Tableau5[[#This Row],[PN]])))</f>
        <v>90</v>
      </c>
      <c r="O168" s="44"/>
    </row>
    <row r="169" spans="5:15" x14ac:dyDescent="0.25">
      <c r="E169" s="125" t="s">
        <v>3</v>
      </c>
      <c r="F169" s="5" t="s">
        <v>9</v>
      </c>
      <c r="G169" s="145" t="s">
        <v>683</v>
      </c>
      <c r="H169" s="74" t="s">
        <v>26</v>
      </c>
      <c r="I169" s="127" t="s">
        <v>2593</v>
      </c>
      <c r="J169" s="144" t="s">
        <v>4503</v>
      </c>
      <c r="K169" s="142">
        <v>100</v>
      </c>
      <c r="L169" s="143">
        <v>0.1</v>
      </c>
      <c r="M169" s="80"/>
      <c r="N169" s="43">
        <f>IF(Tableau5[[#This Row],[PN]]&gt;0.05,"ERREUR",Tableau5[[#This Row],[Prix de vente public]]*(1-(Tableau5[[#This Row],[Remise]]+Tableau5[[#This Row],[PN]])))</f>
        <v>90</v>
      </c>
      <c r="O169" s="44"/>
    </row>
    <row r="170" spans="5:15" x14ac:dyDescent="0.25">
      <c r="E170" s="125" t="s">
        <v>3</v>
      </c>
      <c r="F170" s="5" t="s">
        <v>9</v>
      </c>
      <c r="G170" s="145" t="s">
        <v>684</v>
      </c>
      <c r="H170" s="74" t="s">
        <v>26</v>
      </c>
      <c r="I170" s="127" t="s">
        <v>2594</v>
      </c>
      <c r="J170" s="144" t="s">
        <v>4504</v>
      </c>
      <c r="K170" s="142">
        <v>100</v>
      </c>
      <c r="L170" s="143">
        <v>0.1</v>
      </c>
      <c r="M170" s="80"/>
      <c r="N170" s="43">
        <f>IF(Tableau5[[#This Row],[PN]]&gt;0.05,"ERREUR",Tableau5[[#This Row],[Prix de vente public]]*(1-(Tableau5[[#This Row],[Remise]]+Tableau5[[#This Row],[PN]])))</f>
        <v>90</v>
      </c>
      <c r="O170" s="44"/>
    </row>
    <row r="171" spans="5:15" x14ac:dyDescent="0.25">
      <c r="E171" s="125" t="s">
        <v>3</v>
      </c>
      <c r="F171" s="5" t="s">
        <v>9</v>
      </c>
      <c r="G171" s="145" t="s">
        <v>685</v>
      </c>
      <c r="H171" s="74" t="s">
        <v>26</v>
      </c>
      <c r="I171" s="127" t="s">
        <v>2595</v>
      </c>
      <c r="J171" s="144" t="s">
        <v>4505</v>
      </c>
      <c r="K171" s="142">
        <v>100</v>
      </c>
      <c r="L171" s="143">
        <v>0.1</v>
      </c>
      <c r="M171" s="80"/>
      <c r="N171" s="43">
        <f>IF(Tableau5[[#This Row],[PN]]&gt;0.05,"ERREUR",Tableau5[[#This Row],[Prix de vente public]]*(1-(Tableau5[[#This Row],[Remise]]+Tableau5[[#This Row],[PN]])))</f>
        <v>90</v>
      </c>
      <c r="O171" s="44"/>
    </row>
    <row r="172" spans="5:15" x14ac:dyDescent="0.25">
      <c r="E172" s="125" t="s">
        <v>3</v>
      </c>
      <c r="F172" s="5" t="s">
        <v>9</v>
      </c>
      <c r="G172" s="145" t="s">
        <v>686</v>
      </c>
      <c r="H172" s="74" t="s">
        <v>26</v>
      </c>
      <c r="I172" s="127" t="s">
        <v>2596</v>
      </c>
      <c r="J172" s="144" t="s">
        <v>4506</v>
      </c>
      <c r="K172" s="142">
        <v>100</v>
      </c>
      <c r="L172" s="143">
        <v>0.1</v>
      </c>
      <c r="M172" s="80"/>
      <c r="N172" s="43">
        <f>IF(Tableau5[[#This Row],[PN]]&gt;0.05,"ERREUR",Tableau5[[#This Row],[Prix de vente public]]*(1-(Tableau5[[#This Row],[Remise]]+Tableau5[[#This Row],[PN]])))</f>
        <v>90</v>
      </c>
      <c r="O172" s="44"/>
    </row>
    <row r="173" spans="5:15" x14ac:dyDescent="0.25">
      <c r="E173" s="125" t="s">
        <v>3</v>
      </c>
      <c r="F173" s="5" t="s">
        <v>9</v>
      </c>
      <c r="G173" s="145" t="s">
        <v>687</v>
      </c>
      <c r="H173" s="74" t="s">
        <v>26</v>
      </c>
      <c r="I173" s="127" t="s">
        <v>2597</v>
      </c>
      <c r="J173" s="144" t="s">
        <v>4507</v>
      </c>
      <c r="K173" s="142">
        <v>100</v>
      </c>
      <c r="L173" s="143">
        <v>0.1</v>
      </c>
      <c r="M173" s="80"/>
      <c r="N173" s="43">
        <f>IF(Tableau5[[#This Row],[PN]]&gt;0.05,"ERREUR",Tableau5[[#This Row],[Prix de vente public]]*(1-(Tableau5[[#This Row],[Remise]]+Tableau5[[#This Row],[PN]])))</f>
        <v>90</v>
      </c>
      <c r="O173" s="44"/>
    </row>
    <row r="174" spans="5:15" x14ac:dyDescent="0.25">
      <c r="E174" s="125" t="s">
        <v>3</v>
      </c>
      <c r="F174" s="5" t="s">
        <v>9</v>
      </c>
      <c r="G174" s="145" t="s">
        <v>688</v>
      </c>
      <c r="H174" s="74" t="s">
        <v>26</v>
      </c>
      <c r="I174" s="127" t="s">
        <v>2598</v>
      </c>
      <c r="J174" s="144" t="s">
        <v>4508</v>
      </c>
      <c r="K174" s="142">
        <v>100</v>
      </c>
      <c r="L174" s="143">
        <v>0.1</v>
      </c>
      <c r="M174" s="80"/>
      <c r="N174" s="43">
        <f>IF(Tableau5[[#This Row],[PN]]&gt;0.05,"ERREUR",Tableau5[[#This Row],[Prix de vente public]]*(1-(Tableau5[[#This Row],[Remise]]+Tableau5[[#This Row],[PN]])))</f>
        <v>90</v>
      </c>
      <c r="O174" s="44"/>
    </row>
    <row r="175" spans="5:15" x14ac:dyDescent="0.25">
      <c r="E175" s="125" t="s">
        <v>3</v>
      </c>
      <c r="F175" s="5" t="s">
        <v>9</v>
      </c>
      <c r="G175" s="145" t="s">
        <v>689</v>
      </c>
      <c r="H175" s="74" t="s">
        <v>26</v>
      </c>
      <c r="I175" s="127" t="s">
        <v>2599</v>
      </c>
      <c r="J175" s="144" t="s">
        <v>4509</v>
      </c>
      <c r="K175" s="142">
        <v>100</v>
      </c>
      <c r="L175" s="143">
        <v>0.1</v>
      </c>
      <c r="M175" s="80"/>
      <c r="N175" s="43">
        <f>IF(Tableau5[[#This Row],[PN]]&gt;0.05,"ERREUR",Tableau5[[#This Row],[Prix de vente public]]*(1-(Tableau5[[#This Row],[Remise]]+Tableau5[[#This Row],[PN]])))</f>
        <v>90</v>
      </c>
      <c r="O175" s="44"/>
    </row>
    <row r="176" spans="5:15" x14ac:dyDescent="0.25">
      <c r="E176" s="125" t="s">
        <v>3</v>
      </c>
      <c r="F176" s="5" t="s">
        <v>9</v>
      </c>
      <c r="G176" s="145" t="s">
        <v>690</v>
      </c>
      <c r="H176" s="74" t="s">
        <v>26</v>
      </c>
      <c r="I176" s="127" t="s">
        <v>2600</v>
      </c>
      <c r="J176" s="144" t="s">
        <v>4510</v>
      </c>
      <c r="K176" s="142">
        <v>100</v>
      </c>
      <c r="L176" s="143">
        <v>0.1</v>
      </c>
      <c r="M176" s="80"/>
      <c r="N176" s="43">
        <f>IF(Tableau5[[#This Row],[PN]]&gt;0.05,"ERREUR",Tableau5[[#This Row],[Prix de vente public]]*(1-(Tableau5[[#This Row],[Remise]]+Tableau5[[#This Row],[PN]])))</f>
        <v>90</v>
      </c>
      <c r="O176" s="44"/>
    </row>
    <row r="177" spans="5:15" x14ac:dyDescent="0.25">
      <c r="E177" s="125" t="s">
        <v>3</v>
      </c>
      <c r="F177" s="5" t="s">
        <v>9</v>
      </c>
      <c r="G177" s="145" t="s">
        <v>691</v>
      </c>
      <c r="H177" s="74" t="s">
        <v>26</v>
      </c>
      <c r="I177" s="127" t="s">
        <v>2601</v>
      </c>
      <c r="J177" s="144" t="s">
        <v>4511</v>
      </c>
      <c r="K177" s="142">
        <v>100</v>
      </c>
      <c r="L177" s="143">
        <v>0.1</v>
      </c>
      <c r="M177" s="80"/>
      <c r="N177" s="43">
        <f>IF(Tableau5[[#This Row],[PN]]&gt;0.05,"ERREUR",Tableau5[[#This Row],[Prix de vente public]]*(1-(Tableau5[[#This Row],[Remise]]+Tableau5[[#This Row],[PN]])))</f>
        <v>90</v>
      </c>
      <c r="O177" s="44"/>
    </row>
    <row r="178" spans="5:15" x14ac:dyDescent="0.25">
      <c r="E178" s="125" t="s">
        <v>3</v>
      </c>
      <c r="F178" s="5" t="s">
        <v>9</v>
      </c>
      <c r="G178" s="145" t="s">
        <v>692</v>
      </c>
      <c r="H178" s="74" t="s">
        <v>26</v>
      </c>
      <c r="I178" s="127" t="s">
        <v>2602</v>
      </c>
      <c r="J178" s="144" t="s">
        <v>4512</v>
      </c>
      <c r="K178" s="142">
        <v>100</v>
      </c>
      <c r="L178" s="143">
        <v>0.1</v>
      </c>
      <c r="M178" s="80"/>
      <c r="N178" s="43">
        <f>IF(Tableau5[[#This Row],[PN]]&gt;0.05,"ERREUR",Tableau5[[#This Row],[Prix de vente public]]*(1-(Tableau5[[#This Row],[Remise]]+Tableau5[[#This Row],[PN]])))</f>
        <v>90</v>
      </c>
      <c r="O178" s="44"/>
    </row>
    <row r="179" spans="5:15" x14ac:dyDescent="0.25">
      <c r="E179" s="125" t="s">
        <v>3</v>
      </c>
      <c r="F179" s="5" t="s">
        <v>9</v>
      </c>
      <c r="G179" s="145" t="s">
        <v>693</v>
      </c>
      <c r="H179" s="74" t="s">
        <v>26</v>
      </c>
      <c r="I179" s="127" t="s">
        <v>2603</v>
      </c>
      <c r="J179" s="144" t="s">
        <v>4513</v>
      </c>
      <c r="K179" s="142">
        <v>100</v>
      </c>
      <c r="L179" s="143">
        <v>0.1</v>
      </c>
      <c r="M179" s="80"/>
      <c r="N179" s="43">
        <f>IF(Tableau5[[#This Row],[PN]]&gt;0.05,"ERREUR",Tableau5[[#This Row],[Prix de vente public]]*(1-(Tableau5[[#This Row],[Remise]]+Tableau5[[#This Row],[PN]])))</f>
        <v>90</v>
      </c>
      <c r="O179" s="44"/>
    </row>
    <row r="180" spans="5:15" x14ac:dyDescent="0.25">
      <c r="E180" s="125" t="s">
        <v>3</v>
      </c>
      <c r="F180" s="5" t="s">
        <v>9</v>
      </c>
      <c r="G180" s="145" t="s">
        <v>694</v>
      </c>
      <c r="H180" s="74" t="s">
        <v>26</v>
      </c>
      <c r="I180" s="127" t="s">
        <v>2604</v>
      </c>
      <c r="J180" s="144" t="s">
        <v>4514</v>
      </c>
      <c r="K180" s="142">
        <v>100</v>
      </c>
      <c r="L180" s="143">
        <v>0.1</v>
      </c>
      <c r="M180" s="80"/>
      <c r="N180" s="43">
        <f>IF(Tableau5[[#This Row],[PN]]&gt;0.05,"ERREUR",Tableau5[[#This Row],[Prix de vente public]]*(1-(Tableau5[[#This Row],[Remise]]+Tableau5[[#This Row],[PN]])))</f>
        <v>90</v>
      </c>
      <c r="O180" s="44"/>
    </row>
    <row r="181" spans="5:15" x14ac:dyDescent="0.25">
      <c r="E181" s="125" t="s">
        <v>3</v>
      </c>
      <c r="F181" s="5" t="s">
        <v>9</v>
      </c>
      <c r="G181" s="145" t="s">
        <v>695</v>
      </c>
      <c r="H181" s="74" t="s">
        <v>26</v>
      </c>
      <c r="I181" s="127" t="s">
        <v>2605</v>
      </c>
      <c r="J181" s="144" t="s">
        <v>4515</v>
      </c>
      <c r="K181" s="142">
        <v>100</v>
      </c>
      <c r="L181" s="143">
        <v>0.1</v>
      </c>
      <c r="M181" s="80"/>
      <c r="N181" s="43">
        <f>IF(Tableau5[[#This Row],[PN]]&gt;0.05,"ERREUR",Tableau5[[#This Row],[Prix de vente public]]*(1-(Tableau5[[#This Row],[Remise]]+Tableau5[[#This Row],[PN]])))</f>
        <v>90</v>
      </c>
      <c r="O181" s="44"/>
    </row>
    <row r="182" spans="5:15" x14ac:dyDescent="0.25">
      <c r="E182" s="125" t="s">
        <v>3</v>
      </c>
      <c r="F182" s="5" t="s">
        <v>9</v>
      </c>
      <c r="G182" s="145" t="s">
        <v>696</v>
      </c>
      <c r="H182" s="74" t="s">
        <v>26</v>
      </c>
      <c r="I182" s="127" t="s">
        <v>2606</v>
      </c>
      <c r="J182" s="144" t="s">
        <v>4516</v>
      </c>
      <c r="K182" s="142">
        <v>100</v>
      </c>
      <c r="L182" s="143">
        <v>0.1</v>
      </c>
      <c r="M182" s="80"/>
      <c r="N182" s="43">
        <f>IF(Tableau5[[#This Row],[PN]]&gt;0.05,"ERREUR",Tableau5[[#This Row],[Prix de vente public]]*(1-(Tableau5[[#This Row],[Remise]]+Tableau5[[#This Row],[PN]])))</f>
        <v>90</v>
      </c>
      <c r="O182" s="44"/>
    </row>
    <row r="183" spans="5:15" x14ac:dyDescent="0.25">
      <c r="E183" s="125" t="s">
        <v>3</v>
      </c>
      <c r="F183" s="5" t="s">
        <v>9</v>
      </c>
      <c r="G183" s="145" t="s">
        <v>697</v>
      </c>
      <c r="H183" s="74" t="s">
        <v>26</v>
      </c>
      <c r="I183" s="127" t="s">
        <v>2607</v>
      </c>
      <c r="J183" s="144" t="s">
        <v>4517</v>
      </c>
      <c r="K183" s="142">
        <v>100</v>
      </c>
      <c r="L183" s="143">
        <v>0.1</v>
      </c>
      <c r="M183" s="80"/>
      <c r="N183" s="43">
        <f>IF(Tableau5[[#This Row],[PN]]&gt;0.05,"ERREUR",Tableau5[[#This Row],[Prix de vente public]]*(1-(Tableau5[[#This Row],[Remise]]+Tableau5[[#This Row],[PN]])))</f>
        <v>90</v>
      </c>
      <c r="O183" s="44"/>
    </row>
    <row r="184" spans="5:15" x14ac:dyDescent="0.25">
      <c r="E184" s="125" t="s">
        <v>3</v>
      </c>
      <c r="F184" s="5" t="s">
        <v>9</v>
      </c>
      <c r="G184" s="145" t="s">
        <v>698</v>
      </c>
      <c r="H184" s="74" t="s">
        <v>26</v>
      </c>
      <c r="I184" s="127" t="s">
        <v>2608</v>
      </c>
      <c r="J184" s="144" t="s">
        <v>4518</v>
      </c>
      <c r="K184" s="142">
        <v>100</v>
      </c>
      <c r="L184" s="143">
        <v>0.1</v>
      </c>
      <c r="M184" s="80"/>
      <c r="N184" s="43">
        <f>IF(Tableau5[[#This Row],[PN]]&gt;0.05,"ERREUR",Tableau5[[#This Row],[Prix de vente public]]*(1-(Tableau5[[#This Row],[Remise]]+Tableau5[[#This Row],[PN]])))</f>
        <v>90</v>
      </c>
      <c r="O184" s="44"/>
    </row>
    <row r="185" spans="5:15" x14ac:dyDescent="0.25">
      <c r="E185" s="125" t="s">
        <v>3</v>
      </c>
      <c r="F185" s="5" t="s">
        <v>9</v>
      </c>
      <c r="G185" s="145" t="s">
        <v>699</v>
      </c>
      <c r="H185" s="74" t="s">
        <v>26</v>
      </c>
      <c r="I185" s="127" t="s">
        <v>2609</v>
      </c>
      <c r="J185" s="144" t="s">
        <v>4519</v>
      </c>
      <c r="K185" s="142">
        <v>100</v>
      </c>
      <c r="L185" s="143">
        <v>0.1</v>
      </c>
      <c r="M185" s="80"/>
      <c r="N185" s="43">
        <f>IF(Tableau5[[#This Row],[PN]]&gt;0.05,"ERREUR",Tableau5[[#This Row],[Prix de vente public]]*(1-(Tableau5[[#This Row],[Remise]]+Tableau5[[#This Row],[PN]])))</f>
        <v>90</v>
      </c>
      <c r="O185" s="44"/>
    </row>
    <row r="186" spans="5:15" x14ac:dyDescent="0.25">
      <c r="E186" s="125" t="s">
        <v>3</v>
      </c>
      <c r="F186" s="5" t="s">
        <v>9</v>
      </c>
      <c r="G186" s="145" t="s">
        <v>700</v>
      </c>
      <c r="H186" s="74" t="s">
        <v>26</v>
      </c>
      <c r="I186" s="127" t="s">
        <v>2610</v>
      </c>
      <c r="J186" s="144" t="s">
        <v>4520</v>
      </c>
      <c r="K186" s="142">
        <v>100</v>
      </c>
      <c r="L186" s="143">
        <v>0.1</v>
      </c>
      <c r="M186" s="80"/>
      <c r="N186" s="43">
        <f>IF(Tableau5[[#This Row],[PN]]&gt;0.05,"ERREUR",Tableau5[[#This Row],[Prix de vente public]]*(1-(Tableau5[[#This Row],[Remise]]+Tableau5[[#This Row],[PN]])))</f>
        <v>90</v>
      </c>
      <c r="O186" s="44"/>
    </row>
    <row r="187" spans="5:15" x14ac:dyDescent="0.25">
      <c r="E187" s="125" t="s">
        <v>3</v>
      </c>
      <c r="F187" s="5" t="s">
        <v>9</v>
      </c>
      <c r="G187" s="145" t="s">
        <v>701</v>
      </c>
      <c r="H187" s="74" t="s">
        <v>26</v>
      </c>
      <c r="I187" s="127" t="s">
        <v>2611</v>
      </c>
      <c r="J187" s="144" t="s">
        <v>4521</v>
      </c>
      <c r="K187" s="142">
        <v>100</v>
      </c>
      <c r="L187" s="143">
        <v>0.1</v>
      </c>
      <c r="M187" s="80"/>
      <c r="N187" s="43">
        <f>IF(Tableau5[[#This Row],[PN]]&gt;0.05,"ERREUR",Tableau5[[#This Row],[Prix de vente public]]*(1-(Tableau5[[#This Row],[Remise]]+Tableau5[[#This Row],[PN]])))</f>
        <v>90</v>
      </c>
      <c r="O187" s="44"/>
    </row>
    <row r="188" spans="5:15" x14ac:dyDescent="0.25">
      <c r="E188" s="125" t="s">
        <v>3</v>
      </c>
      <c r="F188" s="5" t="s">
        <v>9</v>
      </c>
      <c r="G188" s="145" t="s">
        <v>702</v>
      </c>
      <c r="H188" s="74" t="s">
        <v>26</v>
      </c>
      <c r="I188" s="127" t="s">
        <v>2612</v>
      </c>
      <c r="J188" s="144" t="s">
        <v>4522</v>
      </c>
      <c r="K188" s="142">
        <v>100</v>
      </c>
      <c r="L188" s="143">
        <v>0.1</v>
      </c>
      <c r="M188" s="80"/>
      <c r="N188" s="43">
        <f>IF(Tableau5[[#This Row],[PN]]&gt;0.05,"ERREUR",Tableau5[[#This Row],[Prix de vente public]]*(1-(Tableau5[[#This Row],[Remise]]+Tableau5[[#This Row],[PN]])))</f>
        <v>90</v>
      </c>
      <c r="O188" s="44"/>
    </row>
    <row r="189" spans="5:15" x14ac:dyDescent="0.25">
      <c r="E189" s="125" t="s">
        <v>3</v>
      </c>
      <c r="F189" s="5" t="s">
        <v>9</v>
      </c>
      <c r="G189" s="145" t="s">
        <v>703</v>
      </c>
      <c r="H189" s="74" t="s">
        <v>26</v>
      </c>
      <c r="I189" s="127" t="s">
        <v>2613</v>
      </c>
      <c r="J189" s="144" t="s">
        <v>4523</v>
      </c>
      <c r="K189" s="142">
        <v>100</v>
      </c>
      <c r="L189" s="143">
        <v>0.1</v>
      </c>
      <c r="M189" s="80"/>
      <c r="N189" s="43">
        <f>IF(Tableau5[[#This Row],[PN]]&gt;0.05,"ERREUR",Tableau5[[#This Row],[Prix de vente public]]*(1-(Tableau5[[#This Row],[Remise]]+Tableau5[[#This Row],[PN]])))</f>
        <v>90</v>
      </c>
      <c r="O189" s="44"/>
    </row>
    <row r="190" spans="5:15" x14ac:dyDescent="0.25">
      <c r="E190" s="125" t="s">
        <v>3</v>
      </c>
      <c r="F190" s="5" t="s">
        <v>9</v>
      </c>
      <c r="G190" s="145" t="s">
        <v>704</v>
      </c>
      <c r="H190" s="74" t="s">
        <v>26</v>
      </c>
      <c r="I190" s="127" t="s">
        <v>2614</v>
      </c>
      <c r="J190" s="144" t="s">
        <v>4524</v>
      </c>
      <c r="K190" s="142">
        <v>100</v>
      </c>
      <c r="L190" s="143">
        <v>0.1</v>
      </c>
      <c r="M190" s="80"/>
      <c r="N190" s="43">
        <f>IF(Tableau5[[#This Row],[PN]]&gt;0.05,"ERREUR",Tableau5[[#This Row],[Prix de vente public]]*(1-(Tableau5[[#This Row],[Remise]]+Tableau5[[#This Row],[PN]])))</f>
        <v>90</v>
      </c>
      <c r="O190" s="44"/>
    </row>
    <row r="191" spans="5:15" x14ac:dyDescent="0.25">
      <c r="E191" s="125" t="s">
        <v>3</v>
      </c>
      <c r="F191" s="5" t="s">
        <v>9</v>
      </c>
      <c r="G191" s="145" t="s">
        <v>705</v>
      </c>
      <c r="H191" s="74" t="s">
        <v>26</v>
      </c>
      <c r="I191" s="127" t="s">
        <v>2615</v>
      </c>
      <c r="J191" s="144" t="s">
        <v>4525</v>
      </c>
      <c r="K191" s="142">
        <v>100</v>
      </c>
      <c r="L191" s="143">
        <v>0.1</v>
      </c>
      <c r="M191" s="80"/>
      <c r="N191" s="43">
        <f>IF(Tableau5[[#This Row],[PN]]&gt;0.05,"ERREUR",Tableau5[[#This Row],[Prix de vente public]]*(1-(Tableau5[[#This Row],[Remise]]+Tableau5[[#This Row],[PN]])))</f>
        <v>90</v>
      </c>
      <c r="O191" s="44"/>
    </row>
    <row r="192" spans="5:15" x14ac:dyDescent="0.25">
      <c r="E192" s="125" t="s">
        <v>3</v>
      </c>
      <c r="F192" s="5" t="s">
        <v>9</v>
      </c>
      <c r="G192" s="145" t="s">
        <v>706</v>
      </c>
      <c r="H192" s="74" t="s">
        <v>26</v>
      </c>
      <c r="I192" s="127" t="s">
        <v>2616</v>
      </c>
      <c r="J192" s="144" t="s">
        <v>4526</v>
      </c>
      <c r="K192" s="142">
        <v>100</v>
      </c>
      <c r="L192" s="143">
        <v>0.1</v>
      </c>
      <c r="M192" s="80"/>
      <c r="N192" s="43">
        <f>IF(Tableau5[[#This Row],[PN]]&gt;0.05,"ERREUR",Tableau5[[#This Row],[Prix de vente public]]*(1-(Tableau5[[#This Row],[Remise]]+Tableau5[[#This Row],[PN]])))</f>
        <v>90</v>
      </c>
      <c r="O192" s="44"/>
    </row>
    <row r="193" spans="5:15" x14ac:dyDescent="0.25">
      <c r="E193" s="125" t="s">
        <v>3</v>
      </c>
      <c r="F193" s="5" t="s">
        <v>9</v>
      </c>
      <c r="G193" s="145" t="s">
        <v>707</v>
      </c>
      <c r="H193" s="74" t="s">
        <v>26</v>
      </c>
      <c r="I193" s="127" t="s">
        <v>2617</v>
      </c>
      <c r="J193" s="144" t="s">
        <v>4527</v>
      </c>
      <c r="K193" s="142">
        <v>100</v>
      </c>
      <c r="L193" s="143">
        <v>0.1</v>
      </c>
      <c r="M193" s="80"/>
      <c r="N193" s="43">
        <f>IF(Tableau5[[#This Row],[PN]]&gt;0.05,"ERREUR",Tableau5[[#This Row],[Prix de vente public]]*(1-(Tableau5[[#This Row],[Remise]]+Tableau5[[#This Row],[PN]])))</f>
        <v>90</v>
      </c>
      <c r="O193" s="44"/>
    </row>
    <row r="194" spans="5:15" x14ac:dyDescent="0.25">
      <c r="E194" s="125" t="s">
        <v>3</v>
      </c>
      <c r="F194" s="5" t="s">
        <v>9</v>
      </c>
      <c r="G194" s="145" t="s">
        <v>708</v>
      </c>
      <c r="H194" s="74" t="s">
        <v>26</v>
      </c>
      <c r="I194" s="127" t="s">
        <v>2618</v>
      </c>
      <c r="J194" s="144" t="s">
        <v>4528</v>
      </c>
      <c r="K194" s="142">
        <v>100</v>
      </c>
      <c r="L194" s="143">
        <v>0.1</v>
      </c>
      <c r="M194" s="80"/>
      <c r="N194" s="43">
        <f>IF(Tableau5[[#This Row],[PN]]&gt;0.05,"ERREUR",Tableau5[[#This Row],[Prix de vente public]]*(1-(Tableau5[[#This Row],[Remise]]+Tableau5[[#This Row],[PN]])))</f>
        <v>90</v>
      </c>
      <c r="O194" s="44"/>
    </row>
    <row r="195" spans="5:15" x14ac:dyDescent="0.25">
      <c r="E195" s="125" t="s">
        <v>3</v>
      </c>
      <c r="F195" s="5" t="s">
        <v>9</v>
      </c>
      <c r="G195" s="145" t="s">
        <v>709</v>
      </c>
      <c r="H195" s="74" t="s">
        <v>26</v>
      </c>
      <c r="I195" s="127" t="s">
        <v>2619</v>
      </c>
      <c r="J195" s="144" t="s">
        <v>4529</v>
      </c>
      <c r="K195" s="142">
        <v>100</v>
      </c>
      <c r="L195" s="143">
        <v>0.1</v>
      </c>
      <c r="M195" s="80"/>
      <c r="N195" s="43">
        <f>IF(Tableau5[[#This Row],[PN]]&gt;0.05,"ERREUR",Tableau5[[#This Row],[Prix de vente public]]*(1-(Tableau5[[#This Row],[Remise]]+Tableau5[[#This Row],[PN]])))</f>
        <v>90</v>
      </c>
      <c r="O195" s="44"/>
    </row>
    <row r="196" spans="5:15" x14ac:dyDescent="0.25">
      <c r="E196" s="125" t="s">
        <v>3</v>
      </c>
      <c r="F196" s="5" t="s">
        <v>9</v>
      </c>
      <c r="G196" s="145" t="s">
        <v>710</v>
      </c>
      <c r="H196" s="74" t="s">
        <v>26</v>
      </c>
      <c r="I196" s="127" t="s">
        <v>2620</v>
      </c>
      <c r="J196" s="144" t="s">
        <v>4530</v>
      </c>
      <c r="K196" s="142">
        <v>100</v>
      </c>
      <c r="L196" s="143">
        <v>0.1</v>
      </c>
      <c r="M196" s="80"/>
      <c r="N196" s="43">
        <f>IF(Tableau5[[#This Row],[PN]]&gt;0.05,"ERREUR",Tableau5[[#This Row],[Prix de vente public]]*(1-(Tableau5[[#This Row],[Remise]]+Tableau5[[#This Row],[PN]])))</f>
        <v>90</v>
      </c>
      <c r="O196" s="44"/>
    </row>
    <row r="197" spans="5:15" x14ac:dyDescent="0.25">
      <c r="E197" s="125" t="s">
        <v>3</v>
      </c>
      <c r="F197" s="5" t="s">
        <v>9</v>
      </c>
      <c r="G197" s="145" t="s">
        <v>711</v>
      </c>
      <c r="H197" s="74" t="s">
        <v>26</v>
      </c>
      <c r="I197" s="127" t="s">
        <v>2621</v>
      </c>
      <c r="J197" s="144" t="s">
        <v>4531</v>
      </c>
      <c r="K197" s="142">
        <v>100</v>
      </c>
      <c r="L197" s="143">
        <v>0.1</v>
      </c>
      <c r="M197" s="80"/>
      <c r="N197" s="43">
        <f>IF(Tableau5[[#This Row],[PN]]&gt;0.05,"ERREUR",Tableau5[[#This Row],[Prix de vente public]]*(1-(Tableau5[[#This Row],[Remise]]+Tableau5[[#This Row],[PN]])))</f>
        <v>90</v>
      </c>
      <c r="O197" s="44"/>
    </row>
    <row r="198" spans="5:15" x14ac:dyDescent="0.25">
      <c r="E198" s="125" t="s">
        <v>3</v>
      </c>
      <c r="F198" s="5" t="s">
        <v>9</v>
      </c>
      <c r="G198" s="145" t="s">
        <v>712</v>
      </c>
      <c r="H198" s="74" t="s">
        <v>26</v>
      </c>
      <c r="I198" s="127" t="s">
        <v>2622</v>
      </c>
      <c r="J198" s="144" t="s">
        <v>4532</v>
      </c>
      <c r="K198" s="142">
        <v>100</v>
      </c>
      <c r="L198" s="143">
        <v>0.1</v>
      </c>
      <c r="M198" s="80"/>
      <c r="N198" s="43">
        <f>IF(Tableau5[[#This Row],[PN]]&gt;0.05,"ERREUR",Tableau5[[#This Row],[Prix de vente public]]*(1-(Tableau5[[#This Row],[Remise]]+Tableau5[[#This Row],[PN]])))</f>
        <v>90</v>
      </c>
      <c r="O198" s="44"/>
    </row>
    <row r="199" spans="5:15" x14ac:dyDescent="0.25">
      <c r="E199" s="125" t="s">
        <v>3</v>
      </c>
      <c r="F199" s="5" t="s">
        <v>9</v>
      </c>
      <c r="G199" s="145" t="s">
        <v>713</v>
      </c>
      <c r="H199" s="74" t="s">
        <v>26</v>
      </c>
      <c r="I199" s="127" t="s">
        <v>2623</v>
      </c>
      <c r="J199" s="144" t="s">
        <v>4533</v>
      </c>
      <c r="K199" s="142">
        <v>100</v>
      </c>
      <c r="L199" s="143">
        <v>0.1</v>
      </c>
      <c r="M199" s="80"/>
      <c r="N199" s="43">
        <f>IF(Tableau5[[#This Row],[PN]]&gt;0.05,"ERREUR",Tableau5[[#This Row],[Prix de vente public]]*(1-(Tableau5[[#This Row],[Remise]]+Tableau5[[#This Row],[PN]])))</f>
        <v>90</v>
      </c>
      <c r="O199" s="44"/>
    </row>
    <row r="200" spans="5:15" x14ac:dyDescent="0.25">
      <c r="E200" s="125" t="s">
        <v>3</v>
      </c>
      <c r="F200" s="5" t="s">
        <v>9</v>
      </c>
      <c r="G200" s="145" t="s">
        <v>714</v>
      </c>
      <c r="H200" s="74" t="s">
        <v>26</v>
      </c>
      <c r="I200" s="127" t="s">
        <v>2624</v>
      </c>
      <c r="J200" s="144" t="s">
        <v>4534</v>
      </c>
      <c r="K200" s="142">
        <v>100</v>
      </c>
      <c r="L200" s="143">
        <v>0.1</v>
      </c>
      <c r="M200" s="80"/>
      <c r="N200" s="43">
        <f>IF(Tableau5[[#This Row],[PN]]&gt;0.05,"ERREUR",Tableau5[[#This Row],[Prix de vente public]]*(1-(Tableau5[[#This Row],[Remise]]+Tableau5[[#This Row],[PN]])))</f>
        <v>90</v>
      </c>
      <c r="O200" s="44"/>
    </row>
    <row r="201" spans="5:15" x14ac:dyDescent="0.25">
      <c r="E201" s="125" t="s">
        <v>3</v>
      </c>
      <c r="F201" s="5" t="s">
        <v>9</v>
      </c>
      <c r="G201" s="145" t="s">
        <v>715</v>
      </c>
      <c r="H201" s="74" t="s">
        <v>26</v>
      </c>
      <c r="I201" s="127" t="s">
        <v>2625</v>
      </c>
      <c r="J201" s="144" t="s">
        <v>4535</v>
      </c>
      <c r="K201" s="142">
        <v>100</v>
      </c>
      <c r="L201" s="143">
        <v>0.1</v>
      </c>
      <c r="M201" s="80"/>
      <c r="N201" s="43">
        <f>IF(Tableau5[[#This Row],[PN]]&gt;0.05,"ERREUR",Tableau5[[#This Row],[Prix de vente public]]*(1-(Tableau5[[#This Row],[Remise]]+Tableau5[[#This Row],[PN]])))</f>
        <v>90</v>
      </c>
      <c r="O201" s="44"/>
    </row>
    <row r="202" spans="5:15" x14ac:dyDescent="0.25">
      <c r="E202" s="125" t="s">
        <v>3</v>
      </c>
      <c r="F202" s="5" t="s">
        <v>9</v>
      </c>
      <c r="G202" s="145" t="s">
        <v>716</v>
      </c>
      <c r="H202" s="74" t="s">
        <v>26</v>
      </c>
      <c r="I202" s="127" t="s">
        <v>2626</v>
      </c>
      <c r="J202" s="144" t="s">
        <v>4536</v>
      </c>
      <c r="K202" s="142">
        <v>100</v>
      </c>
      <c r="L202" s="143">
        <v>0.1</v>
      </c>
      <c r="M202" s="80"/>
      <c r="N202" s="43">
        <f>IF(Tableau5[[#This Row],[PN]]&gt;0.05,"ERREUR",Tableau5[[#This Row],[Prix de vente public]]*(1-(Tableau5[[#This Row],[Remise]]+Tableau5[[#This Row],[PN]])))</f>
        <v>90</v>
      </c>
      <c r="O202" s="44"/>
    </row>
    <row r="203" spans="5:15" x14ac:dyDescent="0.25">
      <c r="E203" s="125" t="s">
        <v>3</v>
      </c>
      <c r="F203" s="5" t="s">
        <v>9</v>
      </c>
      <c r="G203" s="145" t="s">
        <v>717</v>
      </c>
      <c r="H203" s="74" t="s">
        <v>26</v>
      </c>
      <c r="I203" s="127" t="s">
        <v>2627</v>
      </c>
      <c r="J203" s="144" t="s">
        <v>4537</v>
      </c>
      <c r="K203" s="142">
        <v>100</v>
      </c>
      <c r="L203" s="143">
        <v>0.1</v>
      </c>
      <c r="M203" s="80"/>
      <c r="N203" s="43">
        <f>IF(Tableau5[[#This Row],[PN]]&gt;0.05,"ERREUR",Tableau5[[#This Row],[Prix de vente public]]*(1-(Tableau5[[#This Row],[Remise]]+Tableau5[[#This Row],[PN]])))</f>
        <v>90</v>
      </c>
      <c r="O203" s="44"/>
    </row>
    <row r="204" spans="5:15" x14ac:dyDescent="0.25">
      <c r="E204" s="125" t="s">
        <v>3</v>
      </c>
      <c r="F204" s="5" t="s">
        <v>9</v>
      </c>
      <c r="G204" s="145" t="s">
        <v>718</v>
      </c>
      <c r="H204" s="74" t="s">
        <v>26</v>
      </c>
      <c r="I204" s="127" t="s">
        <v>2628</v>
      </c>
      <c r="J204" s="144" t="s">
        <v>4538</v>
      </c>
      <c r="K204" s="142">
        <v>100</v>
      </c>
      <c r="L204" s="143">
        <v>0.1</v>
      </c>
      <c r="M204" s="80"/>
      <c r="N204" s="43">
        <f>IF(Tableau5[[#This Row],[PN]]&gt;0.05,"ERREUR",Tableau5[[#This Row],[Prix de vente public]]*(1-(Tableau5[[#This Row],[Remise]]+Tableau5[[#This Row],[PN]])))</f>
        <v>90</v>
      </c>
      <c r="O204" s="44"/>
    </row>
    <row r="205" spans="5:15" x14ac:dyDescent="0.25">
      <c r="E205" s="125" t="s">
        <v>3</v>
      </c>
      <c r="F205" s="5" t="s">
        <v>9</v>
      </c>
      <c r="G205" s="145" t="s">
        <v>719</v>
      </c>
      <c r="H205" s="74" t="s">
        <v>26</v>
      </c>
      <c r="I205" s="127" t="s">
        <v>2629</v>
      </c>
      <c r="J205" s="144" t="s">
        <v>4539</v>
      </c>
      <c r="K205" s="142">
        <v>100</v>
      </c>
      <c r="L205" s="143">
        <v>0.1</v>
      </c>
      <c r="M205" s="80"/>
      <c r="N205" s="43">
        <f>IF(Tableau5[[#This Row],[PN]]&gt;0.05,"ERREUR",Tableau5[[#This Row],[Prix de vente public]]*(1-(Tableau5[[#This Row],[Remise]]+Tableau5[[#This Row],[PN]])))</f>
        <v>90</v>
      </c>
      <c r="O205" s="44"/>
    </row>
    <row r="206" spans="5:15" x14ac:dyDescent="0.25">
      <c r="E206" s="125" t="s">
        <v>3</v>
      </c>
      <c r="F206" s="5" t="s">
        <v>9</v>
      </c>
      <c r="G206" s="145" t="s">
        <v>720</v>
      </c>
      <c r="H206" s="74" t="s">
        <v>26</v>
      </c>
      <c r="I206" s="127" t="s">
        <v>2630</v>
      </c>
      <c r="J206" s="144" t="s">
        <v>4540</v>
      </c>
      <c r="K206" s="142">
        <v>100</v>
      </c>
      <c r="L206" s="143">
        <v>0.1</v>
      </c>
      <c r="M206" s="80"/>
      <c r="N206" s="43">
        <f>IF(Tableau5[[#This Row],[PN]]&gt;0.05,"ERREUR",Tableau5[[#This Row],[Prix de vente public]]*(1-(Tableau5[[#This Row],[Remise]]+Tableau5[[#This Row],[PN]])))</f>
        <v>90</v>
      </c>
      <c r="O206" s="44"/>
    </row>
    <row r="207" spans="5:15" x14ac:dyDescent="0.25">
      <c r="E207" s="125" t="s">
        <v>3</v>
      </c>
      <c r="F207" s="5" t="s">
        <v>9</v>
      </c>
      <c r="G207" s="145" t="s">
        <v>721</v>
      </c>
      <c r="H207" s="74" t="s">
        <v>26</v>
      </c>
      <c r="I207" s="127" t="s">
        <v>2631</v>
      </c>
      <c r="J207" s="144" t="s">
        <v>4541</v>
      </c>
      <c r="K207" s="142">
        <v>100</v>
      </c>
      <c r="L207" s="143">
        <v>0.1</v>
      </c>
      <c r="M207" s="80"/>
      <c r="N207" s="43">
        <f>IF(Tableau5[[#This Row],[PN]]&gt;0.05,"ERREUR",Tableau5[[#This Row],[Prix de vente public]]*(1-(Tableau5[[#This Row],[Remise]]+Tableau5[[#This Row],[PN]])))</f>
        <v>90</v>
      </c>
      <c r="O207" s="44"/>
    </row>
    <row r="208" spans="5:15" x14ac:dyDescent="0.25">
      <c r="E208" s="125" t="s">
        <v>3</v>
      </c>
      <c r="F208" s="5" t="s">
        <v>9</v>
      </c>
      <c r="G208" s="145" t="s">
        <v>722</v>
      </c>
      <c r="H208" s="74" t="s">
        <v>26</v>
      </c>
      <c r="I208" s="127" t="s">
        <v>2632</v>
      </c>
      <c r="J208" s="144" t="s">
        <v>4542</v>
      </c>
      <c r="K208" s="142">
        <v>100</v>
      </c>
      <c r="L208" s="143">
        <v>0.1</v>
      </c>
      <c r="M208" s="80"/>
      <c r="N208" s="43">
        <f>IF(Tableau5[[#This Row],[PN]]&gt;0.05,"ERREUR",Tableau5[[#This Row],[Prix de vente public]]*(1-(Tableau5[[#This Row],[Remise]]+Tableau5[[#This Row],[PN]])))</f>
        <v>90</v>
      </c>
      <c r="O208" s="44"/>
    </row>
    <row r="209" spans="5:15" x14ac:dyDescent="0.25">
      <c r="E209" s="125" t="s">
        <v>3</v>
      </c>
      <c r="F209" s="5" t="s">
        <v>9</v>
      </c>
      <c r="G209" s="145" t="s">
        <v>723</v>
      </c>
      <c r="H209" s="74" t="s">
        <v>26</v>
      </c>
      <c r="I209" s="127" t="s">
        <v>2633</v>
      </c>
      <c r="J209" s="144" t="s">
        <v>4543</v>
      </c>
      <c r="K209" s="142">
        <v>100</v>
      </c>
      <c r="L209" s="143">
        <v>0.1</v>
      </c>
      <c r="M209" s="80"/>
      <c r="N209" s="43">
        <f>IF(Tableau5[[#This Row],[PN]]&gt;0.05,"ERREUR",Tableau5[[#This Row],[Prix de vente public]]*(1-(Tableau5[[#This Row],[Remise]]+Tableau5[[#This Row],[PN]])))</f>
        <v>90</v>
      </c>
      <c r="O209" s="44"/>
    </row>
    <row r="210" spans="5:15" x14ac:dyDescent="0.25">
      <c r="E210" s="125" t="s">
        <v>3</v>
      </c>
      <c r="F210" s="5" t="s">
        <v>9</v>
      </c>
      <c r="G210" s="145" t="s">
        <v>724</v>
      </c>
      <c r="H210" s="74" t="s">
        <v>26</v>
      </c>
      <c r="I210" s="127" t="s">
        <v>2634</v>
      </c>
      <c r="J210" s="144" t="s">
        <v>4544</v>
      </c>
      <c r="K210" s="142">
        <v>100</v>
      </c>
      <c r="L210" s="143">
        <v>0.1</v>
      </c>
      <c r="M210" s="80"/>
      <c r="N210" s="43">
        <f>IF(Tableau5[[#This Row],[PN]]&gt;0.05,"ERREUR",Tableau5[[#This Row],[Prix de vente public]]*(1-(Tableau5[[#This Row],[Remise]]+Tableau5[[#This Row],[PN]])))</f>
        <v>90</v>
      </c>
      <c r="O210" s="44"/>
    </row>
    <row r="211" spans="5:15" x14ac:dyDescent="0.25">
      <c r="E211" s="125" t="s">
        <v>3</v>
      </c>
      <c r="F211" s="5" t="s">
        <v>9</v>
      </c>
      <c r="G211" s="145" t="s">
        <v>725</v>
      </c>
      <c r="H211" s="74" t="s">
        <v>26</v>
      </c>
      <c r="I211" s="127" t="s">
        <v>2635</v>
      </c>
      <c r="J211" s="144" t="s">
        <v>4545</v>
      </c>
      <c r="K211" s="142">
        <v>100</v>
      </c>
      <c r="L211" s="143">
        <v>0.1</v>
      </c>
      <c r="M211" s="80"/>
      <c r="N211" s="43">
        <f>IF(Tableau5[[#This Row],[PN]]&gt;0.05,"ERREUR",Tableau5[[#This Row],[Prix de vente public]]*(1-(Tableau5[[#This Row],[Remise]]+Tableau5[[#This Row],[PN]])))</f>
        <v>90</v>
      </c>
      <c r="O211" s="44"/>
    </row>
    <row r="212" spans="5:15" x14ac:dyDescent="0.25">
      <c r="E212" s="125" t="s">
        <v>3</v>
      </c>
      <c r="F212" s="5" t="s">
        <v>9</v>
      </c>
      <c r="G212" s="145" t="s">
        <v>726</v>
      </c>
      <c r="H212" s="74" t="s">
        <v>26</v>
      </c>
      <c r="I212" s="127" t="s">
        <v>2636</v>
      </c>
      <c r="J212" s="144" t="s">
        <v>4546</v>
      </c>
      <c r="K212" s="142">
        <v>100</v>
      </c>
      <c r="L212" s="143">
        <v>0.1</v>
      </c>
      <c r="M212" s="80"/>
      <c r="N212" s="43">
        <f>IF(Tableau5[[#This Row],[PN]]&gt;0.05,"ERREUR",Tableau5[[#This Row],[Prix de vente public]]*(1-(Tableau5[[#This Row],[Remise]]+Tableau5[[#This Row],[PN]])))</f>
        <v>90</v>
      </c>
      <c r="O212" s="44"/>
    </row>
    <row r="213" spans="5:15" x14ac:dyDescent="0.25">
      <c r="E213" s="125" t="s">
        <v>3</v>
      </c>
      <c r="F213" s="5" t="s">
        <v>9</v>
      </c>
      <c r="G213" s="145" t="s">
        <v>727</v>
      </c>
      <c r="H213" s="74" t="s">
        <v>26</v>
      </c>
      <c r="I213" s="127" t="s">
        <v>2637</v>
      </c>
      <c r="J213" s="144" t="s">
        <v>4547</v>
      </c>
      <c r="K213" s="142">
        <v>100</v>
      </c>
      <c r="L213" s="143">
        <v>0.1</v>
      </c>
      <c r="M213" s="80"/>
      <c r="N213" s="43">
        <f>IF(Tableau5[[#This Row],[PN]]&gt;0.05,"ERREUR",Tableau5[[#This Row],[Prix de vente public]]*(1-(Tableau5[[#This Row],[Remise]]+Tableau5[[#This Row],[PN]])))</f>
        <v>90</v>
      </c>
      <c r="O213" s="44"/>
    </row>
    <row r="214" spans="5:15" x14ac:dyDescent="0.25">
      <c r="E214" s="125" t="s">
        <v>3</v>
      </c>
      <c r="F214" s="5" t="s">
        <v>9</v>
      </c>
      <c r="G214" s="145" t="s">
        <v>728</v>
      </c>
      <c r="H214" s="74" t="s">
        <v>26</v>
      </c>
      <c r="I214" s="127" t="s">
        <v>2638</v>
      </c>
      <c r="J214" s="144" t="s">
        <v>4548</v>
      </c>
      <c r="K214" s="142">
        <v>100</v>
      </c>
      <c r="L214" s="143">
        <v>0.1</v>
      </c>
      <c r="M214" s="80"/>
      <c r="N214" s="43">
        <f>IF(Tableau5[[#This Row],[PN]]&gt;0.05,"ERREUR",Tableau5[[#This Row],[Prix de vente public]]*(1-(Tableau5[[#This Row],[Remise]]+Tableau5[[#This Row],[PN]])))</f>
        <v>90</v>
      </c>
      <c r="O214" s="44"/>
    </row>
    <row r="215" spans="5:15" x14ac:dyDescent="0.25">
      <c r="E215" s="125" t="s">
        <v>3</v>
      </c>
      <c r="F215" s="5" t="s">
        <v>9</v>
      </c>
      <c r="G215" s="145" t="s">
        <v>729</v>
      </c>
      <c r="H215" s="74" t="s">
        <v>26</v>
      </c>
      <c r="I215" s="127" t="s">
        <v>2639</v>
      </c>
      <c r="J215" s="144" t="s">
        <v>4549</v>
      </c>
      <c r="K215" s="142">
        <v>100</v>
      </c>
      <c r="L215" s="143">
        <v>0.1</v>
      </c>
      <c r="M215" s="80"/>
      <c r="N215" s="43">
        <f>IF(Tableau5[[#This Row],[PN]]&gt;0.05,"ERREUR",Tableau5[[#This Row],[Prix de vente public]]*(1-(Tableau5[[#This Row],[Remise]]+Tableau5[[#This Row],[PN]])))</f>
        <v>90</v>
      </c>
      <c r="O215" s="44"/>
    </row>
    <row r="216" spans="5:15" x14ac:dyDescent="0.25">
      <c r="E216" s="125" t="s">
        <v>3</v>
      </c>
      <c r="F216" s="5" t="s">
        <v>9</v>
      </c>
      <c r="G216" s="145" t="s">
        <v>730</v>
      </c>
      <c r="H216" s="74" t="s">
        <v>26</v>
      </c>
      <c r="I216" s="127" t="s">
        <v>2640</v>
      </c>
      <c r="J216" s="144" t="s">
        <v>4550</v>
      </c>
      <c r="K216" s="142">
        <v>100</v>
      </c>
      <c r="L216" s="143">
        <v>0.1</v>
      </c>
      <c r="M216" s="80"/>
      <c r="N216" s="43">
        <f>IF(Tableau5[[#This Row],[PN]]&gt;0.05,"ERREUR",Tableau5[[#This Row],[Prix de vente public]]*(1-(Tableau5[[#This Row],[Remise]]+Tableau5[[#This Row],[PN]])))</f>
        <v>90</v>
      </c>
      <c r="O216" s="44"/>
    </row>
    <row r="217" spans="5:15" x14ac:dyDescent="0.25">
      <c r="E217" s="125" t="s">
        <v>3</v>
      </c>
      <c r="F217" s="5" t="s">
        <v>9</v>
      </c>
      <c r="G217" s="145" t="s">
        <v>731</v>
      </c>
      <c r="H217" s="74" t="s">
        <v>26</v>
      </c>
      <c r="I217" s="127" t="s">
        <v>2641</v>
      </c>
      <c r="J217" s="144" t="s">
        <v>4551</v>
      </c>
      <c r="K217" s="142">
        <v>100</v>
      </c>
      <c r="L217" s="143">
        <v>0.1</v>
      </c>
      <c r="M217" s="80"/>
      <c r="N217" s="43">
        <f>IF(Tableau5[[#This Row],[PN]]&gt;0.05,"ERREUR",Tableau5[[#This Row],[Prix de vente public]]*(1-(Tableau5[[#This Row],[Remise]]+Tableau5[[#This Row],[PN]])))</f>
        <v>90</v>
      </c>
      <c r="O217" s="44"/>
    </row>
    <row r="218" spans="5:15" x14ac:dyDescent="0.25">
      <c r="E218" s="125" t="s">
        <v>3</v>
      </c>
      <c r="F218" s="5" t="s">
        <v>9</v>
      </c>
      <c r="G218" s="145" t="s">
        <v>732</v>
      </c>
      <c r="H218" s="74" t="s">
        <v>26</v>
      </c>
      <c r="I218" s="127" t="s">
        <v>2642</v>
      </c>
      <c r="J218" s="144" t="s">
        <v>4552</v>
      </c>
      <c r="K218" s="142">
        <v>100</v>
      </c>
      <c r="L218" s="143">
        <v>0.1</v>
      </c>
      <c r="M218" s="80"/>
      <c r="N218" s="43">
        <f>IF(Tableau5[[#This Row],[PN]]&gt;0.05,"ERREUR",Tableau5[[#This Row],[Prix de vente public]]*(1-(Tableau5[[#This Row],[Remise]]+Tableau5[[#This Row],[PN]])))</f>
        <v>90</v>
      </c>
      <c r="O218" s="44"/>
    </row>
    <row r="219" spans="5:15" x14ac:dyDescent="0.25">
      <c r="E219" s="125" t="s">
        <v>3</v>
      </c>
      <c r="F219" s="5" t="s">
        <v>9</v>
      </c>
      <c r="G219" s="145" t="s">
        <v>733</v>
      </c>
      <c r="H219" s="74" t="s">
        <v>26</v>
      </c>
      <c r="I219" s="127" t="s">
        <v>2643</v>
      </c>
      <c r="J219" s="144" t="s">
        <v>4553</v>
      </c>
      <c r="K219" s="142">
        <v>100</v>
      </c>
      <c r="L219" s="143">
        <v>0.1</v>
      </c>
      <c r="M219" s="80"/>
      <c r="N219" s="43">
        <f>IF(Tableau5[[#This Row],[PN]]&gt;0.05,"ERREUR",Tableau5[[#This Row],[Prix de vente public]]*(1-(Tableau5[[#This Row],[Remise]]+Tableau5[[#This Row],[PN]])))</f>
        <v>90</v>
      </c>
      <c r="O219" s="44"/>
    </row>
    <row r="220" spans="5:15" x14ac:dyDescent="0.25">
      <c r="E220" s="125" t="s">
        <v>3</v>
      </c>
      <c r="F220" s="5" t="s">
        <v>9</v>
      </c>
      <c r="G220" s="145" t="s">
        <v>734</v>
      </c>
      <c r="H220" s="74" t="s">
        <v>26</v>
      </c>
      <c r="I220" s="127" t="s">
        <v>2644</v>
      </c>
      <c r="J220" s="144" t="s">
        <v>4554</v>
      </c>
      <c r="K220" s="142">
        <v>100</v>
      </c>
      <c r="L220" s="143">
        <v>0.1</v>
      </c>
      <c r="M220" s="80"/>
      <c r="N220" s="43">
        <f>IF(Tableau5[[#This Row],[PN]]&gt;0.05,"ERREUR",Tableau5[[#This Row],[Prix de vente public]]*(1-(Tableau5[[#This Row],[Remise]]+Tableau5[[#This Row],[PN]])))</f>
        <v>90</v>
      </c>
      <c r="O220" s="44"/>
    </row>
    <row r="221" spans="5:15" x14ac:dyDescent="0.25">
      <c r="E221" s="125" t="s">
        <v>3</v>
      </c>
      <c r="F221" s="5" t="s">
        <v>9</v>
      </c>
      <c r="G221" s="145" t="s">
        <v>735</v>
      </c>
      <c r="H221" s="74" t="s">
        <v>26</v>
      </c>
      <c r="I221" s="127" t="s">
        <v>2645</v>
      </c>
      <c r="J221" s="144" t="s">
        <v>4555</v>
      </c>
      <c r="K221" s="142">
        <v>100</v>
      </c>
      <c r="L221" s="143">
        <v>0.1</v>
      </c>
      <c r="M221" s="80"/>
      <c r="N221" s="43">
        <f>IF(Tableau5[[#This Row],[PN]]&gt;0.05,"ERREUR",Tableau5[[#This Row],[Prix de vente public]]*(1-(Tableau5[[#This Row],[Remise]]+Tableau5[[#This Row],[PN]])))</f>
        <v>90</v>
      </c>
      <c r="O221" s="44"/>
    </row>
    <row r="222" spans="5:15" x14ac:dyDescent="0.25">
      <c r="E222" s="125" t="s">
        <v>3</v>
      </c>
      <c r="F222" s="5" t="s">
        <v>9</v>
      </c>
      <c r="G222" s="145" t="s">
        <v>736</v>
      </c>
      <c r="H222" s="74" t="s">
        <v>26</v>
      </c>
      <c r="I222" s="127" t="s">
        <v>2646</v>
      </c>
      <c r="J222" s="144" t="s">
        <v>4556</v>
      </c>
      <c r="K222" s="142">
        <v>100</v>
      </c>
      <c r="L222" s="143">
        <v>0.1</v>
      </c>
      <c r="M222" s="80"/>
      <c r="N222" s="43">
        <f>IF(Tableau5[[#This Row],[PN]]&gt;0.05,"ERREUR",Tableau5[[#This Row],[Prix de vente public]]*(1-(Tableau5[[#This Row],[Remise]]+Tableau5[[#This Row],[PN]])))</f>
        <v>90</v>
      </c>
      <c r="O222" s="44"/>
    </row>
    <row r="223" spans="5:15" x14ac:dyDescent="0.25">
      <c r="E223" s="125" t="s">
        <v>3</v>
      </c>
      <c r="F223" s="5" t="s">
        <v>9</v>
      </c>
      <c r="G223" s="145" t="s">
        <v>737</v>
      </c>
      <c r="H223" s="74" t="s">
        <v>26</v>
      </c>
      <c r="I223" s="127" t="s">
        <v>2647</v>
      </c>
      <c r="J223" s="144" t="s">
        <v>4557</v>
      </c>
      <c r="K223" s="142">
        <v>100</v>
      </c>
      <c r="L223" s="143">
        <v>0.1</v>
      </c>
      <c r="M223" s="80"/>
      <c r="N223" s="43">
        <f>IF(Tableau5[[#This Row],[PN]]&gt;0.05,"ERREUR",Tableau5[[#This Row],[Prix de vente public]]*(1-(Tableau5[[#This Row],[Remise]]+Tableau5[[#This Row],[PN]])))</f>
        <v>90</v>
      </c>
      <c r="O223" s="44"/>
    </row>
    <row r="224" spans="5:15" x14ac:dyDescent="0.25">
      <c r="E224" s="125" t="s">
        <v>3</v>
      </c>
      <c r="F224" s="5" t="s">
        <v>9</v>
      </c>
      <c r="G224" s="145" t="s">
        <v>738</v>
      </c>
      <c r="H224" s="74" t="s">
        <v>26</v>
      </c>
      <c r="I224" s="127" t="s">
        <v>2648</v>
      </c>
      <c r="J224" s="144" t="s">
        <v>4558</v>
      </c>
      <c r="K224" s="142">
        <v>100</v>
      </c>
      <c r="L224" s="143">
        <v>0.1</v>
      </c>
      <c r="M224" s="80"/>
      <c r="N224" s="43">
        <f>IF(Tableau5[[#This Row],[PN]]&gt;0.05,"ERREUR",Tableau5[[#This Row],[Prix de vente public]]*(1-(Tableau5[[#This Row],[Remise]]+Tableau5[[#This Row],[PN]])))</f>
        <v>90</v>
      </c>
      <c r="O224" s="44"/>
    </row>
    <row r="225" spans="5:15" x14ac:dyDescent="0.25">
      <c r="E225" s="125" t="s">
        <v>3</v>
      </c>
      <c r="F225" s="5" t="s">
        <v>9</v>
      </c>
      <c r="G225" s="145" t="s">
        <v>739</v>
      </c>
      <c r="H225" s="74" t="s">
        <v>26</v>
      </c>
      <c r="I225" s="127" t="s">
        <v>2649</v>
      </c>
      <c r="J225" s="144" t="s">
        <v>4559</v>
      </c>
      <c r="K225" s="142">
        <v>100</v>
      </c>
      <c r="L225" s="143">
        <v>0.1</v>
      </c>
      <c r="M225" s="80"/>
      <c r="N225" s="43">
        <f>IF(Tableau5[[#This Row],[PN]]&gt;0.05,"ERREUR",Tableau5[[#This Row],[Prix de vente public]]*(1-(Tableau5[[#This Row],[Remise]]+Tableau5[[#This Row],[PN]])))</f>
        <v>90</v>
      </c>
      <c r="O225" s="44"/>
    </row>
    <row r="226" spans="5:15" x14ac:dyDescent="0.25">
      <c r="E226" s="125" t="s">
        <v>3</v>
      </c>
      <c r="F226" s="5" t="s">
        <v>9</v>
      </c>
      <c r="G226" s="145" t="s">
        <v>740</v>
      </c>
      <c r="H226" s="74" t="s">
        <v>26</v>
      </c>
      <c r="I226" s="127" t="s">
        <v>2650</v>
      </c>
      <c r="J226" s="144" t="s">
        <v>4560</v>
      </c>
      <c r="K226" s="142">
        <v>100</v>
      </c>
      <c r="L226" s="143">
        <v>0.1</v>
      </c>
      <c r="M226" s="80"/>
      <c r="N226" s="43">
        <f>IF(Tableau5[[#This Row],[PN]]&gt;0.05,"ERREUR",Tableau5[[#This Row],[Prix de vente public]]*(1-(Tableau5[[#This Row],[Remise]]+Tableau5[[#This Row],[PN]])))</f>
        <v>90</v>
      </c>
      <c r="O226" s="44"/>
    </row>
    <row r="227" spans="5:15" x14ac:dyDescent="0.25">
      <c r="E227" s="125" t="s">
        <v>3</v>
      </c>
      <c r="F227" s="5" t="s">
        <v>9</v>
      </c>
      <c r="G227" s="145" t="s">
        <v>741</v>
      </c>
      <c r="H227" s="74" t="s">
        <v>26</v>
      </c>
      <c r="I227" s="127" t="s">
        <v>2651</v>
      </c>
      <c r="J227" s="144" t="s">
        <v>4561</v>
      </c>
      <c r="K227" s="142">
        <v>100</v>
      </c>
      <c r="L227" s="143">
        <v>0.1</v>
      </c>
      <c r="M227" s="80"/>
      <c r="N227" s="43">
        <f>IF(Tableau5[[#This Row],[PN]]&gt;0.05,"ERREUR",Tableau5[[#This Row],[Prix de vente public]]*(1-(Tableau5[[#This Row],[Remise]]+Tableau5[[#This Row],[PN]])))</f>
        <v>90</v>
      </c>
      <c r="O227" s="44"/>
    </row>
    <row r="228" spans="5:15" x14ac:dyDescent="0.25">
      <c r="E228" s="125" t="s">
        <v>3</v>
      </c>
      <c r="F228" s="5" t="s">
        <v>9</v>
      </c>
      <c r="G228" s="145" t="s">
        <v>742</v>
      </c>
      <c r="H228" s="74" t="s">
        <v>26</v>
      </c>
      <c r="I228" s="127" t="s">
        <v>2652</v>
      </c>
      <c r="J228" s="144" t="s">
        <v>4562</v>
      </c>
      <c r="K228" s="142">
        <v>100</v>
      </c>
      <c r="L228" s="143">
        <v>0.1</v>
      </c>
      <c r="M228" s="80"/>
      <c r="N228" s="43">
        <f>IF(Tableau5[[#This Row],[PN]]&gt;0.05,"ERREUR",Tableau5[[#This Row],[Prix de vente public]]*(1-(Tableau5[[#This Row],[Remise]]+Tableau5[[#This Row],[PN]])))</f>
        <v>90</v>
      </c>
      <c r="O228" s="44"/>
    </row>
    <row r="229" spans="5:15" x14ac:dyDescent="0.25">
      <c r="E229" s="125" t="s">
        <v>3</v>
      </c>
      <c r="F229" s="5" t="s">
        <v>9</v>
      </c>
      <c r="G229" s="145" t="s">
        <v>743</v>
      </c>
      <c r="H229" s="74" t="s">
        <v>26</v>
      </c>
      <c r="I229" s="127" t="s">
        <v>2653</v>
      </c>
      <c r="J229" s="144" t="s">
        <v>4563</v>
      </c>
      <c r="K229" s="142">
        <v>100</v>
      </c>
      <c r="L229" s="143">
        <v>0.1</v>
      </c>
      <c r="M229" s="80"/>
      <c r="N229" s="43">
        <f>IF(Tableau5[[#This Row],[PN]]&gt;0.05,"ERREUR",Tableau5[[#This Row],[Prix de vente public]]*(1-(Tableau5[[#This Row],[Remise]]+Tableau5[[#This Row],[PN]])))</f>
        <v>90</v>
      </c>
      <c r="O229" s="44"/>
    </row>
    <row r="230" spans="5:15" x14ac:dyDescent="0.25">
      <c r="E230" s="125" t="s">
        <v>3</v>
      </c>
      <c r="F230" s="5" t="s">
        <v>9</v>
      </c>
      <c r="G230" s="145" t="s">
        <v>744</v>
      </c>
      <c r="H230" s="74" t="s">
        <v>26</v>
      </c>
      <c r="I230" s="127" t="s">
        <v>2654</v>
      </c>
      <c r="J230" s="144" t="s">
        <v>4564</v>
      </c>
      <c r="K230" s="142">
        <v>100</v>
      </c>
      <c r="L230" s="143">
        <v>0.1</v>
      </c>
      <c r="M230" s="80"/>
      <c r="N230" s="43">
        <f>IF(Tableau5[[#This Row],[PN]]&gt;0.05,"ERREUR",Tableau5[[#This Row],[Prix de vente public]]*(1-(Tableau5[[#This Row],[Remise]]+Tableau5[[#This Row],[PN]])))</f>
        <v>90</v>
      </c>
      <c r="O230" s="44"/>
    </row>
    <row r="231" spans="5:15" x14ac:dyDescent="0.25">
      <c r="E231" s="125" t="s">
        <v>3</v>
      </c>
      <c r="F231" s="5" t="s">
        <v>9</v>
      </c>
      <c r="G231" s="145" t="s">
        <v>745</v>
      </c>
      <c r="H231" s="74" t="s">
        <v>26</v>
      </c>
      <c r="I231" s="127" t="s">
        <v>2655</v>
      </c>
      <c r="J231" s="144" t="s">
        <v>4565</v>
      </c>
      <c r="K231" s="142">
        <v>100</v>
      </c>
      <c r="L231" s="143">
        <v>0.1</v>
      </c>
      <c r="M231" s="80"/>
      <c r="N231" s="43">
        <f>IF(Tableau5[[#This Row],[PN]]&gt;0.05,"ERREUR",Tableau5[[#This Row],[Prix de vente public]]*(1-(Tableau5[[#This Row],[Remise]]+Tableau5[[#This Row],[PN]])))</f>
        <v>90</v>
      </c>
      <c r="O231" s="44"/>
    </row>
    <row r="232" spans="5:15" x14ac:dyDescent="0.25">
      <c r="E232" s="125" t="s">
        <v>3</v>
      </c>
      <c r="F232" s="5" t="s">
        <v>9</v>
      </c>
      <c r="G232" s="145" t="s">
        <v>746</v>
      </c>
      <c r="H232" s="74" t="s">
        <v>26</v>
      </c>
      <c r="I232" s="127" t="s">
        <v>2656</v>
      </c>
      <c r="J232" s="144" t="s">
        <v>4566</v>
      </c>
      <c r="K232" s="142">
        <v>100</v>
      </c>
      <c r="L232" s="143">
        <v>0.1</v>
      </c>
      <c r="M232" s="80"/>
      <c r="N232" s="43">
        <f>IF(Tableau5[[#This Row],[PN]]&gt;0.05,"ERREUR",Tableau5[[#This Row],[Prix de vente public]]*(1-(Tableau5[[#This Row],[Remise]]+Tableau5[[#This Row],[PN]])))</f>
        <v>90</v>
      </c>
      <c r="O232" s="44"/>
    </row>
    <row r="233" spans="5:15" x14ac:dyDescent="0.25">
      <c r="E233" s="125" t="s">
        <v>3</v>
      </c>
      <c r="F233" s="5" t="s">
        <v>9</v>
      </c>
      <c r="G233" s="145" t="s">
        <v>747</v>
      </c>
      <c r="H233" s="74" t="s">
        <v>26</v>
      </c>
      <c r="I233" s="127" t="s">
        <v>2657</v>
      </c>
      <c r="J233" s="144" t="s">
        <v>4567</v>
      </c>
      <c r="K233" s="142">
        <v>100</v>
      </c>
      <c r="L233" s="143">
        <v>0.1</v>
      </c>
      <c r="M233" s="80"/>
      <c r="N233" s="43">
        <f>IF(Tableau5[[#This Row],[PN]]&gt;0.05,"ERREUR",Tableau5[[#This Row],[Prix de vente public]]*(1-(Tableau5[[#This Row],[Remise]]+Tableau5[[#This Row],[PN]])))</f>
        <v>90</v>
      </c>
      <c r="O233" s="44"/>
    </row>
    <row r="234" spans="5:15" x14ac:dyDescent="0.25">
      <c r="E234" s="125" t="s">
        <v>3</v>
      </c>
      <c r="F234" s="5" t="s">
        <v>9</v>
      </c>
      <c r="G234" s="145" t="s">
        <v>748</v>
      </c>
      <c r="H234" s="74" t="s">
        <v>26</v>
      </c>
      <c r="I234" s="127" t="s">
        <v>2658</v>
      </c>
      <c r="J234" s="144" t="s">
        <v>4568</v>
      </c>
      <c r="K234" s="142">
        <v>100</v>
      </c>
      <c r="L234" s="143">
        <v>0.1</v>
      </c>
      <c r="M234" s="80"/>
      <c r="N234" s="43">
        <f>IF(Tableau5[[#This Row],[PN]]&gt;0.05,"ERREUR",Tableau5[[#This Row],[Prix de vente public]]*(1-(Tableau5[[#This Row],[Remise]]+Tableau5[[#This Row],[PN]])))</f>
        <v>90</v>
      </c>
      <c r="O234" s="44"/>
    </row>
    <row r="235" spans="5:15" x14ac:dyDescent="0.25">
      <c r="E235" s="125" t="s">
        <v>3</v>
      </c>
      <c r="F235" s="5" t="s">
        <v>9</v>
      </c>
      <c r="G235" s="145" t="s">
        <v>749</v>
      </c>
      <c r="H235" s="74" t="s">
        <v>26</v>
      </c>
      <c r="I235" s="127" t="s">
        <v>2659</v>
      </c>
      <c r="J235" s="144" t="s">
        <v>4569</v>
      </c>
      <c r="K235" s="142">
        <v>100</v>
      </c>
      <c r="L235" s="143">
        <v>0.1</v>
      </c>
      <c r="M235" s="80"/>
      <c r="N235" s="43">
        <f>IF(Tableau5[[#This Row],[PN]]&gt;0.05,"ERREUR",Tableau5[[#This Row],[Prix de vente public]]*(1-(Tableau5[[#This Row],[Remise]]+Tableau5[[#This Row],[PN]])))</f>
        <v>90</v>
      </c>
      <c r="O235" s="44"/>
    </row>
    <row r="236" spans="5:15" x14ac:dyDescent="0.25">
      <c r="E236" s="125" t="s">
        <v>3</v>
      </c>
      <c r="F236" s="5" t="s">
        <v>9</v>
      </c>
      <c r="G236" s="145" t="s">
        <v>750</v>
      </c>
      <c r="H236" s="74" t="s">
        <v>26</v>
      </c>
      <c r="I236" s="127" t="s">
        <v>2660</v>
      </c>
      <c r="J236" s="144" t="s">
        <v>4570</v>
      </c>
      <c r="K236" s="142">
        <v>100</v>
      </c>
      <c r="L236" s="143">
        <v>0.1</v>
      </c>
      <c r="M236" s="80"/>
      <c r="N236" s="43">
        <f>IF(Tableau5[[#This Row],[PN]]&gt;0.05,"ERREUR",Tableau5[[#This Row],[Prix de vente public]]*(1-(Tableau5[[#This Row],[Remise]]+Tableau5[[#This Row],[PN]])))</f>
        <v>90</v>
      </c>
      <c r="O236" s="44"/>
    </row>
    <row r="237" spans="5:15" x14ac:dyDescent="0.25">
      <c r="E237" s="125" t="s">
        <v>3</v>
      </c>
      <c r="F237" s="5" t="s">
        <v>9</v>
      </c>
      <c r="G237" s="145" t="s">
        <v>751</v>
      </c>
      <c r="H237" s="74" t="s">
        <v>26</v>
      </c>
      <c r="I237" s="127" t="s">
        <v>2661</v>
      </c>
      <c r="J237" s="144" t="s">
        <v>4571</v>
      </c>
      <c r="K237" s="142">
        <v>100</v>
      </c>
      <c r="L237" s="143">
        <v>0.1</v>
      </c>
      <c r="M237" s="80"/>
      <c r="N237" s="43">
        <f>IF(Tableau5[[#This Row],[PN]]&gt;0.05,"ERREUR",Tableau5[[#This Row],[Prix de vente public]]*(1-(Tableau5[[#This Row],[Remise]]+Tableau5[[#This Row],[PN]])))</f>
        <v>90</v>
      </c>
      <c r="O237" s="44"/>
    </row>
    <row r="238" spans="5:15" x14ac:dyDescent="0.25">
      <c r="E238" s="125" t="s">
        <v>3</v>
      </c>
      <c r="F238" s="5" t="s">
        <v>9</v>
      </c>
      <c r="G238" s="145" t="s">
        <v>752</v>
      </c>
      <c r="H238" s="74" t="s">
        <v>26</v>
      </c>
      <c r="I238" s="127" t="s">
        <v>2662</v>
      </c>
      <c r="J238" s="144" t="s">
        <v>4572</v>
      </c>
      <c r="K238" s="142">
        <v>100</v>
      </c>
      <c r="L238" s="143">
        <v>0.1</v>
      </c>
      <c r="M238" s="80"/>
      <c r="N238" s="43">
        <f>IF(Tableau5[[#This Row],[PN]]&gt;0.05,"ERREUR",Tableau5[[#This Row],[Prix de vente public]]*(1-(Tableau5[[#This Row],[Remise]]+Tableau5[[#This Row],[PN]])))</f>
        <v>90</v>
      </c>
      <c r="O238" s="44"/>
    </row>
    <row r="239" spans="5:15" x14ac:dyDescent="0.25">
      <c r="E239" s="125" t="s">
        <v>3</v>
      </c>
      <c r="F239" s="5" t="s">
        <v>9</v>
      </c>
      <c r="G239" s="145" t="s">
        <v>753</v>
      </c>
      <c r="H239" s="74" t="s">
        <v>26</v>
      </c>
      <c r="I239" s="127" t="s">
        <v>2663</v>
      </c>
      <c r="J239" s="144" t="s">
        <v>4573</v>
      </c>
      <c r="K239" s="142">
        <v>100</v>
      </c>
      <c r="L239" s="143">
        <v>0.1</v>
      </c>
      <c r="M239" s="80"/>
      <c r="N239" s="43">
        <f>IF(Tableau5[[#This Row],[PN]]&gt;0.05,"ERREUR",Tableau5[[#This Row],[Prix de vente public]]*(1-(Tableau5[[#This Row],[Remise]]+Tableau5[[#This Row],[PN]])))</f>
        <v>90</v>
      </c>
      <c r="O239" s="44"/>
    </row>
    <row r="240" spans="5:15" x14ac:dyDescent="0.25">
      <c r="E240" s="125" t="s">
        <v>3</v>
      </c>
      <c r="F240" s="5" t="s">
        <v>9</v>
      </c>
      <c r="G240" s="145" t="s">
        <v>754</v>
      </c>
      <c r="H240" s="74" t="s">
        <v>26</v>
      </c>
      <c r="I240" s="127" t="s">
        <v>2664</v>
      </c>
      <c r="J240" s="144" t="s">
        <v>4574</v>
      </c>
      <c r="K240" s="142">
        <v>100</v>
      </c>
      <c r="L240" s="143">
        <v>0.1</v>
      </c>
      <c r="M240" s="80"/>
      <c r="N240" s="43">
        <f>IF(Tableau5[[#This Row],[PN]]&gt;0.05,"ERREUR",Tableau5[[#This Row],[Prix de vente public]]*(1-(Tableau5[[#This Row],[Remise]]+Tableau5[[#This Row],[PN]])))</f>
        <v>90</v>
      </c>
      <c r="O240" s="44"/>
    </row>
    <row r="241" spans="5:15" x14ac:dyDescent="0.25">
      <c r="E241" s="125" t="s">
        <v>3</v>
      </c>
      <c r="F241" s="5" t="s">
        <v>9</v>
      </c>
      <c r="G241" s="145" t="s">
        <v>755</v>
      </c>
      <c r="H241" s="74" t="s">
        <v>26</v>
      </c>
      <c r="I241" s="127" t="s">
        <v>2665</v>
      </c>
      <c r="J241" s="144" t="s">
        <v>4575</v>
      </c>
      <c r="K241" s="142">
        <v>100</v>
      </c>
      <c r="L241" s="143">
        <v>0.1</v>
      </c>
      <c r="M241" s="80"/>
      <c r="N241" s="43">
        <f>IF(Tableau5[[#This Row],[PN]]&gt;0.05,"ERREUR",Tableau5[[#This Row],[Prix de vente public]]*(1-(Tableau5[[#This Row],[Remise]]+Tableau5[[#This Row],[PN]])))</f>
        <v>90</v>
      </c>
      <c r="O241" s="44"/>
    </row>
    <row r="242" spans="5:15" x14ac:dyDescent="0.25">
      <c r="E242" s="125" t="s">
        <v>3</v>
      </c>
      <c r="F242" s="5" t="s">
        <v>9</v>
      </c>
      <c r="G242" s="145" t="s">
        <v>756</v>
      </c>
      <c r="H242" s="74" t="s">
        <v>26</v>
      </c>
      <c r="I242" s="127" t="s">
        <v>2666</v>
      </c>
      <c r="J242" s="144" t="s">
        <v>4576</v>
      </c>
      <c r="K242" s="142">
        <v>100</v>
      </c>
      <c r="L242" s="143">
        <v>0.1</v>
      </c>
      <c r="M242" s="80"/>
      <c r="N242" s="43">
        <f>IF(Tableau5[[#This Row],[PN]]&gt;0.05,"ERREUR",Tableau5[[#This Row],[Prix de vente public]]*(1-(Tableau5[[#This Row],[Remise]]+Tableau5[[#This Row],[PN]])))</f>
        <v>90</v>
      </c>
      <c r="O242" s="44"/>
    </row>
    <row r="243" spans="5:15" x14ac:dyDescent="0.25">
      <c r="E243" s="125" t="s">
        <v>3</v>
      </c>
      <c r="F243" s="5" t="s">
        <v>9</v>
      </c>
      <c r="G243" s="145" t="s">
        <v>757</v>
      </c>
      <c r="H243" s="74" t="s">
        <v>26</v>
      </c>
      <c r="I243" s="127" t="s">
        <v>2667</v>
      </c>
      <c r="J243" s="144" t="s">
        <v>4577</v>
      </c>
      <c r="K243" s="142">
        <v>100</v>
      </c>
      <c r="L243" s="143">
        <v>0.1</v>
      </c>
      <c r="M243" s="80"/>
      <c r="N243" s="43">
        <f>IF(Tableau5[[#This Row],[PN]]&gt;0.05,"ERREUR",Tableau5[[#This Row],[Prix de vente public]]*(1-(Tableau5[[#This Row],[Remise]]+Tableau5[[#This Row],[PN]])))</f>
        <v>90</v>
      </c>
      <c r="O243" s="44"/>
    </row>
    <row r="244" spans="5:15" x14ac:dyDescent="0.25">
      <c r="E244" s="125" t="s">
        <v>3</v>
      </c>
      <c r="F244" s="5" t="s">
        <v>9</v>
      </c>
      <c r="G244" s="145" t="s">
        <v>758</v>
      </c>
      <c r="H244" s="74" t="s">
        <v>26</v>
      </c>
      <c r="I244" s="127" t="s">
        <v>2668</v>
      </c>
      <c r="J244" s="144" t="s">
        <v>4578</v>
      </c>
      <c r="K244" s="142">
        <v>100</v>
      </c>
      <c r="L244" s="143">
        <v>0.1</v>
      </c>
      <c r="M244" s="80"/>
      <c r="N244" s="43">
        <f>IF(Tableau5[[#This Row],[PN]]&gt;0.05,"ERREUR",Tableau5[[#This Row],[Prix de vente public]]*(1-(Tableau5[[#This Row],[Remise]]+Tableau5[[#This Row],[PN]])))</f>
        <v>90</v>
      </c>
      <c r="O244" s="44"/>
    </row>
    <row r="245" spans="5:15" x14ac:dyDescent="0.25">
      <c r="E245" s="125" t="s">
        <v>3</v>
      </c>
      <c r="F245" s="5" t="s">
        <v>9</v>
      </c>
      <c r="G245" s="145" t="s">
        <v>759</v>
      </c>
      <c r="H245" s="74" t="s">
        <v>26</v>
      </c>
      <c r="I245" s="127" t="s">
        <v>2669</v>
      </c>
      <c r="J245" s="144" t="s">
        <v>4579</v>
      </c>
      <c r="K245" s="142">
        <v>100</v>
      </c>
      <c r="L245" s="143">
        <v>0.1</v>
      </c>
      <c r="M245" s="80"/>
      <c r="N245" s="43">
        <f>IF(Tableau5[[#This Row],[PN]]&gt;0.05,"ERREUR",Tableau5[[#This Row],[Prix de vente public]]*(1-(Tableau5[[#This Row],[Remise]]+Tableau5[[#This Row],[PN]])))</f>
        <v>90</v>
      </c>
      <c r="O245" s="44"/>
    </row>
    <row r="246" spans="5:15" x14ac:dyDescent="0.25">
      <c r="E246" s="125" t="s">
        <v>3</v>
      </c>
      <c r="F246" s="5" t="s">
        <v>9</v>
      </c>
      <c r="G246" s="145" t="s">
        <v>760</v>
      </c>
      <c r="H246" s="74" t="s">
        <v>26</v>
      </c>
      <c r="I246" s="127" t="s">
        <v>2670</v>
      </c>
      <c r="J246" s="144" t="s">
        <v>4580</v>
      </c>
      <c r="K246" s="142">
        <v>100</v>
      </c>
      <c r="L246" s="143">
        <v>0.1</v>
      </c>
      <c r="M246" s="80"/>
      <c r="N246" s="43">
        <f>IF(Tableau5[[#This Row],[PN]]&gt;0.05,"ERREUR",Tableau5[[#This Row],[Prix de vente public]]*(1-(Tableau5[[#This Row],[Remise]]+Tableau5[[#This Row],[PN]])))</f>
        <v>90</v>
      </c>
      <c r="O246" s="44"/>
    </row>
    <row r="247" spans="5:15" x14ac:dyDescent="0.25">
      <c r="E247" s="125" t="s">
        <v>3</v>
      </c>
      <c r="F247" s="5" t="s">
        <v>9</v>
      </c>
      <c r="G247" s="145" t="s">
        <v>761</v>
      </c>
      <c r="H247" s="74" t="s">
        <v>26</v>
      </c>
      <c r="I247" s="127" t="s">
        <v>2671</v>
      </c>
      <c r="J247" s="144" t="s">
        <v>4581</v>
      </c>
      <c r="K247" s="142">
        <v>100</v>
      </c>
      <c r="L247" s="143">
        <v>0.1</v>
      </c>
      <c r="M247" s="80"/>
      <c r="N247" s="43">
        <f>IF(Tableau5[[#This Row],[PN]]&gt;0.05,"ERREUR",Tableau5[[#This Row],[Prix de vente public]]*(1-(Tableau5[[#This Row],[Remise]]+Tableau5[[#This Row],[PN]])))</f>
        <v>90</v>
      </c>
      <c r="O247" s="44"/>
    </row>
    <row r="248" spans="5:15" x14ac:dyDescent="0.25">
      <c r="E248" s="125" t="s">
        <v>3</v>
      </c>
      <c r="F248" s="5" t="s">
        <v>9</v>
      </c>
      <c r="G248" s="145" t="s">
        <v>762</v>
      </c>
      <c r="H248" s="74" t="s">
        <v>26</v>
      </c>
      <c r="I248" s="127" t="s">
        <v>2672</v>
      </c>
      <c r="J248" s="144" t="s">
        <v>4582</v>
      </c>
      <c r="K248" s="142">
        <v>100</v>
      </c>
      <c r="L248" s="143">
        <v>0.1</v>
      </c>
      <c r="M248" s="80"/>
      <c r="N248" s="43">
        <f>IF(Tableau5[[#This Row],[PN]]&gt;0.05,"ERREUR",Tableau5[[#This Row],[Prix de vente public]]*(1-(Tableau5[[#This Row],[Remise]]+Tableau5[[#This Row],[PN]])))</f>
        <v>90</v>
      </c>
      <c r="O248" s="44"/>
    </row>
    <row r="249" spans="5:15" x14ac:dyDescent="0.25">
      <c r="E249" s="125" t="s">
        <v>3</v>
      </c>
      <c r="F249" s="5" t="s">
        <v>9</v>
      </c>
      <c r="G249" s="145" t="s">
        <v>763</v>
      </c>
      <c r="H249" s="74" t="s">
        <v>26</v>
      </c>
      <c r="I249" s="127" t="s">
        <v>2673</v>
      </c>
      <c r="J249" s="144" t="s">
        <v>4583</v>
      </c>
      <c r="K249" s="142">
        <v>100</v>
      </c>
      <c r="L249" s="143">
        <v>0.1</v>
      </c>
      <c r="M249" s="80"/>
      <c r="N249" s="43">
        <f>IF(Tableau5[[#This Row],[PN]]&gt;0.05,"ERREUR",Tableau5[[#This Row],[Prix de vente public]]*(1-(Tableau5[[#This Row],[Remise]]+Tableau5[[#This Row],[PN]])))</f>
        <v>90</v>
      </c>
      <c r="O249" s="44"/>
    </row>
    <row r="250" spans="5:15" x14ac:dyDescent="0.25">
      <c r="E250" s="125" t="s">
        <v>3</v>
      </c>
      <c r="F250" s="5" t="s">
        <v>9</v>
      </c>
      <c r="G250" s="145" t="s">
        <v>764</v>
      </c>
      <c r="H250" s="74" t="s">
        <v>26</v>
      </c>
      <c r="I250" s="127" t="s">
        <v>2674</v>
      </c>
      <c r="J250" s="144" t="s">
        <v>4584</v>
      </c>
      <c r="K250" s="142">
        <v>100</v>
      </c>
      <c r="L250" s="143">
        <v>0.1</v>
      </c>
      <c r="M250" s="80"/>
      <c r="N250" s="43">
        <f>IF(Tableau5[[#This Row],[PN]]&gt;0.05,"ERREUR",Tableau5[[#This Row],[Prix de vente public]]*(1-(Tableau5[[#This Row],[Remise]]+Tableau5[[#This Row],[PN]])))</f>
        <v>90</v>
      </c>
      <c r="O250" s="44"/>
    </row>
    <row r="251" spans="5:15" x14ac:dyDescent="0.25">
      <c r="E251" s="125" t="s">
        <v>3</v>
      </c>
      <c r="F251" s="5" t="s">
        <v>9</v>
      </c>
      <c r="G251" s="145" t="s">
        <v>765</v>
      </c>
      <c r="H251" s="74" t="s">
        <v>26</v>
      </c>
      <c r="I251" s="127" t="s">
        <v>2675</v>
      </c>
      <c r="J251" s="144" t="s">
        <v>4585</v>
      </c>
      <c r="K251" s="142">
        <v>100</v>
      </c>
      <c r="L251" s="143">
        <v>0.1</v>
      </c>
      <c r="M251" s="80"/>
      <c r="N251" s="43">
        <f>IF(Tableau5[[#This Row],[PN]]&gt;0.05,"ERREUR",Tableau5[[#This Row],[Prix de vente public]]*(1-(Tableau5[[#This Row],[Remise]]+Tableau5[[#This Row],[PN]])))</f>
        <v>90</v>
      </c>
      <c r="O251" s="44"/>
    </row>
    <row r="252" spans="5:15" x14ac:dyDescent="0.25">
      <c r="E252" s="125" t="s">
        <v>3</v>
      </c>
      <c r="F252" s="5" t="s">
        <v>9</v>
      </c>
      <c r="G252" s="145" t="s">
        <v>766</v>
      </c>
      <c r="H252" s="74" t="s">
        <v>26</v>
      </c>
      <c r="I252" s="127" t="s">
        <v>2676</v>
      </c>
      <c r="J252" s="144" t="s">
        <v>4586</v>
      </c>
      <c r="K252" s="142">
        <v>100</v>
      </c>
      <c r="L252" s="143">
        <v>0.1</v>
      </c>
      <c r="M252" s="80"/>
      <c r="N252" s="43">
        <f>IF(Tableau5[[#This Row],[PN]]&gt;0.05,"ERREUR",Tableau5[[#This Row],[Prix de vente public]]*(1-(Tableau5[[#This Row],[Remise]]+Tableau5[[#This Row],[PN]])))</f>
        <v>90</v>
      </c>
      <c r="O252" s="44"/>
    </row>
    <row r="253" spans="5:15" x14ac:dyDescent="0.25">
      <c r="E253" s="125" t="s">
        <v>3</v>
      </c>
      <c r="F253" s="5" t="s">
        <v>9</v>
      </c>
      <c r="G253" s="145" t="s">
        <v>767</v>
      </c>
      <c r="H253" s="74" t="s">
        <v>26</v>
      </c>
      <c r="I253" s="127" t="s">
        <v>2677</v>
      </c>
      <c r="J253" s="144" t="s">
        <v>4587</v>
      </c>
      <c r="K253" s="142">
        <v>100</v>
      </c>
      <c r="L253" s="143">
        <v>0.1</v>
      </c>
      <c r="M253" s="80"/>
      <c r="N253" s="43">
        <f>IF(Tableau5[[#This Row],[PN]]&gt;0.05,"ERREUR",Tableau5[[#This Row],[Prix de vente public]]*(1-(Tableau5[[#This Row],[Remise]]+Tableau5[[#This Row],[PN]])))</f>
        <v>90</v>
      </c>
      <c r="O253" s="44"/>
    </row>
    <row r="254" spans="5:15" x14ac:dyDescent="0.25">
      <c r="E254" s="125" t="s">
        <v>3</v>
      </c>
      <c r="F254" s="5" t="s">
        <v>9</v>
      </c>
      <c r="G254" s="145" t="s">
        <v>768</v>
      </c>
      <c r="H254" s="74" t="s">
        <v>26</v>
      </c>
      <c r="I254" s="127" t="s">
        <v>2678</v>
      </c>
      <c r="J254" s="144" t="s">
        <v>4588</v>
      </c>
      <c r="K254" s="142">
        <v>100</v>
      </c>
      <c r="L254" s="143">
        <v>0.1</v>
      </c>
      <c r="M254" s="80"/>
      <c r="N254" s="43">
        <f>IF(Tableau5[[#This Row],[PN]]&gt;0.05,"ERREUR",Tableau5[[#This Row],[Prix de vente public]]*(1-(Tableau5[[#This Row],[Remise]]+Tableau5[[#This Row],[PN]])))</f>
        <v>90</v>
      </c>
      <c r="O254" s="44"/>
    </row>
    <row r="255" spans="5:15" x14ac:dyDescent="0.25">
      <c r="E255" s="125" t="s">
        <v>3</v>
      </c>
      <c r="F255" s="5" t="s">
        <v>9</v>
      </c>
      <c r="G255" s="145" t="s">
        <v>769</v>
      </c>
      <c r="H255" s="74" t="s">
        <v>26</v>
      </c>
      <c r="I255" s="127" t="s">
        <v>2679</v>
      </c>
      <c r="J255" s="144" t="s">
        <v>4589</v>
      </c>
      <c r="K255" s="142">
        <v>100</v>
      </c>
      <c r="L255" s="143">
        <v>0.1</v>
      </c>
      <c r="M255" s="80"/>
      <c r="N255" s="43">
        <f>IF(Tableau5[[#This Row],[PN]]&gt;0.05,"ERREUR",Tableau5[[#This Row],[Prix de vente public]]*(1-(Tableau5[[#This Row],[Remise]]+Tableau5[[#This Row],[PN]])))</f>
        <v>90</v>
      </c>
      <c r="O255" s="44"/>
    </row>
    <row r="256" spans="5:15" x14ac:dyDescent="0.25">
      <c r="E256" s="125" t="s">
        <v>3</v>
      </c>
      <c r="F256" s="5" t="s">
        <v>9</v>
      </c>
      <c r="G256" s="145" t="s">
        <v>770</v>
      </c>
      <c r="H256" s="74" t="s">
        <v>26</v>
      </c>
      <c r="I256" s="127" t="s">
        <v>2680</v>
      </c>
      <c r="J256" s="144" t="s">
        <v>4590</v>
      </c>
      <c r="K256" s="142">
        <v>100</v>
      </c>
      <c r="L256" s="143">
        <v>0.1</v>
      </c>
      <c r="M256" s="80"/>
      <c r="N256" s="43">
        <f>IF(Tableau5[[#This Row],[PN]]&gt;0.05,"ERREUR",Tableau5[[#This Row],[Prix de vente public]]*(1-(Tableau5[[#This Row],[Remise]]+Tableau5[[#This Row],[PN]])))</f>
        <v>90</v>
      </c>
      <c r="O256" s="44"/>
    </row>
    <row r="257" spans="5:15" x14ac:dyDescent="0.25">
      <c r="E257" s="125" t="s">
        <v>3</v>
      </c>
      <c r="F257" s="5" t="s">
        <v>9</v>
      </c>
      <c r="G257" s="145" t="s">
        <v>771</v>
      </c>
      <c r="H257" s="74" t="s">
        <v>26</v>
      </c>
      <c r="I257" s="127" t="s">
        <v>2681</v>
      </c>
      <c r="J257" s="144" t="s">
        <v>4591</v>
      </c>
      <c r="K257" s="142">
        <v>100</v>
      </c>
      <c r="L257" s="143">
        <v>0.1</v>
      </c>
      <c r="M257" s="80"/>
      <c r="N257" s="43">
        <f>IF(Tableau5[[#This Row],[PN]]&gt;0.05,"ERREUR",Tableau5[[#This Row],[Prix de vente public]]*(1-(Tableau5[[#This Row],[Remise]]+Tableau5[[#This Row],[PN]])))</f>
        <v>90</v>
      </c>
      <c r="O257" s="44"/>
    </row>
    <row r="258" spans="5:15" x14ac:dyDescent="0.25">
      <c r="E258" s="125" t="s">
        <v>3</v>
      </c>
      <c r="F258" s="5" t="s">
        <v>9</v>
      </c>
      <c r="G258" s="145" t="s">
        <v>772</v>
      </c>
      <c r="H258" s="74" t="s">
        <v>26</v>
      </c>
      <c r="I258" s="127" t="s">
        <v>2682</v>
      </c>
      <c r="J258" s="144" t="s">
        <v>4592</v>
      </c>
      <c r="K258" s="142">
        <v>100</v>
      </c>
      <c r="L258" s="143">
        <v>0.1</v>
      </c>
      <c r="M258" s="80"/>
      <c r="N258" s="43">
        <f>IF(Tableau5[[#This Row],[PN]]&gt;0.05,"ERREUR",Tableau5[[#This Row],[Prix de vente public]]*(1-(Tableau5[[#This Row],[Remise]]+Tableau5[[#This Row],[PN]])))</f>
        <v>90</v>
      </c>
      <c r="O258" s="44"/>
    </row>
    <row r="259" spans="5:15" x14ac:dyDescent="0.25">
      <c r="E259" s="125" t="s">
        <v>3</v>
      </c>
      <c r="F259" s="5" t="s">
        <v>9</v>
      </c>
      <c r="G259" s="145" t="s">
        <v>773</v>
      </c>
      <c r="H259" s="74" t="s">
        <v>26</v>
      </c>
      <c r="I259" s="127" t="s">
        <v>2683</v>
      </c>
      <c r="J259" s="144" t="s">
        <v>4593</v>
      </c>
      <c r="K259" s="142">
        <v>100</v>
      </c>
      <c r="L259" s="143">
        <v>0.1</v>
      </c>
      <c r="M259" s="80"/>
      <c r="N259" s="43">
        <f>IF(Tableau5[[#This Row],[PN]]&gt;0.05,"ERREUR",Tableau5[[#This Row],[Prix de vente public]]*(1-(Tableau5[[#This Row],[Remise]]+Tableau5[[#This Row],[PN]])))</f>
        <v>90</v>
      </c>
      <c r="O259" s="44"/>
    </row>
    <row r="260" spans="5:15" x14ac:dyDescent="0.25">
      <c r="E260" s="125" t="s">
        <v>3</v>
      </c>
      <c r="F260" s="5" t="s">
        <v>9</v>
      </c>
      <c r="G260" s="145" t="s">
        <v>774</v>
      </c>
      <c r="H260" s="74" t="s">
        <v>26</v>
      </c>
      <c r="I260" s="127" t="s">
        <v>2684</v>
      </c>
      <c r="J260" s="144" t="s">
        <v>4594</v>
      </c>
      <c r="K260" s="142">
        <v>100</v>
      </c>
      <c r="L260" s="143">
        <v>0.1</v>
      </c>
      <c r="M260" s="80"/>
      <c r="N260" s="43">
        <f>IF(Tableau5[[#This Row],[PN]]&gt;0.05,"ERREUR",Tableau5[[#This Row],[Prix de vente public]]*(1-(Tableau5[[#This Row],[Remise]]+Tableau5[[#This Row],[PN]])))</f>
        <v>90</v>
      </c>
      <c r="O260" s="44"/>
    </row>
    <row r="261" spans="5:15" x14ac:dyDescent="0.25">
      <c r="E261" s="125" t="s">
        <v>3</v>
      </c>
      <c r="F261" s="5" t="s">
        <v>9</v>
      </c>
      <c r="G261" s="145" t="s">
        <v>775</v>
      </c>
      <c r="H261" s="74" t="s">
        <v>26</v>
      </c>
      <c r="I261" s="127" t="s">
        <v>2685</v>
      </c>
      <c r="J261" s="144" t="s">
        <v>4595</v>
      </c>
      <c r="K261" s="142">
        <v>100</v>
      </c>
      <c r="L261" s="143">
        <v>0.1</v>
      </c>
      <c r="M261" s="80"/>
      <c r="N261" s="43">
        <f>IF(Tableau5[[#This Row],[PN]]&gt;0.05,"ERREUR",Tableau5[[#This Row],[Prix de vente public]]*(1-(Tableau5[[#This Row],[Remise]]+Tableau5[[#This Row],[PN]])))</f>
        <v>90</v>
      </c>
      <c r="O261" s="44"/>
    </row>
    <row r="262" spans="5:15" x14ac:dyDescent="0.25">
      <c r="E262" s="125" t="s">
        <v>3</v>
      </c>
      <c r="F262" s="5" t="s">
        <v>9</v>
      </c>
      <c r="G262" s="145" t="s">
        <v>776</v>
      </c>
      <c r="H262" s="74" t="s">
        <v>26</v>
      </c>
      <c r="I262" s="127" t="s">
        <v>2686</v>
      </c>
      <c r="J262" s="144" t="s">
        <v>4596</v>
      </c>
      <c r="K262" s="142">
        <v>100</v>
      </c>
      <c r="L262" s="143">
        <v>0.1</v>
      </c>
      <c r="M262" s="80"/>
      <c r="N262" s="43">
        <f>IF(Tableau5[[#This Row],[PN]]&gt;0.05,"ERREUR",Tableau5[[#This Row],[Prix de vente public]]*(1-(Tableau5[[#This Row],[Remise]]+Tableau5[[#This Row],[PN]])))</f>
        <v>90</v>
      </c>
      <c r="O262" s="44"/>
    </row>
    <row r="263" spans="5:15" x14ac:dyDescent="0.25">
      <c r="E263" s="125" t="s">
        <v>3</v>
      </c>
      <c r="F263" s="5" t="s">
        <v>9</v>
      </c>
      <c r="G263" s="145" t="s">
        <v>777</v>
      </c>
      <c r="H263" s="74" t="s">
        <v>26</v>
      </c>
      <c r="I263" s="127" t="s">
        <v>2687</v>
      </c>
      <c r="J263" s="144" t="s">
        <v>4597</v>
      </c>
      <c r="K263" s="142">
        <v>100</v>
      </c>
      <c r="L263" s="143">
        <v>0.1</v>
      </c>
      <c r="M263" s="80"/>
      <c r="N263" s="43">
        <f>IF(Tableau5[[#This Row],[PN]]&gt;0.05,"ERREUR",Tableau5[[#This Row],[Prix de vente public]]*(1-(Tableau5[[#This Row],[Remise]]+Tableau5[[#This Row],[PN]])))</f>
        <v>90</v>
      </c>
      <c r="O263" s="44"/>
    </row>
    <row r="264" spans="5:15" x14ac:dyDescent="0.25">
      <c r="E264" s="125" t="s">
        <v>3</v>
      </c>
      <c r="F264" s="5" t="s">
        <v>9</v>
      </c>
      <c r="G264" s="145" t="s">
        <v>778</v>
      </c>
      <c r="H264" s="74" t="s">
        <v>26</v>
      </c>
      <c r="I264" s="127" t="s">
        <v>2688</v>
      </c>
      <c r="J264" s="144" t="s">
        <v>4598</v>
      </c>
      <c r="K264" s="142">
        <v>100</v>
      </c>
      <c r="L264" s="143">
        <v>0.1</v>
      </c>
      <c r="M264" s="80"/>
      <c r="N264" s="43">
        <f>IF(Tableau5[[#This Row],[PN]]&gt;0.05,"ERREUR",Tableau5[[#This Row],[Prix de vente public]]*(1-(Tableau5[[#This Row],[Remise]]+Tableau5[[#This Row],[PN]])))</f>
        <v>90</v>
      </c>
      <c r="O264" s="44"/>
    </row>
    <row r="265" spans="5:15" x14ac:dyDescent="0.25">
      <c r="E265" s="125" t="s">
        <v>3</v>
      </c>
      <c r="F265" s="5" t="s">
        <v>9</v>
      </c>
      <c r="G265" s="145" t="s">
        <v>779</v>
      </c>
      <c r="H265" s="74" t="s">
        <v>26</v>
      </c>
      <c r="I265" s="127" t="s">
        <v>2689</v>
      </c>
      <c r="J265" s="144" t="s">
        <v>4599</v>
      </c>
      <c r="K265" s="142">
        <v>100</v>
      </c>
      <c r="L265" s="143">
        <v>0.1</v>
      </c>
      <c r="M265" s="80"/>
      <c r="N265" s="43">
        <f>IF(Tableau5[[#This Row],[PN]]&gt;0.05,"ERREUR",Tableau5[[#This Row],[Prix de vente public]]*(1-(Tableau5[[#This Row],[Remise]]+Tableau5[[#This Row],[PN]])))</f>
        <v>90</v>
      </c>
      <c r="O265" s="44"/>
    </row>
    <row r="266" spans="5:15" x14ac:dyDescent="0.25">
      <c r="E266" s="125" t="s">
        <v>3</v>
      </c>
      <c r="F266" s="5" t="s">
        <v>9</v>
      </c>
      <c r="G266" s="145" t="s">
        <v>780</v>
      </c>
      <c r="H266" s="74" t="s">
        <v>26</v>
      </c>
      <c r="I266" s="127" t="s">
        <v>2690</v>
      </c>
      <c r="J266" s="144" t="s">
        <v>4600</v>
      </c>
      <c r="K266" s="142">
        <v>100</v>
      </c>
      <c r="L266" s="143">
        <v>0.1</v>
      </c>
      <c r="M266" s="80"/>
      <c r="N266" s="43">
        <f>IF(Tableau5[[#This Row],[PN]]&gt;0.05,"ERREUR",Tableau5[[#This Row],[Prix de vente public]]*(1-(Tableau5[[#This Row],[Remise]]+Tableau5[[#This Row],[PN]])))</f>
        <v>90</v>
      </c>
      <c r="O266" s="44"/>
    </row>
    <row r="267" spans="5:15" x14ac:dyDescent="0.25">
      <c r="E267" s="125" t="s">
        <v>3</v>
      </c>
      <c r="F267" s="5" t="s">
        <v>9</v>
      </c>
      <c r="G267" s="145" t="s">
        <v>781</v>
      </c>
      <c r="H267" s="74" t="s">
        <v>26</v>
      </c>
      <c r="I267" s="127" t="s">
        <v>2691</v>
      </c>
      <c r="J267" s="144" t="s">
        <v>4601</v>
      </c>
      <c r="K267" s="142">
        <v>100</v>
      </c>
      <c r="L267" s="143">
        <v>0.1</v>
      </c>
      <c r="M267" s="80"/>
      <c r="N267" s="43">
        <f>IF(Tableau5[[#This Row],[PN]]&gt;0.05,"ERREUR",Tableau5[[#This Row],[Prix de vente public]]*(1-(Tableau5[[#This Row],[Remise]]+Tableau5[[#This Row],[PN]])))</f>
        <v>90</v>
      </c>
      <c r="O267" s="44"/>
    </row>
    <row r="268" spans="5:15" x14ac:dyDescent="0.25">
      <c r="E268" s="125" t="s">
        <v>3</v>
      </c>
      <c r="F268" s="5" t="s">
        <v>9</v>
      </c>
      <c r="G268" s="145" t="s">
        <v>782</v>
      </c>
      <c r="H268" s="74" t="s">
        <v>26</v>
      </c>
      <c r="I268" s="127" t="s">
        <v>2692</v>
      </c>
      <c r="J268" s="144" t="s">
        <v>4602</v>
      </c>
      <c r="K268" s="142">
        <v>100</v>
      </c>
      <c r="L268" s="143">
        <v>0.1</v>
      </c>
      <c r="M268" s="80"/>
      <c r="N268" s="43">
        <f>IF(Tableau5[[#This Row],[PN]]&gt;0.05,"ERREUR",Tableau5[[#This Row],[Prix de vente public]]*(1-(Tableau5[[#This Row],[Remise]]+Tableau5[[#This Row],[PN]])))</f>
        <v>90</v>
      </c>
      <c r="O268" s="44"/>
    </row>
    <row r="269" spans="5:15" x14ac:dyDescent="0.25">
      <c r="E269" s="125" t="s">
        <v>3</v>
      </c>
      <c r="F269" s="5" t="s">
        <v>9</v>
      </c>
      <c r="G269" s="145" t="s">
        <v>783</v>
      </c>
      <c r="H269" s="74" t="s">
        <v>26</v>
      </c>
      <c r="I269" s="127" t="s">
        <v>2693</v>
      </c>
      <c r="J269" s="144" t="s">
        <v>4603</v>
      </c>
      <c r="K269" s="142">
        <v>100</v>
      </c>
      <c r="L269" s="143">
        <v>0.1</v>
      </c>
      <c r="M269" s="80"/>
      <c r="N269" s="43">
        <f>IF(Tableau5[[#This Row],[PN]]&gt;0.05,"ERREUR",Tableau5[[#This Row],[Prix de vente public]]*(1-(Tableau5[[#This Row],[Remise]]+Tableau5[[#This Row],[PN]])))</f>
        <v>90</v>
      </c>
      <c r="O269" s="44"/>
    </row>
    <row r="270" spans="5:15" x14ac:dyDescent="0.25">
      <c r="E270" s="125" t="s">
        <v>3</v>
      </c>
      <c r="F270" s="5" t="s">
        <v>9</v>
      </c>
      <c r="G270" s="145" t="s">
        <v>784</v>
      </c>
      <c r="H270" s="74" t="s">
        <v>26</v>
      </c>
      <c r="I270" s="127" t="s">
        <v>2694</v>
      </c>
      <c r="J270" s="144" t="s">
        <v>4604</v>
      </c>
      <c r="K270" s="142">
        <v>100</v>
      </c>
      <c r="L270" s="143">
        <v>0.1</v>
      </c>
      <c r="M270" s="80"/>
      <c r="N270" s="43">
        <f>IF(Tableau5[[#This Row],[PN]]&gt;0.05,"ERREUR",Tableau5[[#This Row],[Prix de vente public]]*(1-(Tableau5[[#This Row],[Remise]]+Tableau5[[#This Row],[PN]])))</f>
        <v>90</v>
      </c>
      <c r="O270" s="44"/>
    </row>
    <row r="271" spans="5:15" x14ac:dyDescent="0.25">
      <c r="E271" s="125" t="s">
        <v>3</v>
      </c>
      <c r="F271" s="5" t="s">
        <v>9</v>
      </c>
      <c r="G271" s="145" t="s">
        <v>785</v>
      </c>
      <c r="H271" s="74" t="s">
        <v>26</v>
      </c>
      <c r="I271" s="127" t="s">
        <v>2695</v>
      </c>
      <c r="J271" s="144" t="s">
        <v>4605</v>
      </c>
      <c r="K271" s="142">
        <v>100</v>
      </c>
      <c r="L271" s="143">
        <v>0.1</v>
      </c>
      <c r="M271" s="80"/>
      <c r="N271" s="43">
        <f>IF(Tableau5[[#This Row],[PN]]&gt;0.05,"ERREUR",Tableau5[[#This Row],[Prix de vente public]]*(1-(Tableau5[[#This Row],[Remise]]+Tableau5[[#This Row],[PN]])))</f>
        <v>90</v>
      </c>
      <c r="O271" s="44"/>
    </row>
    <row r="272" spans="5:15" x14ac:dyDescent="0.25">
      <c r="E272" s="125" t="s">
        <v>3</v>
      </c>
      <c r="F272" s="5" t="s">
        <v>9</v>
      </c>
      <c r="G272" s="145" t="s">
        <v>786</v>
      </c>
      <c r="H272" s="74" t="s">
        <v>26</v>
      </c>
      <c r="I272" s="127" t="s">
        <v>2696</v>
      </c>
      <c r="J272" s="144" t="s">
        <v>4606</v>
      </c>
      <c r="K272" s="142">
        <v>100</v>
      </c>
      <c r="L272" s="143">
        <v>0.1</v>
      </c>
      <c r="M272" s="80"/>
      <c r="N272" s="43">
        <f>IF(Tableau5[[#This Row],[PN]]&gt;0.05,"ERREUR",Tableau5[[#This Row],[Prix de vente public]]*(1-(Tableau5[[#This Row],[Remise]]+Tableau5[[#This Row],[PN]])))</f>
        <v>90</v>
      </c>
      <c r="O272" s="44"/>
    </row>
    <row r="273" spans="5:15" x14ac:dyDescent="0.25">
      <c r="E273" s="125" t="s">
        <v>3</v>
      </c>
      <c r="F273" s="5" t="s">
        <v>9</v>
      </c>
      <c r="G273" s="145" t="s">
        <v>787</v>
      </c>
      <c r="H273" s="74" t="s">
        <v>26</v>
      </c>
      <c r="I273" s="127" t="s">
        <v>2697</v>
      </c>
      <c r="J273" s="144" t="s">
        <v>4607</v>
      </c>
      <c r="K273" s="142">
        <v>100</v>
      </c>
      <c r="L273" s="143">
        <v>0.1</v>
      </c>
      <c r="M273" s="80"/>
      <c r="N273" s="43">
        <f>IF(Tableau5[[#This Row],[PN]]&gt;0.05,"ERREUR",Tableau5[[#This Row],[Prix de vente public]]*(1-(Tableau5[[#This Row],[Remise]]+Tableau5[[#This Row],[PN]])))</f>
        <v>90</v>
      </c>
      <c r="O273" s="44"/>
    </row>
    <row r="274" spans="5:15" x14ac:dyDescent="0.25">
      <c r="E274" s="125" t="s">
        <v>3</v>
      </c>
      <c r="F274" s="5" t="s">
        <v>9</v>
      </c>
      <c r="G274" s="145" t="s">
        <v>788</v>
      </c>
      <c r="H274" s="74" t="s">
        <v>26</v>
      </c>
      <c r="I274" s="127" t="s">
        <v>2698</v>
      </c>
      <c r="J274" s="144" t="s">
        <v>4608</v>
      </c>
      <c r="K274" s="142">
        <v>100</v>
      </c>
      <c r="L274" s="143">
        <v>0.1</v>
      </c>
      <c r="M274" s="80"/>
      <c r="N274" s="43">
        <f>IF(Tableau5[[#This Row],[PN]]&gt;0.05,"ERREUR",Tableau5[[#This Row],[Prix de vente public]]*(1-(Tableau5[[#This Row],[Remise]]+Tableau5[[#This Row],[PN]])))</f>
        <v>90</v>
      </c>
      <c r="O274" s="44"/>
    </row>
    <row r="275" spans="5:15" x14ac:dyDescent="0.25">
      <c r="E275" s="125" t="s">
        <v>3</v>
      </c>
      <c r="F275" s="5" t="s">
        <v>9</v>
      </c>
      <c r="G275" s="145" t="s">
        <v>789</v>
      </c>
      <c r="H275" s="74" t="s">
        <v>26</v>
      </c>
      <c r="I275" s="127" t="s">
        <v>2699</v>
      </c>
      <c r="J275" s="144" t="s">
        <v>4609</v>
      </c>
      <c r="K275" s="142">
        <v>100</v>
      </c>
      <c r="L275" s="143">
        <v>0.1</v>
      </c>
      <c r="M275" s="80"/>
      <c r="N275" s="43">
        <f>IF(Tableau5[[#This Row],[PN]]&gt;0.05,"ERREUR",Tableau5[[#This Row],[Prix de vente public]]*(1-(Tableau5[[#This Row],[Remise]]+Tableau5[[#This Row],[PN]])))</f>
        <v>90</v>
      </c>
      <c r="O275" s="44"/>
    </row>
    <row r="276" spans="5:15" x14ac:dyDescent="0.25">
      <c r="E276" s="125" t="s">
        <v>3</v>
      </c>
      <c r="F276" s="5" t="s">
        <v>9</v>
      </c>
      <c r="G276" s="145" t="s">
        <v>790</v>
      </c>
      <c r="H276" s="74" t="s">
        <v>26</v>
      </c>
      <c r="I276" s="127" t="s">
        <v>2700</v>
      </c>
      <c r="J276" s="144" t="s">
        <v>4610</v>
      </c>
      <c r="K276" s="142">
        <v>100</v>
      </c>
      <c r="L276" s="143">
        <v>0.1</v>
      </c>
      <c r="M276" s="80"/>
      <c r="N276" s="43">
        <f>IF(Tableau5[[#This Row],[PN]]&gt;0.05,"ERREUR",Tableau5[[#This Row],[Prix de vente public]]*(1-(Tableau5[[#This Row],[Remise]]+Tableau5[[#This Row],[PN]])))</f>
        <v>90</v>
      </c>
      <c r="O276" s="44"/>
    </row>
    <row r="277" spans="5:15" x14ac:dyDescent="0.25">
      <c r="E277" s="125" t="s">
        <v>3</v>
      </c>
      <c r="F277" s="5" t="s">
        <v>9</v>
      </c>
      <c r="G277" s="145" t="s">
        <v>791</v>
      </c>
      <c r="H277" s="74" t="s">
        <v>26</v>
      </c>
      <c r="I277" s="127" t="s">
        <v>2701</v>
      </c>
      <c r="J277" s="144" t="s">
        <v>4611</v>
      </c>
      <c r="K277" s="142">
        <v>100</v>
      </c>
      <c r="L277" s="143">
        <v>0.1</v>
      </c>
      <c r="M277" s="80"/>
      <c r="N277" s="43">
        <f>IF(Tableau5[[#This Row],[PN]]&gt;0.05,"ERREUR",Tableau5[[#This Row],[Prix de vente public]]*(1-(Tableau5[[#This Row],[Remise]]+Tableau5[[#This Row],[PN]])))</f>
        <v>90</v>
      </c>
      <c r="O277" s="44"/>
    </row>
    <row r="278" spans="5:15" x14ac:dyDescent="0.25">
      <c r="E278" s="125" t="s">
        <v>3</v>
      </c>
      <c r="F278" s="5" t="s">
        <v>9</v>
      </c>
      <c r="G278" s="145" t="s">
        <v>792</v>
      </c>
      <c r="H278" s="74" t="s">
        <v>26</v>
      </c>
      <c r="I278" s="127" t="s">
        <v>2702</v>
      </c>
      <c r="J278" s="144" t="s">
        <v>4612</v>
      </c>
      <c r="K278" s="142">
        <v>100</v>
      </c>
      <c r="L278" s="143">
        <v>0.1</v>
      </c>
      <c r="M278" s="80"/>
      <c r="N278" s="43">
        <f>IF(Tableau5[[#This Row],[PN]]&gt;0.05,"ERREUR",Tableau5[[#This Row],[Prix de vente public]]*(1-(Tableau5[[#This Row],[Remise]]+Tableau5[[#This Row],[PN]])))</f>
        <v>90</v>
      </c>
      <c r="O278" s="44"/>
    </row>
    <row r="279" spans="5:15" x14ac:dyDescent="0.25">
      <c r="E279" s="125" t="s">
        <v>3</v>
      </c>
      <c r="F279" s="5" t="s">
        <v>9</v>
      </c>
      <c r="G279" s="145" t="s">
        <v>793</v>
      </c>
      <c r="H279" s="74" t="s">
        <v>26</v>
      </c>
      <c r="I279" s="127" t="s">
        <v>2703</v>
      </c>
      <c r="J279" s="144" t="s">
        <v>4613</v>
      </c>
      <c r="K279" s="142">
        <v>100</v>
      </c>
      <c r="L279" s="143">
        <v>0.1</v>
      </c>
      <c r="M279" s="80"/>
      <c r="N279" s="43">
        <f>IF(Tableau5[[#This Row],[PN]]&gt;0.05,"ERREUR",Tableau5[[#This Row],[Prix de vente public]]*(1-(Tableau5[[#This Row],[Remise]]+Tableau5[[#This Row],[PN]])))</f>
        <v>90</v>
      </c>
      <c r="O279" s="44"/>
    </row>
    <row r="280" spans="5:15" x14ac:dyDescent="0.25">
      <c r="E280" s="125" t="s">
        <v>3</v>
      </c>
      <c r="F280" s="5" t="s">
        <v>9</v>
      </c>
      <c r="G280" s="145" t="s">
        <v>794</v>
      </c>
      <c r="H280" s="74" t="s">
        <v>26</v>
      </c>
      <c r="I280" s="127" t="s">
        <v>2704</v>
      </c>
      <c r="J280" s="144" t="s">
        <v>4614</v>
      </c>
      <c r="K280" s="142">
        <v>100</v>
      </c>
      <c r="L280" s="143">
        <v>0.1</v>
      </c>
      <c r="M280" s="80"/>
      <c r="N280" s="43">
        <f>IF(Tableau5[[#This Row],[PN]]&gt;0.05,"ERREUR",Tableau5[[#This Row],[Prix de vente public]]*(1-(Tableau5[[#This Row],[Remise]]+Tableau5[[#This Row],[PN]])))</f>
        <v>90</v>
      </c>
      <c r="O280" s="44"/>
    </row>
    <row r="281" spans="5:15" x14ac:dyDescent="0.25">
      <c r="E281" s="125" t="s">
        <v>3</v>
      </c>
      <c r="F281" s="5" t="s">
        <v>9</v>
      </c>
      <c r="G281" s="145" t="s">
        <v>795</v>
      </c>
      <c r="H281" s="74" t="s">
        <v>26</v>
      </c>
      <c r="I281" s="127" t="s">
        <v>2705</v>
      </c>
      <c r="J281" s="144" t="s">
        <v>4615</v>
      </c>
      <c r="K281" s="142">
        <v>100</v>
      </c>
      <c r="L281" s="143">
        <v>0.1</v>
      </c>
      <c r="M281" s="80"/>
      <c r="N281" s="43">
        <f>IF(Tableau5[[#This Row],[PN]]&gt;0.05,"ERREUR",Tableau5[[#This Row],[Prix de vente public]]*(1-(Tableau5[[#This Row],[Remise]]+Tableau5[[#This Row],[PN]])))</f>
        <v>90</v>
      </c>
      <c r="O281" s="44"/>
    </row>
    <row r="282" spans="5:15" x14ac:dyDescent="0.25">
      <c r="E282" s="125" t="s">
        <v>3</v>
      </c>
      <c r="F282" s="5" t="s">
        <v>9</v>
      </c>
      <c r="G282" s="145" t="s">
        <v>796</v>
      </c>
      <c r="H282" s="74" t="s">
        <v>26</v>
      </c>
      <c r="I282" s="127" t="s">
        <v>2706</v>
      </c>
      <c r="J282" s="144" t="s">
        <v>4616</v>
      </c>
      <c r="K282" s="142">
        <v>100</v>
      </c>
      <c r="L282" s="143">
        <v>0.1</v>
      </c>
      <c r="M282" s="80"/>
      <c r="N282" s="43">
        <f>IF(Tableau5[[#This Row],[PN]]&gt;0.05,"ERREUR",Tableau5[[#This Row],[Prix de vente public]]*(1-(Tableau5[[#This Row],[Remise]]+Tableau5[[#This Row],[PN]])))</f>
        <v>90</v>
      </c>
      <c r="O282" s="44"/>
    </row>
    <row r="283" spans="5:15" x14ac:dyDescent="0.25">
      <c r="E283" s="125" t="s">
        <v>3</v>
      </c>
      <c r="F283" s="5" t="s">
        <v>9</v>
      </c>
      <c r="G283" s="145" t="s">
        <v>797</v>
      </c>
      <c r="H283" s="74" t="s">
        <v>26</v>
      </c>
      <c r="I283" s="127" t="s">
        <v>2707</v>
      </c>
      <c r="J283" s="144" t="s">
        <v>4617</v>
      </c>
      <c r="K283" s="142">
        <v>100</v>
      </c>
      <c r="L283" s="143">
        <v>0.1</v>
      </c>
      <c r="M283" s="80"/>
      <c r="N283" s="43">
        <f>IF(Tableau5[[#This Row],[PN]]&gt;0.05,"ERREUR",Tableau5[[#This Row],[Prix de vente public]]*(1-(Tableau5[[#This Row],[Remise]]+Tableau5[[#This Row],[PN]])))</f>
        <v>90</v>
      </c>
      <c r="O283" s="44"/>
    </row>
    <row r="284" spans="5:15" x14ac:dyDescent="0.25">
      <c r="E284" s="125" t="s">
        <v>3</v>
      </c>
      <c r="F284" s="5" t="s">
        <v>9</v>
      </c>
      <c r="G284" s="145" t="s">
        <v>798</v>
      </c>
      <c r="H284" s="74" t="s">
        <v>26</v>
      </c>
      <c r="I284" s="127" t="s">
        <v>2708</v>
      </c>
      <c r="J284" s="144" t="s">
        <v>4618</v>
      </c>
      <c r="K284" s="142">
        <v>100</v>
      </c>
      <c r="L284" s="143">
        <v>0.1</v>
      </c>
      <c r="M284" s="80"/>
      <c r="N284" s="43">
        <f>IF(Tableau5[[#This Row],[PN]]&gt;0.05,"ERREUR",Tableau5[[#This Row],[Prix de vente public]]*(1-(Tableau5[[#This Row],[Remise]]+Tableau5[[#This Row],[PN]])))</f>
        <v>90</v>
      </c>
      <c r="O284" s="44"/>
    </row>
    <row r="285" spans="5:15" x14ac:dyDescent="0.25">
      <c r="E285" s="125" t="s">
        <v>3</v>
      </c>
      <c r="F285" s="5" t="s">
        <v>9</v>
      </c>
      <c r="G285" s="145" t="s">
        <v>799</v>
      </c>
      <c r="H285" s="74" t="s">
        <v>26</v>
      </c>
      <c r="I285" s="127" t="s">
        <v>2709</v>
      </c>
      <c r="J285" s="144" t="s">
        <v>4619</v>
      </c>
      <c r="K285" s="142">
        <v>100</v>
      </c>
      <c r="L285" s="143">
        <v>0.1</v>
      </c>
      <c r="M285" s="80"/>
      <c r="N285" s="43">
        <f>IF(Tableau5[[#This Row],[PN]]&gt;0.05,"ERREUR",Tableau5[[#This Row],[Prix de vente public]]*(1-(Tableau5[[#This Row],[Remise]]+Tableau5[[#This Row],[PN]])))</f>
        <v>90</v>
      </c>
      <c r="O285" s="44"/>
    </row>
    <row r="286" spans="5:15" x14ac:dyDescent="0.25">
      <c r="E286" s="125" t="s">
        <v>3</v>
      </c>
      <c r="F286" s="5" t="s">
        <v>9</v>
      </c>
      <c r="G286" s="145" t="s">
        <v>800</v>
      </c>
      <c r="H286" s="74" t="s">
        <v>26</v>
      </c>
      <c r="I286" s="127" t="s">
        <v>2710</v>
      </c>
      <c r="J286" s="144" t="s">
        <v>4620</v>
      </c>
      <c r="K286" s="142">
        <v>100</v>
      </c>
      <c r="L286" s="143">
        <v>0.1</v>
      </c>
      <c r="M286" s="80"/>
      <c r="N286" s="43">
        <f>IF(Tableau5[[#This Row],[PN]]&gt;0.05,"ERREUR",Tableau5[[#This Row],[Prix de vente public]]*(1-(Tableau5[[#This Row],[Remise]]+Tableau5[[#This Row],[PN]])))</f>
        <v>90</v>
      </c>
      <c r="O286" s="44"/>
    </row>
    <row r="287" spans="5:15" x14ac:dyDescent="0.25">
      <c r="E287" s="125" t="s">
        <v>3</v>
      </c>
      <c r="F287" s="5" t="s">
        <v>9</v>
      </c>
      <c r="G287" s="145" t="s">
        <v>801</v>
      </c>
      <c r="H287" s="74" t="s">
        <v>26</v>
      </c>
      <c r="I287" s="127" t="s">
        <v>2711</v>
      </c>
      <c r="J287" s="144" t="s">
        <v>4621</v>
      </c>
      <c r="K287" s="142">
        <v>100</v>
      </c>
      <c r="L287" s="143">
        <v>0.1</v>
      </c>
      <c r="M287" s="80"/>
      <c r="N287" s="43">
        <f>IF(Tableau5[[#This Row],[PN]]&gt;0.05,"ERREUR",Tableau5[[#This Row],[Prix de vente public]]*(1-(Tableau5[[#This Row],[Remise]]+Tableau5[[#This Row],[PN]])))</f>
        <v>90</v>
      </c>
      <c r="O287" s="44"/>
    </row>
    <row r="288" spans="5:15" x14ac:dyDescent="0.25">
      <c r="E288" s="125" t="s">
        <v>3</v>
      </c>
      <c r="F288" s="5" t="s">
        <v>9</v>
      </c>
      <c r="G288" s="145" t="s">
        <v>802</v>
      </c>
      <c r="H288" s="74" t="s">
        <v>26</v>
      </c>
      <c r="I288" s="127" t="s">
        <v>2712</v>
      </c>
      <c r="J288" s="144" t="s">
        <v>4622</v>
      </c>
      <c r="K288" s="142">
        <v>100</v>
      </c>
      <c r="L288" s="143">
        <v>0.1</v>
      </c>
      <c r="M288" s="80"/>
      <c r="N288" s="43">
        <f>IF(Tableau5[[#This Row],[PN]]&gt;0.05,"ERREUR",Tableau5[[#This Row],[Prix de vente public]]*(1-(Tableau5[[#This Row],[Remise]]+Tableau5[[#This Row],[PN]])))</f>
        <v>90</v>
      </c>
      <c r="O288" s="44"/>
    </row>
    <row r="289" spans="5:15" x14ac:dyDescent="0.25">
      <c r="E289" s="125" t="s">
        <v>3</v>
      </c>
      <c r="F289" s="5" t="s">
        <v>9</v>
      </c>
      <c r="G289" s="145" t="s">
        <v>803</v>
      </c>
      <c r="H289" s="74" t="s">
        <v>26</v>
      </c>
      <c r="I289" s="127" t="s">
        <v>2713</v>
      </c>
      <c r="J289" s="144" t="s">
        <v>4623</v>
      </c>
      <c r="K289" s="142">
        <v>100</v>
      </c>
      <c r="L289" s="143">
        <v>0.1</v>
      </c>
      <c r="M289" s="80"/>
      <c r="N289" s="43">
        <f>IF(Tableau5[[#This Row],[PN]]&gt;0.05,"ERREUR",Tableau5[[#This Row],[Prix de vente public]]*(1-(Tableau5[[#This Row],[Remise]]+Tableau5[[#This Row],[PN]])))</f>
        <v>90</v>
      </c>
      <c r="O289" s="44"/>
    </row>
    <row r="290" spans="5:15" x14ac:dyDescent="0.25">
      <c r="E290" s="125" t="s">
        <v>3</v>
      </c>
      <c r="F290" s="5" t="s">
        <v>9</v>
      </c>
      <c r="G290" s="145" t="s">
        <v>804</v>
      </c>
      <c r="H290" s="74" t="s">
        <v>26</v>
      </c>
      <c r="I290" s="127" t="s">
        <v>2714</v>
      </c>
      <c r="J290" s="144" t="s">
        <v>4624</v>
      </c>
      <c r="K290" s="142">
        <v>100</v>
      </c>
      <c r="L290" s="143">
        <v>0.1</v>
      </c>
      <c r="M290" s="80"/>
      <c r="N290" s="43">
        <f>IF(Tableau5[[#This Row],[PN]]&gt;0.05,"ERREUR",Tableau5[[#This Row],[Prix de vente public]]*(1-(Tableau5[[#This Row],[Remise]]+Tableau5[[#This Row],[PN]])))</f>
        <v>90</v>
      </c>
      <c r="O290" s="44"/>
    </row>
    <row r="291" spans="5:15" x14ac:dyDescent="0.25">
      <c r="E291" s="125" t="s">
        <v>3</v>
      </c>
      <c r="F291" s="5" t="s">
        <v>9</v>
      </c>
      <c r="G291" s="145" t="s">
        <v>805</v>
      </c>
      <c r="H291" s="74" t="s">
        <v>26</v>
      </c>
      <c r="I291" s="127" t="s">
        <v>2715</v>
      </c>
      <c r="J291" s="144" t="s">
        <v>4625</v>
      </c>
      <c r="K291" s="142">
        <v>100</v>
      </c>
      <c r="L291" s="143">
        <v>0.1</v>
      </c>
      <c r="M291" s="80"/>
      <c r="N291" s="43">
        <f>IF(Tableau5[[#This Row],[PN]]&gt;0.05,"ERREUR",Tableau5[[#This Row],[Prix de vente public]]*(1-(Tableau5[[#This Row],[Remise]]+Tableau5[[#This Row],[PN]])))</f>
        <v>90</v>
      </c>
      <c r="O291" s="44"/>
    </row>
    <row r="292" spans="5:15" x14ac:dyDescent="0.25">
      <c r="E292" s="125" t="s">
        <v>3</v>
      </c>
      <c r="F292" s="5" t="s">
        <v>9</v>
      </c>
      <c r="G292" s="145" t="s">
        <v>806</v>
      </c>
      <c r="H292" s="74" t="s">
        <v>26</v>
      </c>
      <c r="I292" s="127" t="s">
        <v>2716</v>
      </c>
      <c r="J292" s="144" t="s">
        <v>4626</v>
      </c>
      <c r="K292" s="142">
        <v>100</v>
      </c>
      <c r="L292" s="143">
        <v>0.1</v>
      </c>
      <c r="M292" s="80"/>
      <c r="N292" s="43">
        <f>IF(Tableau5[[#This Row],[PN]]&gt;0.05,"ERREUR",Tableau5[[#This Row],[Prix de vente public]]*(1-(Tableau5[[#This Row],[Remise]]+Tableau5[[#This Row],[PN]])))</f>
        <v>90</v>
      </c>
      <c r="O292" s="44"/>
    </row>
    <row r="293" spans="5:15" x14ac:dyDescent="0.25">
      <c r="E293" s="125" t="s">
        <v>3</v>
      </c>
      <c r="F293" s="5" t="s">
        <v>9</v>
      </c>
      <c r="G293" s="145" t="s">
        <v>807</v>
      </c>
      <c r="H293" s="74" t="s">
        <v>26</v>
      </c>
      <c r="I293" s="127" t="s">
        <v>2717</v>
      </c>
      <c r="J293" s="144" t="s">
        <v>4627</v>
      </c>
      <c r="K293" s="142">
        <v>100</v>
      </c>
      <c r="L293" s="143">
        <v>0.1</v>
      </c>
      <c r="M293" s="80"/>
      <c r="N293" s="43">
        <f>IF(Tableau5[[#This Row],[PN]]&gt;0.05,"ERREUR",Tableau5[[#This Row],[Prix de vente public]]*(1-(Tableau5[[#This Row],[Remise]]+Tableau5[[#This Row],[PN]])))</f>
        <v>90</v>
      </c>
      <c r="O293" s="44"/>
    </row>
    <row r="294" spans="5:15" x14ac:dyDescent="0.25">
      <c r="E294" s="125" t="s">
        <v>3</v>
      </c>
      <c r="F294" s="5" t="s">
        <v>9</v>
      </c>
      <c r="G294" s="145" t="s">
        <v>808</v>
      </c>
      <c r="H294" s="74" t="s">
        <v>26</v>
      </c>
      <c r="I294" s="127" t="s">
        <v>2718</v>
      </c>
      <c r="J294" s="144" t="s">
        <v>4628</v>
      </c>
      <c r="K294" s="142">
        <v>100</v>
      </c>
      <c r="L294" s="143">
        <v>0.1</v>
      </c>
      <c r="M294" s="80"/>
      <c r="N294" s="43">
        <f>IF(Tableau5[[#This Row],[PN]]&gt;0.05,"ERREUR",Tableau5[[#This Row],[Prix de vente public]]*(1-(Tableau5[[#This Row],[Remise]]+Tableau5[[#This Row],[PN]])))</f>
        <v>90</v>
      </c>
      <c r="O294" s="44"/>
    </row>
    <row r="295" spans="5:15" x14ac:dyDescent="0.25">
      <c r="E295" s="125" t="s">
        <v>3</v>
      </c>
      <c r="F295" s="5" t="s">
        <v>9</v>
      </c>
      <c r="G295" s="145" t="s">
        <v>809</v>
      </c>
      <c r="H295" s="74" t="s">
        <v>26</v>
      </c>
      <c r="I295" s="127" t="s">
        <v>2719</v>
      </c>
      <c r="J295" s="144" t="s">
        <v>4629</v>
      </c>
      <c r="K295" s="142">
        <v>100</v>
      </c>
      <c r="L295" s="143">
        <v>0.1</v>
      </c>
      <c r="M295" s="80"/>
      <c r="N295" s="43">
        <f>IF(Tableau5[[#This Row],[PN]]&gt;0.05,"ERREUR",Tableau5[[#This Row],[Prix de vente public]]*(1-(Tableau5[[#This Row],[Remise]]+Tableau5[[#This Row],[PN]])))</f>
        <v>90</v>
      </c>
      <c r="O295" s="44"/>
    </row>
    <row r="296" spans="5:15" x14ac:dyDescent="0.25">
      <c r="E296" s="125" t="s">
        <v>3</v>
      </c>
      <c r="F296" s="5" t="s">
        <v>9</v>
      </c>
      <c r="G296" s="145" t="s">
        <v>810</v>
      </c>
      <c r="H296" s="74" t="s">
        <v>26</v>
      </c>
      <c r="I296" s="127" t="s">
        <v>2720</v>
      </c>
      <c r="J296" s="144" t="s">
        <v>4630</v>
      </c>
      <c r="K296" s="142">
        <v>100</v>
      </c>
      <c r="L296" s="143">
        <v>0.1</v>
      </c>
      <c r="M296" s="80"/>
      <c r="N296" s="43">
        <f>IF(Tableau5[[#This Row],[PN]]&gt;0.05,"ERREUR",Tableau5[[#This Row],[Prix de vente public]]*(1-(Tableau5[[#This Row],[Remise]]+Tableau5[[#This Row],[PN]])))</f>
        <v>90</v>
      </c>
      <c r="O296" s="44"/>
    </row>
    <row r="297" spans="5:15" x14ac:dyDescent="0.25">
      <c r="E297" s="125" t="s">
        <v>3</v>
      </c>
      <c r="F297" s="5" t="s">
        <v>9</v>
      </c>
      <c r="G297" s="145" t="s">
        <v>811</v>
      </c>
      <c r="H297" s="74" t="s">
        <v>26</v>
      </c>
      <c r="I297" s="127" t="s">
        <v>2721</v>
      </c>
      <c r="J297" s="144" t="s">
        <v>4631</v>
      </c>
      <c r="K297" s="142">
        <v>100</v>
      </c>
      <c r="L297" s="143">
        <v>0.1</v>
      </c>
      <c r="M297" s="80"/>
      <c r="N297" s="43">
        <f>IF(Tableau5[[#This Row],[PN]]&gt;0.05,"ERREUR",Tableau5[[#This Row],[Prix de vente public]]*(1-(Tableau5[[#This Row],[Remise]]+Tableau5[[#This Row],[PN]])))</f>
        <v>90</v>
      </c>
      <c r="O297" s="44"/>
    </row>
    <row r="298" spans="5:15" x14ac:dyDescent="0.25">
      <c r="E298" s="125" t="s">
        <v>3</v>
      </c>
      <c r="F298" s="5" t="s">
        <v>132</v>
      </c>
      <c r="G298" s="145" t="s">
        <v>812</v>
      </c>
      <c r="H298" s="74" t="s">
        <v>26</v>
      </c>
      <c r="I298" s="127" t="s">
        <v>2722</v>
      </c>
      <c r="J298" s="144" t="s">
        <v>4632</v>
      </c>
      <c r="K298" s="142">
        <v>100</v>
      </c>
      <c r="L298" s="143">
        <v>0.1</v>
      </c>
      <c r="M298" s="80"/>
      <c r="N298" s="43">
        <f>IF(Tableau5[[#This Row],[PN]]&gt;0.05,"ERREUR",Tableau5[[#This Row],[Prix de vente public]]*(1-(Tableau5[[#This Row],[Remise]]+Tableau5[[#This Row],[PN]])))</f>
        <v>90</v>
      </c>
      <c r="O298" s="44"/>
    </row>
    <row r="299" spans="5:15" x14ac:dyDescent="0.25">
      <c r="E299" s="125" t="s">
        <v>3</v>
      </c>
      <c r="F299" s="5" t="s">
        <v>132</v>
      </c>
      <c r="G299" s="145" t="s">
        <v>813</v>
      </c>
      <c r="H299" s="74" t="s">
        <v>26</v>
      </c>
      <c r="I299" s="127" t="s">
        <v>2723</v>
      </c>
      <c r="J299" s="144" t="s">
        <v>4633</v>
      </c>
      <c r="K299" s="142">
        <v>100</v>
      </c>
      <c r="L299" s="143">
        <v>0.1</v>
      </c>
      <c r="M299" s="80"/>
      <c r="N299" s="43">
        <f>IF(Tableau5[[#This Row],[PN]]&gt;0.05,"ERREUR",Tableau5[[#This Row],[Prix de vente public]]*(1-(Tableau5[[#This Row],[Remise]]+Tableau5[[#This Row],[PN]])))</f>
        <v>90</v>
      </c>
      <c r="O299" s="44"/>
    </row>
    <row r="300" spans="5:15" x14ac:dyDescent="0.25">
      <c r="E300" s="125" t="s">
        <v>3</v>
      </c>
      <c r="F300" s="5" t="s">
        <v>132</v>
      </c>
      <c r="G300" s="145" t="s">
        <v>814</v>
      </c>
      <c r="H300" s="74" t="s">
        <v>26</v>
      </c>
      <c r="I300" s="127" t="s">
        <v>2724</v>
      </c>
      <c r="J300" s="144" t="s">
        <v>4634</v>
      </c>
      <c r="K300" s="142">
        <v>100</v>
      </c>
      <c r="L300" s="143">
        <v>0.1</v>
      </c>
      <c r="M300" s="80"/>
      <c r="N300" s="43">
        <f>IF(Tableau5[[#This Row],[PN]]&gt;0.05,"ERREUR",Tableau5[[#This Row],[Prix de vente public]]*(1-(Tableau5[[#This Row],[Remise]]+Tableau5[[#This Row],[PN]])))</f>
        <v>90</v>
      </c>
      <c r="O300" s="44"/>
    </row>
    <row r="301" spans="5:15" x14ac:dyDescent="0.25">
      <c r="E301" s="125" t="s">
        <v>3</v>
      </c>
      <c r="F301" s="5" t="s">
        <v>132</v>
      </c>
      <c r="G301" s="145" t="s">
        <v>815</v>
      </c>
      <c r="H301" s="74" t="s">
        <v>26</v>
      </c>
      <c r="I301" s="127" t="s">
        <v>2725</v>
      </c>
      <c r="J301" s="144" t="s">
        <v>4635</v>
      </c>
      <c r="K301" s="142">
        <v>100</v>
      </c>
      <c r="L301" s="143">
        <v>0.1</v>
      </c>
      <c r="M301" s="80"/>
      <c r="N301" s="43">
        <f>IF(Tableau5[[#This Row],[PN]]&gt;0.05,"ERREUR",Tableau5[[#This Row],[Prix de vente public]]*(1-(Tableau5[[#This Row],[Remise]]+Tableau5[[#This Row],[PN]])))</f>
        <v>90</v>
      </c>
      <c r="O301" s="44"/>
    </row>
    <row r="302" spans="5:15" x14ac:dyDescent="0.25">
      <c r="E302" s="125" t="s">
        <v>3</v>
      </c>
      <c r="F302" s="5" t="s">
        <v>132</v>
      </c>
      <c r="G302" s="145" t="s">
        <v>816</v>
      </c>
      <c r="H302" s="74" t="s">
        <v>26</v>
      </c>
      <c r="I302" s="127" t="s">
        <v>2726</v>
      </c>
      <c r="J302" s="144" t="s">
        <v>4636</v>
      </c>
      <c r="K302" s="142">
        <v>100</v>
      </c>
      <c r="L302" s="143">
        <v>0.1</v>
      </c>
      <c r="M302" s="80"/>
      <c r="N302" s="43">
        <f>IF(Tableau5[[#This Row],[PN]]&gt;0.05,"ERREUR",Tableau5[[#This Row],[Prix de vente public]]*(1-(Tableau5[[#This Row],[Remise]]+Tableau5[[#This Row],[PN]])))</f>
        <v>90</v>
      </c>
      <c r="O302" s="44"/>
    </row>
    <row r="303" spans="5:15" x14ac:dyDescent="0.25">
      <c r="E303" s="125" t="s">
        <v>3</v>
      </c>
      <c r="F303" s="5" t="s">
        <v>132</v>
      </c>
      <c r="G303" s="145" t="s">
        <v>817</v>
      </c>
      <c r="H303" s="74" t="s">
        <v>26</v>
      </c>
      <c r="I303" s="127" t="s">
        <v>2727</v>
      </c>
      <c r="J303" s="144" t="s">
        <v>4637</v>
      </c>
      <c r="K303" s="142">
        <v>100</v>
      </c>
      <c r="L303" s="143">
        <v>0.1</v>
      </c>
      <c r="M303" s="80"/>
      <c r="N303" s="43">
        <f>IF(Tableau5[[#This Row],[PN]]&gt;0.05,"ERREUR",Tableau5[[#This Row],[Prix de vente public]]*(1-(Tableau5[[#This Row],[Remise]]+Tableau5[[#This Row],[PN]])))</f>
        <v>90</v>
      </c>
      <c r="O303" s="44"/>
    </row>
    <row r="304" spans="5:15" x14ac:dyDescent="0.25">
      <c r="E304" s="125" t="s">
        <v>3</v>
      </c>
      <c r="F304" s="5" t="s">
        <v>132</v>
      </c>
      <c r="G304" s="145" t="s">
        <v>818</v>
      </c>
      <c r="H304" s="74" t="s">
        <v>26</v>
      </c>
      <c r="I304" s="127" t="s">
        <v>2728</v>
      </c>
      <c r="J304" s="144" t="s">
        <v>4638</v>
      </c>
      <c r="K304" s="142">
        <v>100</v>
      </c>
      <c r="L304" s="143">
        <v>0.1</v>
      </c>
      <c r="M304" s="80"/>
      <c r="N304" s="43">
        <f>IF(Tableau5[[#This Row],[PN]]&gt;0.05,"ERREUR",Tableau5[[#This Row],[Prix de vente public]]*(1-(Tableau5[[#This Row],[Remise]]+Tableau5[[#This Row],[PN]])))</f>
        <v>90</v>
      </c>
      <c r="O304" s="44"/>
    </row>
    <row r="305" spans="5:15" x14ac:dyDescent="0.25">
      <c r="E305" s="125" t="s">
        <v>3</v>
      </c>
      <c r="F305" s="5" t="s">
        <v>132</v>
      </c>
      <c r="G305" s="145" t="s">
        <v>819</v>
      </c>
      <c r="H305" s="74" t="s">
        <v>26</v>
      </c>
      <c r="I305" s="127" t="s">
        <v>2729</v>
      </c>
      <c r="J305" s="144" t="s">
        <v>4639</v>
      </c>
      <c r="K305" s="142">
        <v>100</v>
      </c>
      <c r="L305" s="143">
        <v>0.1</v>
      </c>
      <c r="M305" s="80"/>
      <c r="N305" s="43">
        <f>IF(Tableau5[[#This Row],[PN]]&gt;0.05,"ERREUR",Tableau5[[#This Row],[Prix de vente public]]*(1-(Tableau5[[#This Row],[Remise]]+Tableau5[[#This Row],[PN]])))</f>
        <v>90</v>
      </c>
      <c r="O305" s="44"/>
    </row>
    <row r="306" spans="5:15" x14ac:dyDescent="0.25">
      <c r="E306" s="125" t="s">
        <v>3</v>
      </c>
      <c r="F306" s="5" t="s">
        <v>132</v>
      </c>
      <c r="G306" s="145" t="s">
        <v>820</v>
      </c>
      <c r="H306" s="74" t="s">
        <v>26</v>
      </c>
      <c r="I306" s="127" t="s">
        <v>2730</v>
      </c>
      <c r="J306" s="144" t="s">
        <v>4640</v>
      </c>
      <c r="K306" s="142">
        <v>100</v>
      </c>
      <c r="L306" s="143">
        <v>0.1</v>
      </c>
      <c r="M306" s="80"/>
      <c r="N306" s="43">
        <f>IF(Tableau5[[#This Row],[PN]]&gt;0.05,"ERREUR",Tableau5[[#This Row],[Prix de vente public]]*(1-(Tableau5[[#This Row],[Remise]]+Tableau5[[#This Row],[PN]])))</f>
        <v>90</v>
      </c>
      <c r="O306" s="44"/>
    </row>
    <row r="307" spans="5:15" x14ac:dyDescent="0.25">
      <c r="E307" s="125" t="s">
        <v>3</v>
      </c>
      <c r="F307" s="5" t="s">
        <v>132</v>
      </c>
      <c r="G307" s="145" t="s">
        <v>821</v>
      </c>
      <c r="H307" s="74" t="s">
        <v>26</v>
      </c>
      <c r="I307" s="127" t="s">
        <v>2731</v>
      </c>
      <c r="J307" s="144" t="s">
        <v>4641</v>
      </c>
      <c r="K307" s="142">
        <v>100</v>
      </c>
      <c r="L307" s="143">
        <v>0.1</v>
      </c>
      <c r="M307" s="80"/>
      <c r="N307" s="43">
        <f>IF(Tableau5[[#This Row],[PN]]&gt;0.05,"ERREUR",Tableau5[[#This Row],[Prix de vente public]]*(1-(Tableau5[[#This Row],[Remise]]+Tableau5[[#This Row],[PN]])))</f>
        <v>90</v>
      </c>
      <c r="O307" s="44"/>
    </row>
    <row r="308" spans="5:15" x14ac:dyDescent="0.25">
      <c r="E308" s="125" t="s">
        <v>3</v>
      </c>
      <c r="F308" s="5" t="s">
        <v>132</v>
      </c>
      <c r="G308" s="145" t="s">
        <v>822</v>
      </c>
      <c r="H308" s="74" t="s">
        <v>26</v>
      </c>
      <c r="I308" s="127" t="s">
        <v>2732</v>
      </c>
      <c r="J308" s="144" t="s">
        <v>4642</v>
      </c>
      <c r="K308" s="142">
        <v>100</v>
      </c>
      <c r="L308" s="143">
        <v>0.1</v>
      </c>
      <c r="M308" s="80"/>
      <c r="N308" s="43">
        <f>IF(Tableau5[[#This Row],[PN]]&gt;0.05,"ERREUR",Tableau5[[#This Row],[Prix de vente public]]*(1-(Tableau5[[#This Row],[Remise]]+Tableau5[[#This Row],[PN]])))</f>
        <v>90</v>
      </c>
      <c r="O308" s="44"/>
    </row>
    <row r="309" spans="5:15" x14ac:dyDescent="0.25">
      <c r="E309" s="125" t="s">
        <v>3</v>
      </c>
      <c r="F309" s="5" t="s">
        <v>132</v>
      </c>
      <c r="G309" s="145" t="s">
        <v>823</v>
      </c>
      <c r="H309" s="74" t="s">
        <v>26</v>
      </c>
      <c r="I309" s="127" t="s">
        <v>2733</v>
      </c>
      <c r="J309" s="144" t="s">
        <v>4643</v>
      </c>
      <c r="K309" s="142">
        <v>100</v>
      </c>
      <c r="L309" s="143">
        <v>0.1</v>
      </c>
      <c r="M309" s="80"/>
      <c r="N309" s="43">
        <f>IF(Tableau5[[#This Row],[PN]]&gt;0.05,"ERREUR",Tableau5[[#This Row],[Prix de vente public]]*(1-(Tableau5[[#This Row],[Remise]]+Tableau5[[#This Row],[PN]])))</f>
        <v>90</v>
      </c>
      <c r="O309" s="44"/>
    </row>
    <row r="310" spans="5:15" x14ac:dyDescent="0.25">
      <c r="E310" s="125" t="s">
        <v>3</v>
      </c>
      <c r="F310" s="5" t="s">
        <v>132</v>
      </c>
      <c r="G310" s="145" t="s">
        <v>824</v>
      </c>
      <c r="H310" s="74" t="s">
        <v>26</v>
      </c>
      <c r="I310" s="127" t="s">
        <v>2734</v>
      </c>
      <c r="J310" s="144" t="s">
        <v>4644</v>
      </c>
      <c r="K310" s="142">
        <v>100</v>
      </c>
      <c r="L310" s="143">
        <v>0.1</v>
      </c>
      <c r="M310" s="80"/>
      <c r="N310" s="43">
        <f>IF(Tableau5[[#This Row],[PN]]&gt;0.05,"ERREUR",Tableau5[[#This Row],[Prix de vente public]]*(1-(Tableau5[[#This Row],[Remise]]+Tableau5[[#This Row],[PN]])))</f>
        <v>90</v>
      </c>
      <c r="O310" s="44"/>
    </row>
    <row r="311" spans="5:15" x14ac:dyDescent="0.25">
      <c r="E311" s="125" t="s">
        <v>3</v>
      </c>
      <c r="F311" s="5" t="s">
        <v>132</v>
      </c>
      <c r="G311" s="145" t="s">
        <v>825</v>
      </c>
      <c r="H311" s="74" t="s">
        <v>26</v>
      </c>
      <c r="I311" s="127" t="s">
        <v>2735</v>
      </c>
      <c r="J311" s="144" t="s">
        <v>4645</v>
      </c>
      <c r="K311" s="142">
        <v>100</v>
      </c>
      <c r="L311" s="143">
        <v>0.1</v>
      </c>
      <c r="M311" s="80"/>
      <c r="N311" s="43">
        <f>IF(Tableau5[[#This Row],[PN]]&gt;0.05,"ERREUR",Tableau5[[#This Row],[Prix de vente public]]*(1-(Tableau5[[#This Row],[Remise]]+Tableau5[[#This Row],[PN]])))</f>
        <v>90</v>
      </c>
      <c r="O311" s="44"/>
    </row>
    <row r="312" spans="5:15" x14ac:dyDescent="0.25">
      <c r="E312" s="125" t="s">
        <v>3</v>
      </c>
      <c r="F312" s="5" t="s">
        <v>132</v>
      </c>
      <c r="G312" s="145" t="s">
        <v>826</v>
      </c>
      <c r="H312" s="74" t="s">
        <v>26</v>
      </c>
      <c r="I312" s="127" t="s">
        <v>2736</v>
      </c>
      <c r="J312" s="144" t="s">
        <v>4646</v>
      </c>
      <c r="K312" s="142">
        <v>100</v>
      </c>
      <c r="L312" s="143">
        <v>0.1</v>
      </c>
      <c r="M312" s="80"/>
      <c r="N312" s="43">
        <f>IF(Tableau5[[#This Row],[PN]]&gt;0.05,"ERREUR",Tableau5[[#This Row],[Prix de vente public]]*(1-(Tableau5[[#This Row],[Remise]]+Tableau5[[#This Row],[PN]])))</f>
        <v>90</v>
      </c>
      <c r="O312" s="44"/>
    </row>
    <row r="313" spans="5:15" x14ac:dyDescent="0.25">
      <c r="E313" s="125" t="s">
        <v>3</v>
      </c>
      <c r="F313" s="5" t="s">
        <v>132</v>
      </c>
      <c r="G313" s="145" t="s">
        <v>827</v>
      </c>
      <c r="H313" s="74" t="s">
        <v>26</v>
      </c>
      <c r="I313" s="127" t="s">
        <v>2737</v>
      </c>
      <c r="J313" s="144" t="s">
        <v>4647</v>
      </c>
      <c r="K313" s="142">
        <v>100</v>
      </c>
      <c r="L313" s="143">
        <v>0.1</v>
      </c>
      <c r="M313" s="80"/>
      <c r="N313" s="43">
        <f>IF(Tableau5[[#This Row],[PN]]&gt;0.05,"ERREUR",Tableau5[[#This Row],[Prix de vente public]]*(1-(Tableau5[[#This Row],[Remise]]+Tableau5[[#This Row],[PN]])))</f>
        <v>90</v>
      </c>
      <c r="O313" s="44"/>
    </row>
    <row r="314" spans="5:15" x14ac:dyDescent="0.25">
      <c r="E314" s="125" t="s">
        <v>3</v>
      </c>
      <c r="F314" s="5" t="s">
        <v>132</v>
      </c>
      <c r="G314" s="145" t="s">
        <v>828</v>
      </c>
      <c r="H314" s="74" t="s">
        <v>26</v>
      </c>
      <c r="I314" s="127" t="s">
        <v>2738</v>
      </c>
      <c r="J314" s="144" t="s">
        <v>4648</v>
      </c>
      <c r="K314" s="142">
        <v>100</v>
      </c>
      <c r="L314" s="143">
        <v>0.1</v>
      </c>
      <c r="M314" s="80"/>
      <c r="N314" s="43">
        <f>IF(Tableau5[[#This Row],[PN]]&gt;0.05,"ERREUR",Tableau5[[#This Row],[Prix de vente public]]*(1-(Tableau5[[#This Row],[Remise]]+Tableau5[[#This Row],[PN]])))</f>
        <v>90</v>
      </c>
      <c r="O314" s="44"/>
    </row>
    <row r="315" spans="5:15" x14ac:dyDescent="0.25">
      <c r="E315" s="125" t="s">
        <v>3</v>
      </c>
      <c r="F315" s="5" t="s">
        <v>132</v>
      </c>
      <c r="G315" s="145" t="s">
        <v>829</v>
      </c>
      <c r="H315" s="74" t="s">
        <v>26</v>
      </c>
      <c r="I315" s="127" t="s">
        <v>2739</v>
      </c>
      <c r="J315" s="144" t="s">
        <v>4649</v>
      </c>
      <c r="K315" s="142">
        <v>100</v>
      </c>
      <c r="L315" s="143">
        <v>0.1</v>
      </c>
      <c r="M315" s="80"/>
      <c r="N315" s="43">
        <f>IF(Tableau5[[#This Row],[PN]]&gt;0.05,"ERREUR",Tableau5[[#This Row],[Prix de vente public]]*(1-(Tableau5[[#This Row],[Remise]]+Tableau5[[#This Row],[PN]])))</f>
        <v>90</v>
      </c>
      <c r="O315" s="44"/>
    </row>
    <row r="316" spans="5:15" x14ac:dyDescent="0.25">
      <c r="E316" s="125" t="s">
        <v>3</v>
      </c>
      <c r="F316" s="5" t="s">
        <v>132</v>
      </c>
      <c r="G316" s="145" t="s">
        <v>830</v>
      </c>
      <c r="H316" s="74" t="s">
        <v>26</v>
      </c>
      <c r="I316" s="127" t="s">
        <v>2740</v>
      </c>
      <c r="J316" s="144" t="s">
        <v>4650</v>
      </c>
      <c r="K316" s="142">
        <v>100</v>
      </c>
      <c r="L316" s="143">
        <v>0.1</v>
      </c>
      <c r="M316" s="80"/>
      <c r="N316" s="43">
        <f>IF(Tableau5[[#This Row],[PN]]&gt;0.05,"ERREUR",Tableau5[[#This Row],[Prix de vente public]]*(1-(Tableau5[[#This Row],[Remise]]+Tableau5[[#This Row],[PN]])))</f>
        <v>90</v>
      </c>
      <c r="O316" s="44"/>
    </row>
    <row r="317" spans="5:15" x14ac:dyDescent="0.25">
      <c r="E317" s="125" t="s">
        <v>3</v>
      </c>
      <c r="F317" s="5" t="s">
        <v>132</v>
      </c>
      <c r="G317" s="145" t="s">
        <v>831</v>
      </c>
      <c r="H317" s="74" t="s">
        <v>26</v>
      </c>
      <c r="I317" s="127" t="s">
        <v>2741</v>
      </c>
      <c r="J317" s="144" t="s">
        <v>4651</v>
      </c>
      <c r="K317" s="142">
        <v>100</v>
      </c>
      <c r="L317" s="143">
        <v>0.1</v>
      </c>
      <c r="M317" s="80"/>
      <c r="N317" s="43">
        <f>IF(Tableau5[[#This Row],[PN]]&gt;0.05,"ERREUR",Tableau5[[#This Row],[Prix de vente public]]*(1-(Tableau5[[#This Row],[Remise]]+Tableau5[[#This Row],[PN]])))</f>
        <v>90</v>
      </c>
      <c r="O317" s="44"/>
    </row>
    <row r="318" spans="5:15" x14ac:dyDescent="0.25">
      <c r="E318" s="125" t="s">
        <v>3</v>
      </c>
      <c r="F318" s="5" t="s">
        <v>132</v>
      </c>
      <c r="G318" s="145" t="s">
        <v>832</v>
      </c>
      <c r="H318" s="74" t="s">
        <v>26</v>
      </c>
      <c r="I318" s="127" t="s">
        <v>2742</v>
      </c>
      <c r="J318" s="144" t="s">
        <v>4652</v>
      </c>
      <c r="K318" s="142">
        <v>100</v>
      </c>
      <c r="L318" s="143">
        <v>0.1</v>
      </c>
      <c r="M318" s="80"/>
      <c r="N318" s="43">
        <f>IF(Tableau5[[#This Row],[PN]]&gt;0.05,"ERREUR",Tableau5[[#This Row],[Prix de vente public]]*(1-(Tableau5[[#This Row],[Remise]]+Tableau5[[#This Row],[PN]])))</f>
        <v>90</v>
      </c>
      <c r="O318" s="44"/>
    </row>
    <row r="319" spans="5:15" x14ac:dyDescent="0.25">
      <c r="E319" s="125" t="s">
        <v>3</v>
      </c>
      <c r="F319" s="5" t="s">
        <v>132</v>
      </c>
      <c r="G319" s="145" t="s">
        <v>833</v>
      </c>
      <c r="H319" s="74" t="s">
        <v>26</v>
      </c>
      <c r="I319" s="127" t="s">
        <v>2743</v>
      </c>
      <c r="J319" s="144" t="s">
        <v>4653</v>
      </c>
      <c r="K319" s="142">
        <v>100</v>
      </c>
      <c r="L319" s="143">
        <v>0.1</v>
      </c>
      <c r="M319" s="80"/>
      <c r="N319" s="43">
        <f>IF(Tableau5[[#This Row],[PN]]&gt;0.05,"ERREUR",Tableau5[[#This Row],[Prix de vente public]]*(1-(Tableau5[[#This Row],[Remise]]+Tableau5[[#This Row],[PN]])))</f>
        <v>90</v>
      </c>
      <c r="O319" s="44"/>
    </row>
    <row r="320" spans="5:15" x14ac:dyDescent="0.25">
      <c r="E320" s="125" t="s">
        <v>3</v>
      </c>
      <c r="F320" s="5" t="s">
        <v>132</v>
      </c>
      <c r="G320" s="145" t="s">
        <v>834</v>
      </c>
      <c r="H320" s="74" t="s">
        <v>26</v>
      </c>
      <c r="I320" s="127" t="s">
        <v>2744</v>
      </c>
      <c r="J320" s="144" t="s">
        <v>4654</v>
      </c>
      <c r="K320" s="142">
        <v>100</v>
      </c>
      <c r="L320" s="143">
        <v>0.1</v>
      </c>
      <c r="M320" s="80"/>
      <c r="N320" s="43">
        <f>IF(Tableau5[[#This Row],[PN]]&gt;0.05,"ERREUR",Tableau5[[#This Row],[Prix de vente public]]*(1-(Tableau5[[#This Row],[Remise]]+Tableau5[[#This Row],[PN]])))</f>
        <v>90</v>
      </c>
      <c r="O320" s="44"/>
    </row>
    <row r="321" spans="5:15" x14ac:dyDescent="0.25">
      <c r="E321" s="125" t="s">
        <v>3</v>
      </c>
      <c r="F321" s="5" t="s">
        <v>132</v>
      </c>
      <c r="G321" s="145" t="s">
        <v>835</v>
      </c>
      <c r="H321" s="74" t="s">
        <v>26</v>
      </c>
      <c r="I321" s="127" t="s">
        <v>2745</v>
      </c>
      <c r="J321" s="144" t="s">
        <v>4655</v>
      </c>
      <c r="K321" s="142">
        <v>100</v>
      </c>
      <c r="L321" s="143">
        <v>0.1</v>
      </c>
      <c r="M321" s="80"/>
      <c r="N321" s="43">
        <f>IF(Tableau5[[#This Row],[PN]]&gt;0.05,"ERREUR",Tableau5[[#This Row],[Prix de vente public]]*(1-(Tableau5[[#This Row],[Remise]]+Tableau5[[#This Row],[PN]])))</f>
        <v>90</v>
      </c>
      <c r="O321" s="44"/>
    </row>
    <row r="322" spans="5:15" x14ac:dyDescent="0.25">
      <c r="E322" s="125" t="s">
        <v>3</v>
      </c>
      <c r="F322" s="5" t="s">
        <v>132</v>
      </c>
      <c r="G322" s="145" t="s">
        <v>836</v>
      </c>
      <c r="H322" s="74" t="s">
        <v>26</v>
      </c>
      <c r="I322" s="127" t="s">
        <v>2746</v>
      </c>
      <c r="J322" s="144" t="s">
        <v>4656</v>
      </c>
      <c r="K322" s="142">
        <v>100</v>
      </c>
      <c r="L322" s="143">
        <v>0.1</v>
      </c>
      <c r="M322" s="80"/>
      <c r="N322" s="43">
        <f>IF(Tableau5[[#This Row],[PN]]&gt;0.05,"ERREUR",Tableau5[[#This Row],[Prix de vente public]]*(1-(Tableau5[[#This Row],[Remise]]+Tableau5[[#This Row],[PN]])))</f>
        <v>90</v>
      </c>
      <c r="O322" s="44"/>
    </row>
    <row r="323" spans="5:15" x14ac:dyDescent="0.25">
      <c r="E323" s="125" t="s">
        <v>3</v>
      </c>
      <c r="F323" s="5" t="s">
        <v>132</v>
      </c>
      <c r="G323" s="145" t="s">
        <v>837</v>
      </c>
      <c r="H323" s="74" t="s">
        <v>26</v>
      </c>
      <c r="I323" s="127" t="s">
        <v>2747</v>
      </c>
      <c r="J323" s="144" t="s">
        <v>4657</v>
      </c>
      <c r="K323" s="142">
        <v>100</v>
      </c>
      <c r="L323" s="143">
        <v>0.1</v>
      </c>
      <c r="M323" s="80"/>
      <c r="N323" s="43">
        <f>IF(Tableau5[[#This Row],[PN]]&gt;0.05,"ERREUR",Tableau5[[#This Row],[Prix de vente public]]*(1-(Tableau5[[#This Row],[Remise]]+Tableau5[[#This Row],[PN]])))</f>
        <v>90</v>
      </c>
      <c r="O323" s="44"/>
    </row>
    <row r="324" spans="5:15" x14ac:dyDescent="0.25">
      <c r="E324" s="125" t="s">
        <v>3</v>
      </c>
      <c r="F324" s="5" t="s">
        <v>132</v>
      </c>
      <c r="G324" s="145" t="s">
        <v>838</v>
      </c>
      <c r="H324" s="74" t="s">
        <v>26</v>
      </c>
      <c r="I324" s="127" t="s">
        <v>2748</v>
      </c>
      <c r="J324" s="144" t="s">
        <v>4658</v>
      </c>
      <c r="K324" s="142">
        <v>100</v>
      </c>
      <c r="L324" s="143">
        <v>0.1</v>
      </c>
      <c r="M324" s="80"/>
      <c r="N324" s="43">
        <f>IF(Tableau5[[#This Row],[PN]]&gt;0.05,"ERREUR",Tableau5[[#This Row],[Prix de vente public]]*(1-(Tableau5[[#This Row],[Remise]]+Tableau5[[#This Row],[PN]])))</f>
        <v>90</v>
      </c>
      <c r="O324" s="44"/>
    </row>
    <row r="325" spans="5:15" x14ac:dyDescent="0.25">
      <c r="E325" s="125" t="s">
        <v>3</v>
      </c>
      <c r="F325" s="5" t="s">
        <v>132</v>
      </c>
      <c r="G325" s="145" t="s">
        <v>839</v>
      </c>
      <c r="H325" s="74" t="s">
        <v>26</v>
      </c>
      <c r="I325" s="127" t="s">
        <v>2749</v>
      </c>
      <c r="J325" s="144" t="s">
        <v>4659</v>
      </c>
      <c r="K325" s="142">
        <v>100</v>
      </c>
      <c r="L325" s="143">
        <v>0.1</v>
      </c>
      <c r="M325" s="80"/>
      <c r="N325" s="43">
        <f>IF(Tableau5[[#This Row],[PN]]&gt;0.05,"ERREUR",Tableau5[[#This Row],[Prix de vente public]]*(1-(Tableau5[[#This Row],[Remise]]+Tableau5[[#This Row],[PN]])))</f>
        <v>90</v>
      </c>
      <c r="O325" s="44"/>
    </row>
    <row r="326" spans="5:15" x14ac:dyDescent="0.25">
      <c r="E326" s="125" t="s">
        <v>3</v>
      </c>
      <c r="F326" s="5" t="s">
        <v>132</v>
      </c>
      <c r="G326" s="145" t="s">
        <v>840</v>
      </c>
      <c r="H326" s="74" t="s">
        <v>26</v>
      </c>
      <c r="I326" s="127" t="s">
        <v>2750</v>
      </c>
      <c r="J326" s="144" t="s">
        <v>4660</v>
      </c>
      <c r="K326" s="142">
        <v>100</v>
      </c>
      <c r="L326" s="143">
        <v>0.1</v>
      </c>
      <c r="M326" s="80"/>
      <c r="N326" s="43">
        <f>IF(Tableau5[[#This Row],[PN]]&gt;0.05,"ERREUR",Tableau5[[#This Row],[Prix de vente public]]*(1-(Tableau5[[#This Row],[Remise]]+Tableau5[[#This Row],[PN]])))</f>
        <v>90</v>
      </c>
      <c r="O326" s="44"/>
    </row>
    <row r="327" spans="5:15" x14ac:dyDescent="0.25">
      <c r="E327" s="125" t="s">
        <v>3</v>
      </c>
      <c r="F327" s="5" t="s">
        <v>132</v>
      </c>
      <c r="G327" s="145" t="s">
        <v>841</v>
      </c>
      <c r="H327" s="74" t="s">
        <v>26</v>
      </c>
      <c r="I327" s="127" t="s">
        <v>2751</v>
      </c>
      <c r="J327" s="144" t="s">
        <v>4661</v>
      </c>
      <c r="K327" s="142">
        <v>100</v>
      </c>
      <c r="L327" s="143">
        <v>0.1</v>
      </c>
      <c r="M327" s="80"/>
      <c r="N327" s="43">
        <f>IF(Tableau5[[#This Row],[PN]]&gt;0.05,"ERREUR",Tableau5[[#This Row],[Prix de vente public]]*(1-(Tableau5[[#This Row],[Remise]]+Tableau5[[#This Row],[PN]])))</f>
        <v>90</v>
      </c>
      <c r="O327" s="44"/>
    </row>
    <row r="328" spans="5:15" x14ac:dyDescent="0.25">
      <c r="E328" s="125" t="s">
        <v>3</v>
      </c>
      <c r="F328" s="5" t="s">
        <v>132</v>
      </c>
      <c r="G328" s="145" t="s">
        <v>842</v>
      </c>
      <c r="H328" s="74" t="s">
        <v>26</v>
      </c>
      <c r="I328" s="127" t="s">
        <v>2752</v>
      </c>
      <c r="J328" s="144" t="s">
        <v>4662</v>
      </c>
      <c r="K328" s="142">
        <v>100</v>
      </c>
      <c r="L328" s="143">
        <v>0.1</v>
      </c>
      <c r="M328" s="80"/>
      <c r="N328" s="43">
        <f>IF(Tableau5[[#This Row],[PN]]&gt;0.05,"ERREUR",Tableau5[[#This Row],[Prix de vente public]]*(1-(Tableau5[[#This Row],[Remise]]+Tableau5[[#This Row],[PN]])))</f>
        <v>90</v>
      </c>
      <c r="O328" s="44"/>
    </row>
    <row r="329" spans="5:15" x14ac:dyDescent="0.25">
      <c r="E329" s="125" t="s">
        <v>3</v>
      </c>
      <c r="F329" s="5" t="s">
        <v>132</v>
      </c>
      <c r="G329" s="145" t="s">
        <v>843</v>
      </c>
      <c r="H329" s="74" t="s">
        <v>26</v>
      </c>
      <c r="I329" s="127" t="s">
        <v>2753</v>
      </c>
      <c r="J329" s="144" t="s">
        <v>4663</v>
      </c>
      <c r="K329" s="142">
        <v>100</v>
      </c>
      <c r="L329" s="143">
        <v>0.1</v>
      </c>
      <c r="M329" s="80"/>
      <c r="N329" s="43">
        <f>IF(Tableau5[[#This Row],[PN]]&gt;0.05,"ERREUR",Tableau5[[#This Row],[Prix de vente public]]*(1-(Tableau5[[#This Row],[Remise]]+Tableau5[[#This Row],[PN]])))</f>
        <v>90</v>
      </c>
      <c r="O329" s="44"/>
    </row>
    <row r="330" spans="5:15" x14ac:dyDescent="0.25">
      <c r="E330" s="125" t="s">
        <v>3</v>
      </c>
      <c r="F330" s="5" t="s">
        <v>132</v>
      </c>
      <c r="G330" s="145" t="s">
        <v>844</v>
      </c>
      <c r="H330" s="74" t="s">
        <v>26</v>
      </c>
      <c r="I330" s="127" t="s">
        <v>2754</v>
      </c>
      <c r="J330" s="144" t="s">
        <v>4664</v>
      </c>
      <c r="K330" s="142">
        <v>100</v>
      </c>
      <c r="L330" s="143">
        <v>0.1</v>
      </c>
      <c r="M330" s="80"/>
      <c r="N330" s="43">
        <f>IF(Tableau5[[#This Row],[PN]]&gt;0.05,"ERREUR",Tableau5[[#This Row],[Prix de vente public]]*(1-(Tableau5[[#This Row],[Remise]]+Tableau5[[#This Row],[PN]])))</f>
        <v>90</v>
      </c>
      <c r="O330" s="44"/>
    </row>
    <row r="331" spans="5:15" x14ac:dyDescent="0.25">
      <c r="E331" s="125" t="s">
        <v>2</v>
      </c>
      <c r="F331" s="5" t="s">
        <v>112</v>
      </c>
      <c r="G331" s="145" t="s">
        <v>845</v>
      </c>
      <c r="H331" s="74" t="s">
        <v>26</v>
      </c>
      <c r="I331" s="127" t="s">
        <v>2755</v>
      </c>
      <c r="J331" s="144" t="s">
        <v>4665</v>
      </c>
      <c r="K331" s="142">
        <v>100</v>
      </c>
      <c r="L331" s="143">
        <v>0.1</v>
      </c>
      <c r="M331" s="80"/>
      <c r="N331" s="43">
        <f>IF(Tableau5[[#This Row],[PN]]&gt;0.05,"ERREUR",Tableau5[[#This Row],[Prix de vente public]]*(1-(Tableau5[[#This Row],[Remise]]+Tableau5[[#This Row],[PN]])))</f>
        <v>90</v>
      </c>
      <c r="O331" s="44"/>
    </row>
    <row r="332" spans="5:15" x14ac:dyDescent="0.25">
      <c r="E332" s="125" t="s">
        <v>2</v>
      </c>
      <c r="F332" s="5" t="s">
        <v>112</v>
      </c>
      <c r="G332" s="145" t="s">
        <v>846</v>
      </c>
      <c r="H332" s="74" t="s">
        <v>26</v>
      </c>
      <c r="I332" s="127" t="s">
        <v>2756</v>
      </c>
      <c r="J332" s="144" t="s">
        <v>4666</v>
      </c>
      <c r="K332" s="142">
        <v>100</v>
      </c>
      <c r="L332" s="143">
        <v>0.1</v>
      </c>
      <c r="M332" s="80"/>
      <c r="N332" s="43">
        <f>IF(Tableau5[[#This Row],[PN]]&gt;0.05,"ERREUR",Tableau5[[#This Row],[Prix de vente public]]*(1-(Tableau5[[#This Row],[Remise]]+Tableau5[[#This Row],[PN]])))</f>
        <v>90</v>
      </c>
      <c r="O332" s="44"/>
    </row>
    <row r="333" spans="5:15" x14ac:dyDescent="0.25">
      <c r="E333" s="125" t="s">
        <v>2</v>
      </c>
      <c r="F333" s="5" t="s">
        <v>112</v>
      </c>
      <c r="G333" s="145" t="s">
        <v>847</v>
      </c>
      <c r="H333" s="74" t="s">
        <v>26</v>
      </c>
      <c r="I333" s="127" t="s">
        <v>2757</v>
      </c>
      <c r="J333" s="144" t="s">
        <v>4667</v>
      </c>
      <c r="K333" s="142">
        <v>100</v>
      </c>
      <c r="L333" s="143">
        <v>0.1</v>
      </c>
      <c r="M333" s="80"/>
      <c r="N333" s="43">
        <f>IF(Tableau5[[#This Row],[PN]]&gt;0.05,"ERREUR",Tableau5[[#This Row],[Prix de vente public]]*(1-(Tableau5[[#This Row],[Remise]]+Tableau5[[#This Row],[PN]])))</f>
        <v>90</v>
      </c>
      <c r="O333" s="44"/>
    </row>
    <row r="334" spans="5:15" x14ac:dyDescent="0.25">
      <c r="E334" s="125" t="s">
        <v>2</v>
      </c>
      <c r="F334" s="5" t="s">
        <v>112</v>
      </c>
      <c r="G334" s="145" t="s">
        <v>848</v>
      </c>
      <c r="H334" s="74" t="s">
        <v>26</v>
      </c>
      <c r="I334" s="127" t="s">
        <v>2758</v>
      </c>
      <c r="J334" s="144" t="s">
        <v>4668</v>
      </c>
      <c r="K334" s="142">
        <v>100</v>
      </c>
      <c r="L334" s="143">
        <v>0.1</v>
      </c>
      <c r="M334" s="80"/>
      <c r="N334" s="43">
        <f>IF(Tableau5[[#This Row],[PN]]&gt;0.05,"ERREUR",Tableau5[[#This Row],[Prix de vente public]]*(1-(Tableau5[[#This Row],[Remise]]+Tableau5[[#This Row],[PN]])))</f>
        <v>90</v>
      </c>
      <c r="O334" s="44"/>
    </row>
    <row r="335" spans="5:15" x14ac:dyDescent="0.25">
      <c r="E335" s="125" t="s">
        <v>2</v>
      </c>
      <c r="F335" s="5" t="s">
        <v>112</v>
      </c>
      <c r="G335" s="145" t="s">
        <v>849</v>
      </c>
      <c r="H335" s="74" t="s">
        <v>26</v>
      </c>
      <c r="I335" s="127" t="s">
        <v>2759</v>
      </c>
      <c r="J335" s="144" t="s">
        <v>4669</v>
      </c>
      <c r="K335" s="142">
        <v>100</v>
      </c>
      <c r="L335" s="143">
        <v>0.1</v>
      </c>
      <c r="M335" s="80"/>
      <c r="N335" s="43">
        <f>IF(Tableau5[[#This Row],[PN]]&gt;0.05,"ERREUR",Tableau5[[#This Row],[Prix de vente public]]*(1-(Tableau5[[#This Row],[Remise]]+Tableau5[[#This Row],[PN]])))</f>
        <v>90</v>
      </c>
      <c r="O335" s="44"/>
    </row>
    <row r="336" spans="5:15" x14ac:dyDescent="0.25">
      <c r="E336" s="125" t="s">
        <v>2</v>
      </c>
      <c r="F336" s="5" t="s">
        <v>112</v>
      </c>
      <c r="G336" s="145" t="s">
        <v>850</v>
      </c>
      <c r="H336" s="74" t="s">
        <v>26</v>
      </c>
      <c r="I336" s="127" t="s">
        <v>2760</v>
      </c>
      <c r="J336" s="144" t="s">
        <v>4670</v>
      </c>
      <c r="K336" s="142">
        <v>100</v>
      </c>
      <c r="L336" s="143">
        <v>0.1</v>
      </c>
      <c r="M336" s="80"/>
      <c r="N336" s="43">
        <f>IF(Tableau5[[#This Row],[PN]]&gt;0.05,"ERREUR",Tableau5[[#This Row],[Prix de vente public]]*(1-(Tableau5[[#This Row],[Remise]]+Tableau5[[#This Row],[PN]])))</f>
        <v>90</v>
      </c>
      <c r="O336" s="44"/>
    </row>
    <row r="337" spans="5:15" x14ac:dyDescent="0.25">
      <c r="E337" s="125" t="s">
        <v>2</v>
      </c>
      <c r="F337" s="5" t="s">
        <v>112</v>
      </c>
      <c r="G337" s="145" t="s">
        <v>851</v>
      </c>
      <c r="H337" s="74" t="s">
        <v>26</v>
      </c>
      <c r="I337" s="127" t="s">
        <v>2761</v>
      </c>
      <c r="J337" s="144" t="s">
        <v>4671</v>
      </c>
      <c r="K337" s="142">
        <v>100</v>
      </c>
      <c r="L337" s="143">
        <v>0.1</v>
      </c>
      <c r="M337" s="80"/>
      <c r="N337" s="43">
        <f>IF(Tableau5[[#This Row],[PN]]&gt;0.05,"ERREUR",Tableau5[[#This Row],[Prix de vente public]]*(1-(Tableau5[[#This Row],[Remise]]+Tableau5[[#This Row],[PN]])))</f>
        <v>90</v>
      </c>
      <c r="O337" s="44"/>
    </row>
    <row r="338" spans="5:15" x14ac:dyDescent="0.25">
      <c r="E338" s="125" t="s">
        <v>2</v>
      </c>
      <c r="F338" s="5" t="s">
        <v>112</v>
      </c>
      <c r="G338" s="145" t="s">
        <v>852</v>
      </c>
      <c r="H338" s="74" t="s">
        <v>26</v>
      </c>
      <c r="I338" s="127" t="s">
        <v>2762</v>
      </c>
      <c r="J338" s="144" t="s">
        <v>4672</v>
      </c>
      <c r="K338" s="142">
        <v>100</v>
      </c>
      <c r="L338" s="143">
        <v>0.1</v>
      </c>
      <c r="M338" s="80"/>
      <c r="N338" s="43">
        <f>IF(Tableau5[[#This Row],[PN]]&gt;0.05,"ERREUR",Tableau5[[#This Row],[Prix de vente public]]*(1-(Tableau5[[#This Row],[Remise]]+Tableau5[[#This Row],[PN]])))</f>
        <v>90</v>
      </c>
      <c r="O338" s="44"/>
    </row>
    <row r="339" spans="5:15" x14ac:dyDescent="0.25">
      <c r="E339" s="125" t="s">
        <v>2</v>
      </c>
      <c r="F339" s="5" t="s">
        <v>112</v>
      </c>
      <c r="G339" s="145" t="s">
        <v>853</v>
      </c>
      <c r="H339" s="74" t="s">
        <v>26</v>
      </c>
      <c r="I339" s="127" t="s">
        <v>2763</v>
      </c>
      <c r="J339" s="144" t="s">
        <v>4673</v>
      </c>
      <c r="K339" s="142">
        <v>100</v>
      </c>
      <c r="L339" s="143">
        <v>0.1</v>
      </c>
      <c r="M339" s="80"/>
      <c r="N339" s="43">
        <f>IF(Tableau5[[#This Row],[PN]]&gt;0.05,"ERREUR",Tableau5[[#This Row],[Prix de vente public]]*(1-(Tableau5[[#This Row],[Remise]]+Tableau5[[#This Row],[PN]])))</f>
        <v>90</v>
      </c>
      <c r="O339" s="44"/>
    </row>
    <row r="340" spans="5:15" x14ac:dyDescent="0.25">
      <c r="E340" s="125" t="s">
        <v>2</v>
      </c>
      <c r="F340" s="5" t="s">
        <v>112</v>
      </c>
      <c r="G340" s="145" t="s">
        <v>854</v>
      </c>
      <c r="H340" s="74" t="s">
        <v>26</v>
      </c>
      <c r="I340" s="127" t="s">
        <v>2764</v>
      </c>
      <c r="J340" s="144" t="s">
        <v>4674</v>
      </c>
      <c r="K340" s="142">
        <v>100</v>
      </c>
      <c r="L340" s="143">
        <v>0.1</v>
      </c>
      <c r="M340" s="80"/>
      <c r="N340" s="43">
        <f>IF(Tableau5[[#This Row],[PN]]&gt;0.05,"ERREUR",Tableau5[[#This Row],[Prix de vente public]]*(1-(Tableau5[[#This Row],[Remise]]+Tableau5[[#This Row],[PN]])))</f>
        <v>90</v>
      </c>
      <c r="O340" s="44"/>
    </row>
    <row r="341" spans="5:15" x14ac:dyDescent="0.25">
      <c r="E341" s="125" t="s">
        <v>2</v>
      </c>
      <c r="F341" s="5" t="s">
        <v>112</v>
      </c>
      <c r="G341" s="145" t="s">
        <v>855</v>
      </c>
      <c r="H341" s="74" t="s">
        <v>26</v>
      </c>
      <c r="I341" s="127" t="s">
        <v>2765</v>
      </c>
      <c r="J341" s="144" t="s">
        <v>4675</v>
      </c>
      <c r="K341" s="142">
        <v>100</v>
      </c>
      <c r="L341" s="143">
        <v>0.1</v>
      </c>
      <c r="M341" s="80"/>
      <c r="N341" s="43">
        <f>IF(Tableau5[[#This Row],[PN]]&gt;0.05,"ERREUR",Tableau5[[#This Row],[Prix de vente public]]*(1-(Tableau5[[#This Row],[Remise]]+Tableau5[[#This Row],[PN]])))</f>
        <v>90</v>
      </c>
      <c r="O341" s="44"/>
    </row>
    <row r="342" spans="5:15" x14ac:dyDescent="0.25">
      <c r="E342" s="125" t="s">
        <v>2</v>
      </c>
      <c r="F342" s="5" t="s">
        <v>112</v>
      </c>
      <c r="G342" s="145" t="s">
        <v>856</v>
      </c>
      <c r="H342" s="74" t="s">
        <v>26</v>
      </c>
      <c r="I342" s="127" t="s">
        <v>2766</v>
      </c>
      <c r="J342" s="144" t="s">
        <v>4676</v>
      </c>
      <c r="K342" s="142">
        <v>100</v>
      </c>
      <c r="L342" s="143">
        <v>0.1</v>
      </c>
      <c r="M342" s="80"/>
      <c r="N342" s="43">
        <f>IF(Tableau5[[#This Row],[PN]]&gt;0.05,"ERREUR",Tableau5[[#This Row],[Prix de vente public]]*(1-(Tableau5[[#This Row],[Remise]]+Tableau5[[#This Row],[PN]])))</f>
        <v>90</v>
      </c>
      <c r="O342" s="44"/>
    </row>
    <row r="343" spans="5:15" x14ac:dyDescent="0.25">
      <c r="E343" s="125" t="s">
        <v>2</v>
      </c>
      <c r="F343" s="5" t="s">
        <v>112</v>
      </c>
      <c r="G343" s="145" t="s">
        <v>857</v>
      </c>
      <c r="H343" s="74" t="s">
        <v>26</v>
      </c>
      <c r="I343" s="127" t="s">
        <v>2767</v>
      </c>
      <c r="J343" s="144" t="s">
        <v>4677</v>
      </c>
      <c r="K343" s="142">
        <v>100</v>
      </c>
      <c r="L343" s="143">
        <v>0.1</v>
      </c>
      <c r="M343" s="80"/>
      <c r="N343" s="43">
        <f>IF(Tableau5[[#This Row],[PN]]&gt;0.05,"ERREUR",Tableau5[[#This Row],[Prix de vente public]]*(1-(Tableau5[[#This Row],[Remise]]+Tableau5[[#This Row],[PN]])))</f>
        <v>90</v>
      </c>
      <c r="O343" s="44"/>
    </row>
    <row r="344" spans="5:15" x14ac:dyDescent="0.25">
      <c r="E344" s="125" t="s">
        <v>2</v>
      </c>
      <c r="F344" s="5" t="s">
        <v>112</v>
      </c>
      <c r="G344" s="145" t="s">
        <v>858</v>
      </c>
      <c r="H344" s="74" t="s">
        <v>26</v>
      </c>
      <c r="I344" s="127" t="s">
        <v>2768</v>
      </c>
      <c r="J344" s="144" t="s">
        <v>4678</v>
      </c>
      <c r="K344" s="142">
        <v>100</v>
      </c>
      <c r="L344" s="143">
        <v>0.1</v>
      </c>
      <c r="M344" s="80"/>
      <c r="N344" s="43">
        <f>IF(Tableau5[[#This Row],[PN]]&gt;0.05,"ERREUR",Tableau5[[#This Row],[Prix de vente public]]*(1-(Tableau5[[#This Row],[Remise]]+Tableau5[[#This Row],[PN]])))</f>
        <v>90</v>
      </c>
      <c r="O344" s="44"/>
    </row>
    <row r="345" spans="5:15" x14ac:dyDescent="0.25">
      <c r="E345" s="125" t="s">
        <v>2</v>
      </c>
      <c r="F345" s="5" t="s">
        <v>112</v>
      </c>
      <c r="G345" s="145" t="s">
        <v>859</v>
      </c>
      <c r="H345" s="74" t="s">
        <v>26</v>
      </c>
      <c r="I345" s="127" t="s">
        <v>2769</v>
      </c>
      <c r="J345" s="144" t="s">
        <v>4679</v>
      </c>
      <c r="K345" s="142">
        <v>100</v>
      </c>
      <c r="L345" s="143">
        <v>0.1</v>
      </c>
      <c r="M345" s="80"/>
      <c r="N345" s="43">
        <f>IF(Tableau5[[#This Row],[PN]]&gt;0.05,"ERREUR",Tableau5[[#This Row],[Prix de vente public]]*(1-(Tableau5[[#This Row],[Remise]]+Tableau5[[#This Row],[PN]])))</f>
        <v>90</v>
      </c>
      <c r="O345" s="44"/>
    </row>
    <row r="346" spans="5:15" x14ac:dyDescent="0.25">
      <c r="E346" s="125" t="s">
        <v>2</v>
      </c>
      <c r="F346" s="5" t="s">
        <v>112</v>
      </c>
      <c r="G346" s="145" t="s">
        <v>860</v>
      </c>
      <c r="H346" s="74" t="s">
        <v>26</v>
      </c>
      <c r="I346" s="127" t="s">
        <v>2770</v>
      </c>
      <c r="J346" s="144" t="s">
        <v>4680</v>
      </c>
      <c r="K346" s="142">
        <v>100</v>
      </c>
      <c r="L346" s="143">
        <v>0.1</v>
      </c>
      <c r="M346" s="80"/>
      <c r="N346" s="43">
        <f>IF(Tableau5[[#This Row],[PN]]&gt;0.05,"ERREUR",Tableau5[[#This Row],[Prix de vente public]]*(1-(Tableau5[[#This Row],[Remise]]+Tableau5[[#This Row],[PN]])))</f>
        <v>90</v>
      </c>
      <c r="O346" s="44"/>
    </row>
    <row r="347" spans="5:15" x14ac:dyDescent="0.25">
      <c r="E347" s="125" t="s">
        <v>2</v>
      </c>
      <c r="F347" s="5" t="s">
        <v>112</v>
      </c>
      <c r="G347" s="145" t="s">
        <v>861</v>
      </c>
      <c r="H347" s="74" t="s">
        <v>26</v>
      </c>
      <c r="I347" s="127" t="s">
        <v>2771</v>
      </c>
      <c r="J347" s="144" t="s">
        <v>4681</v>
      </c>
      <c r="K347" s="142">
        <v>100</v>
      </c>
      <c r="L347" s="143">
        <v>0.1</v>
      </c>
      <c r="M347" s="80"/>
      <c r="N347" s="43">
        <f>IF(Tableau5[[#This Row],[PN]]&gt;0.05,"ERREUR",Tableau5[[#This Row],[Prix de vente public]]*(1-(Tableau5[[#This Row],[Remise]]+Tableau5[[#This Row],[PN]])))</f>
        <v>90</v>
      </c>
      <c r="O347" s="44"/>
    </row>
    <row r="348" spans="5:15" x14ac:dyDescent="0.25">
      <c r="E348" s="125" t="s">
        <v>2</v>
      </c>
      <c r="F348" s="5" t="s">
        <v>112</v>
      </c>
      <c r="G348" s="145" t="s">
        <v>862</v>
      </c>
      <c r="H348" s="74" t="s">
        <v>26</v>
      </c>
      <c r="I348" s="127" t="s">
        <v>2772</v>
      </c>
      <c r="J348" s="144" t="s">
        <v>4682</v>
      </c>
      <c r="K348" s="142">
        <v>100</v>
      </c>
      <c r="L348" s="143">
        <v>0.1</v>
      </c>
      <c r="M348" s="80"/>
      <c r="N348" s="43">
        <f>IF(Tableau5[[#This Row],[PN]]&gt;0.05,"ERREUR",Tableau5[[#This Row],[Prix de vente public]]*(1-(Tableau5[[#This Row],[Remise]]+Tableau5[[#This Row],[PN]])))</f>
        <v>90</v>
      </c>
      <c r="O348" s="44"/>
    </row>
    <row r="349" spans="5:15" x14ac:dyDescent="0.25">
      <c r="E349" s="125" t="s">
        <v>2</v>
      </c>
      <c r="F349" s="5" t="s">
        <v>112</v>
      </c>
      <c r="G349" s="145" t="s">
        <v>863</v>
      </c>
      <c r="H349" s="74" t="s">
        <v>26</v>
      </c>
      <c r="I349" s="127" t="s">
        <v>2773</v>
      </c>
      <c r="J349" s="144" t="s">
        <v>4683</v>
      </c>
      <c r="K349" s="142">
        <v>100</v>
      </c>
      <c r="L349" s="143">
        <v>0.1</v>
      </c>
      <c r="M349" s="80"/>
      <c r="N349" s="43">
        <f>IF(Tableau5[[#This Row],[PN]]&gt;0.05,"ERREUR",Tableau5[[#This Row],[Prix de vente public]]*(1-(Tableau5[[#This Row],[Remise]]+Tableau5[[#This Row],[PN]])))</f>
        <v>90</v>
      </c>
      <c r="O349" s="44"/>
    </row>
    <row r="350" spans="5:15" x14ac:dyDescent="0.25">
      <c r="E350" s="125" t="s">
        <v>2</v>
      </c>
      <c r="F350" s="5" t="s">
        <v>112</v>
      </c>
      <c r="G350" s="145" t="s">
        <v>864</v>
      </c>
      <c r="H350" s="74" t="s">
        <v>26</v>
      </c>
      <c r="I350" s="127" t="s">
        <v>2774</v>
      </c>
      <c r="J350" s="144" t="s">
        <v>4684</v>
      </c>
      <c r="K350" s="142">
        <v>100</v>
      </c>
      <c r="L350" s="143">
        <v>0.1</v>
      </c>
      <c r="M350" s="80"/>
      <c r="N350" s="43">
        <f>IF(Tableau5[[#This Row],[PN]]&gt;0.05,"ERREUR",Tableau5[[#This Row],[Prix de vente public]]*(1-(Tableau5[[#This Row],[Remise]]+Tableau5[[#This Row],[PN]])))</f>
        <v>90</v>
      </c>
      <c r="O350" s="44"/>
    </row>
    <row r="351" spans="5:15" x14ac:dyDescent="0.25">
      <c r="E351" s="125" t="s">
        <v>2</v>
      </c>
      <c r="F351" s="5" t="s">
        <v>112</v>
      </c>
      <c r="G351" s="145" t="s">
        <v>865</v>
      </c>
      <c r="H351" s="74" t="s">
        <v>26</v>
      </c>
      <c r="I351" s="127" t="s">
        <v>2775</v>
      </c>
      <c r="J351" s="144" t="s">
        <v>4685</v>
      </c>
      <c r="K351" s="142">
        <v>100</v>
      </c>
      <c r="L351" s="143">
        <v>0.1</v>
      </c>
      <c r="M351" s="80"/>
      <c r="N351" s="43">
        <f>IF(Tableau5[[#This Row],[PN]]&gt;0.05,"ERREUR",Tableau5[[#This Row],[Prix de vente public]]*(1-(Tableau5[[#This Row],[Remise]]+Tableau5[[#This Row],[PN]])))</f>
        <v>90</v>
      </c>
      <c r="O351" s="44"/>
    </row>
    <row r="352" spans="5:15" x14ac:dyDescent="0.25">
      <c r="E352" s="125" t="s">
        <v>2</v>
      </c>
      <c r="F352" s="5" t="s">
        <v>112</v>
      </c>
      <c r="G352" s="145" t="s">
        <v>866</v>
      </c>
      <c r="H352" s="74" t="s">
        <v>26</v>
      </c>
      <c r="I352" s="127" t="s">
        <v>2776</v>
      </c>
      <c r="J352" s="144" t="s">
        <v>4686</v>
      </c>
      <c r="K352" s="142">
        <v>100</v>
      </c>
      <c r="L352" s="143">
        <v>0.1</v>
      </c>
      <c r="M352" s="80"/>
      <c r="N352" s="43">
        <f>IF(Tableau5[[#This Row],[PN]]&gt;0.05,"ERREUR",Tableau5[[#This Row],[Prix de vente public]]*(1-(Tableau5[[#This Row],[Remise]]+Tableau5[[#This Row],[PN]])))</f>
        <v>90</v>
      </c>
      <c r="O352" s="44"/>
    </row>
    <row r="353" spans="5:15" x14ac:dyDescent="0.25">
      <c r="E353" s="125" t="s">
        <v>2</v>
      </c>
      <c r="F353" s="5" t="s">
        <v>112</v>
      </c>
      <c r="G353" s="145" t="s">
        <v>867</v>
      </c>
      <c r="H353" s="74" t="s">
        <v>26</v>
      </c>
      <c r="I353" s="127" t="s">
        <v>2777</v>
      </c>
      <c r="J353" s="144" t="s">
        <v>4687</v>
      </c>
      <c r="K353" s="142">
        <v>100</v>
      </c>
      <c r="L353" s="143">
        <v>0.1</v>
      </c>
      <c r="M353" s="80"/>
      <c r="N353" s="43">
        <f>IF(Tableau5[[#This Row],[PN]]&gt;0.05,"ERREUR",Tableau5[[#This Row],[Prix de vente public]]*(1-(Tableau5[[#This Row],[Remise]]+Tableau5[[#This Row],[PN]])))</f>
        <v>90</v>
      </c>
      <c r="O353" s="44"/>
    </row>
    <row r="354" spans="5:15" x14ac:dyDescent="0.25">
      <c r="E354" s="125" t="s">
        <v>2</v>
      </c>
      <c r="F354" s="5" t="s">
        <v>112</v>
      </c>
      <c r="G354" s="145" t="s">
        <v>868</v>
      </c>
      <c r="H354" s="74" t="s">
        <v>26</v>
      </c>
      <c r="I354" s="127" t="s">
        <v>2778</v>
      </c>
      <c r="J354" s="144" t="s">
        <v>4688</v>
      </c>
      <c r="K354" s="142">
        <v>100</v>
      </c>
      <c r="L354" s="143">
        <v>0.1</v>
      </c>
      <c r="M354" s="80"/>
      <c r="N354" s="43">
        <f>IF(Tableau5[[#This Row],[PN]]&gt;0.05,"ERREUR",Tableau5[[#This Row],[Prix de vente public]]*(1-(Tableau5[[#This Row],[Remise]]+Tableau5[[#This Row],[PN]])))</f>
        <v>90</v>
      </c>
      <c r="O354" s="44"/>
    </row>
    <row r="355" spans="5:15" x14ac:dyDescent="0.25">
      <c r="E355" s="125" t="s">
        <v>2</v>
      </c>
      <c r="F355" s="5" t="s">
        <v>112</v>
      </c>
      <c r="G355" s="145" t="s">
        <v>869</v>
      </c>
      <c r="H355" s="74" t="s">
        <v>26</v>
      </c>
      <c r="I355" s="127" t="s">
        <v>2779</v>
      </c>
      <c r="J355" s="144" t="s">
        <v>4689</v>
      </c>
      <c r="K355" s="142">
        <v>100</v>
      </c>
      <c r="L355" s="143">
        <v>0.1</v>
      </c>
      <c r="M355" s="80"/>
      <c r="N355" s="43">
        <f>IF(Tableau5[[#This Row],[PN]]&gt;0.05,"ERREUR",Tableau5[[#This Row],[Prix de vente public]]*(1-(Tableau5[[#This Row],[Remise]]+Tableau5[[#This Row],[PN]])))</f>
        <v>90</v>
      </c>
      <c r="O355" s="44"/>
    </row>
    <row r="356" spans="5:15" x14ac:dyDescent="0.25">
      <c r="E356" s="125" t="s">
        <v>2</v>
      </c>
      <c r="F356" s="5" t="s">
        <v>112</v>
      </c>
      <c r="G356" s="145" t="s">
        <v>870</v>
      </c>
      <c r="H356" s="74" t="s">
        <v>26</v>
      </c>
      <c r="I356" s="127" t="s">
        <v>2780</v>
      </c>
      <c r="J356" s="144" t="s">
        <v>4690</v>
      </c>
      <c r="K356" s="142">
        <v>100</v>
      </c>
      <c r="L356" s="143">
        <v>0.1</v>
      </c>
      <c r="M356" s="80"/>
      <c r="N356" s="43">
        <f>IF(Tableau5[[#This Row],[PN]]&gt;0.05,"ERREUR",Tableau5[[#This Row],[Prix de vente public]]*(1-(Tableau5[[#This Row],[Remise]]+Tableau5[[#This Row],[PN]])))</f>
        <v>90</v>
      </c>
      <c r="O356" s="44"/>
    </row>
    <row r="357" spans="5:15" x14ac:dyDescent="0.25">
      <c r="E357" s="125" t="s">
        <v>2</v>
      </c>
      <c r="F357" s="5" t="s">
        <v>112</v>
      </c>
      <c r="G357" s="145" t="s">
        <v>871</v>
      </c>
      <c r="H357" s="74" t="s">
        <v>26</v>
      </c>
      <c r="I357" s="127" t="s">
        <v>2781</v>
      </c>
      <c r="J357" s="144" t="s">
        <v>4691</v>
      </c>
      <c r="K357" s="142">
        <v>100</v>
      </c>
      <c r="L357" s="143">
        <v>0.1</v>
      </c>
      <c r="M357" s="80"/>
      <c r="N357" s="43">
        <f>IF(Tableau5[[#This Row],[PN]]&gt;0.05,"ERREUR",Tableau5[[#This Row],[Prix de vente public]]*(1-(Tableau5[[#This Row],[Remise]]+Tableau5[[#This Row],[PN]])))</f>
        <v>90</v>
      </c>
      <c r="O357" s="44"/>
    </row>
    <row r="358" spans="5:15" x14ac:dyDescent="0.25">
      <c r="E358" s="125" t="s">
        <v>2</v>
      </c>
      <c r="F358" s="5" t="s">
        <v>112</v>
      </c>
      <c r="G358" s="145" t="s">
        <v>872</v>
      </c>
      <c r="H358" s="74" t="s">
        <v>26</v>
      </c>
      <c r="I358" s="127" t="s">
        <v>2782</v>
      </c>
      <c r="J358" s="144" t="s">
        <v>4692</v>
      </c>
      <c r="K358" s="142">
        <v>100</v>
      </c>
      <c r="L358" s="143">
        <v>0.1</v>
      </c>
      <c r="M358" s="80"/>
      <c r="N358" s="43">
        <f>IF(Tableau5[[#This Row],[PN]]&gt;0.05,"ERREUR",Tableau5[[#This Row],[Prix de vente public]]*(1-(Tableau5[[#This Row],[Remise]]+Tableau5[[#This Row],[PN]])))</f>
        <v>90</v>
      </c>
      <c r="O358" s="44"/>
    </row>
    <row r="359" spans="5:15" x14ac:dyDescent="0.25">
      <c r="E359" s="125" t="s">
        <v>2</v>
      </c>
      <c r="F359" s="5" t="s">
        <v>112</v>
      </c>
      <c r="G359" s="145" t="s">
        <v>873</v>
      </c>
      <c r="H359" s="74" t="s">
        <v>26</v>
      </c>
      <c r="I359" s="127" t="s">
        <v>2783</v>
      </c>
      <c r="J359" s="144" t="s">
        <v>4693</v>
      </c>
      <c r="K359" s="142">
        <v>100</v>
      </c>
      <c r="L359" s="143">
        <v>0.1</v>
      </c>
      <c r="M359" s="80"/>
      <c r="N359" s="43">
        <f>IF(Tableau5[[#This Row],[PN]]&gt;0.05,"ERREUR",Tableau5[[#This Row],[Prix de vente public]]*(1-(Tableau5[[#This Row],[Remise]]+Tableau5[[#This Row],[PN]])))</f>
        <v>90</v>
      </c>
      <c r="O359" s="44"/>
    </row>
    <row r="360" spans="5:15" x14ac:dyDescent="0.25">
      <c r="E360" s="125" t="s">
        <v>2</v>
      </c>
      <c r="F360" s="5" t="s">
        <v>112</v>
      </c>
      <c r="G360" s="145" t="s">
        <v>874</v>
      </c>
      <c r="H360" s="74" t="s">
        <v>26</v>
      </c>
      <c r="I360" s="127" t="s">
        <v>2784</v>
      </c>
      <c r="J360" s="144" t="s">
        <v>4694</v>
      </c>
      <c r="K360" s="142">
        <v>100</v>
      </c>
      <c r="L360" s="143">
        <v>0.1</v>
      </c>
      <c r="M360" s="80"/>
      <c r="N360" s="43">
        <f>IF(Tableau5[[#This Row],[PN]]&gt;0.05,"ERREUR",Tableau5[[#This Row],[Prix de vente public]]*(1-(Tableau5[[#This Row],[Remise]]+Tableau5[[#This Row],[PN]])))</f>
        <v>90</v>
      </c>
      <c r="O360" s="44"/>
    </row>
    <row r="361" spans="5:15" x14ac:dyDescent="0.25">
      <c r="E361" s="125" t="s">
        <v>2</v>
      </c>
      <c r="F361" s="5" t="s">
        <v>112</v>
      </c>
      <c r="G361" s="145" t="s">
        <v>875</v>
      </c>
      <c r="H361" s="74" t="s">
        <v>26</v>
      </c>
      <c r="I361" s="127" t="s">
        <v>2785</v>
      </c>
      <c r="J361" s="144" t="s">
        <v>4695</v>
      </c>
      <c r="K361" s="142">
        <v>100</v>
      </c>
      <c r="L361" s="143">
        <v>0.1</v>
      </c>
      <c r="M361" s="80"/>
      <c r="N361" s="43">
        <f>IF(Tableau5[[#This Row],[PN]]&gt;0.05,"ERREUR",Tableau5[[#This Row],[Prix de vente public]]*(1-(Tableau5[[#This Row],[Remise]]+Tableau5[[#This Row],[PN]])))</f>
        <v>90</v>
      </c>
      <c r="O361" s="44"/>
    </row>
    <row r="362" spans="5:15" x14ac:dyDescent="0.25">
      <c r="E362" s="125" t="s">
        <v>2</v>
      </c>
      <c r="F362" s="5" t="s">
        <v>112</v>
      </c>
      <c r="G362" s="145" t="s">
        <v>876</v>
      </c>
      <c r="H362" s="74" t="s">
        <v>26</v>
      </c>
      <c r="I362" s="127" t="s">
        <v>2786</v>
      </c>
      <c r="J362" s="144" t="s">
        <v>4696</v>
      </c>
      <c r="K362" s="142">
        <v>100</v>
      </c>
      <c r="L362" s="143">
        <v>0.1</v>
      </c>
      <c r="M362" s="80"/>
      <c r="N362" s="43">
        <f>IF(Tableau5[[#This Row],[PN]]&gt;0.05,"ERREUR",Tableau5[[#This Row],[Prix de vente public]]*(1-(Tableau5[[#This Row],[Remise]]+Tableau5[[#This Row],[PN]])))</f>
        <v>90</v>
      </c>
      <c r="O362" s="44"/>
    </row>
    <row r="363" spans="5:15" x14ac:dyDescent="0.25">
      <c r="E363" s="125" t="s">
        <v>2</v>
      </c>
      <c r="F363" s="5" t="s">
        <v>112</v>
      </c>
      <c r="G363" s="145" t="s">
        <v>877</v>
      </c>
      <c r="H363" s="74" t="s">
        <v>26</v>
      </c>
      <c r="I363" s="127" t="s">
        <v>2787</v>
      </c>
      <c r="J363" s="144" t="s">
        <v>4697</v>
      </c>
      <c r="K363" s="142">
        <v>100</v>
      </c>
      <c r="L363" s="143">
        <v>0.1</v>
      </c>
      <c r="M363" s="80"/>
      <c r="N363" s="43">
        <f>IF(Tableau5[[#This Row],[PN]]&gt;0.05,"ERREUR",Tableau5[[#This Row],[Prix de vente public]]*(1-(Tableau5[[#This Row],[Remise]]+Tableau5[[#This Row],[PN]])))</f>
        <v>90</v>
      </c>
      <c r="O363" s="44"/>
    </row>
    <row r="364" spans="5:15" x14ac:dyDescent="0.25">
      <c r="E364" s="125" t="s">
        <v>2</v>
      </c>
      <c r="F364" s="5" t="s">
        <v>112</v>
      </c>
      <c r="G364" s="145" t="s">
        <v>878</v>
      </c>
      <c r="H364" s="74" t="s">
        <v>26</v>
      </c>
      <c r="I364" s="127" t="s">
        <v>2788</v>
      </c>
      <c r="J364" s="144" t="s">
        <v>4698</v>
      </c>
      <c r="K364" s="142">
        <v>100</v>
      </c>
      <c r="L364" s="143">
        <v>0.1</v>
      </c>
      <c r="M364" s="80"/>
      <c r="N364" s="43">
        <f>IF(Tableau5[[#This Row],[PN]]&gt;0.05,"ERREUR",Tableau5[[#This Row],[Prix de vente public]]*(1-(Tableau5[[#This Row],[Remise]]+Tableau5[[#This Row],[PN]])))</f>
        <v>90</v>
      </c>
      <c r="O364" s="44"/>
    </row>
    <row r="365" spans="5:15" x14ac:dyDescent="0.25">
      <c r="E365" s="125" t="s">
        <v>2</v>
      </c>
      <c r="F365" s="5" t="s">
        <v>112</v>
      </c>
      <c r="G365" s="145" t="s">
        <v>879</v>
      </c>
      <c r="H365" s="74" t="s">
        <v>26</v>
      </c>
      <c r="I365" s="127" t="s">
        <v>2789</v>
      </c>
      <c r="J365" s="144" t="s">
        <v>4699</v>
      </c>
      <c r="K365" s="142">
        <v>100</v>
      </c>
      <c r="L365" s="143">
        <v>0.1</v>
      </c>
      <c r="M365" s="80"/>
      <c r="N365" s="43">
        <f>IF(Tableau5[[#This Row],[PN]]&gt;0.05,"ERREUR",Tableau5[[#This Row],[Prix de vente public]]*(1-(Tableau5[[#This Row],[Remise]]+Tableau5[[#This Row],[PN]])))</f>
        <v>90</v>
      </c>
      <c r="O365" s="44"/>
    </row>
    <row r="366" spans="5:15" x14ac:dyDescent="0.25">
      <c r="E366" s="125" t="s">
        <v>2</v>
      </c>
      <c r="F366" s="5" t="s">
        <v>112</v>
      </c>
      <c r="G366" s="145" t="s">
        <v>880</v>
      </c>
      <c r="H366" s="74" t="s">
        <v>26</v>
      </c>
      <c r="I366" s="127" t="s">
        <v>2790</v>
      </c>
      <c r="J366" s="144" t="s">
        <v>4700</v>
      </c>
      <c r="K366" s="142">
        <v>100</v>
      </c>
      <c r="L366" s="143">
        <v>0.1</v>
      </c>
      <c r="M366" s="80"/>
      <c r="N366" s="43">
        <f>IF(Tableau5[[#This Row],[PN]]&gt;0.05,"ERREUR",Tableau5[[#This Row],[Prix de vente public]]*(1-(Tableau5[[#This Row],[Remise]]+Tableau5[[#This Row],[PN]])))</f>
        <v>90</v>
      </c>
      <c r="O366" s="44"/>
    </row>
    <row r="367" spans="5:15" x14ac:dyDescent="0.25">
      <c r="E367" s="125" t="s">
        <v>2</v>
      </c>
      <c r="F367" s="5" t="s">
        <v>112</v>
      </c>
      <c r="G367" s="145" t="s">
        <v>881</v>
      </c>
      <c r="H367" s="74" t="s">
        <v>26</v>
      </c>
      <c r="I367" s="127" t="s">
        <v>2791</v>
      </c>
      <c r="J367" s="144" t="s">
        <v>4701</v>
      </c>
      <c r="K367" s="142">
        <v>100</v>
      </c>
      <c r="L367" s="143">
        <v>0.1</v>
      </c>
      <c r="M367" s="80"/>
      <c r="N367" s="43">
        <f>IF(Tableau5[[#This Row],[PN]]&gt;0.05,"ERREUR",Tableau5[[#This Row],[Prix de vente public]]*(1-(Tableau5[[#This Row],[Remise]]+Tableau5[[#This Row],[PN]])))</f>
        <v>90</v>
      </c>
      <c r="O367" s="44"/>
    </row>
    <row r="368" spans="5:15" x14ac:dyDescent="0.25">
      <c r="E368" s="125" t="s">
        <v>2</v>
      </c>
      <c r="F368" s="5" t="s">
        <v>112</v>
      </c>
      <c r="G368" s="145" t="s">
        <v>882</v>
      </c>
      <c r="H368" s="74" t="s">
        <v>26</v>
      </c>
      <c r="I368" s="127" t="s">
        <v>2792</v>
      </c>
      <c r="J368" s="144" t="s">
        <v>4702</v>
      </c>
      <c r="K368" s="142">
        <v>100</v>
      </c>
      <c r="L368" s="143">
        <v>0.1</v>
      </c>
      <c r="M368" s="80"/>
      <c r="N368" s="43">
        <f>IF(Tableau5[[#This Row],[PN]]&gt;0.05,"ERREUR",Tableau5[[#This Row],[Prix de vente public]]*(1-(Tableau5[[#This Row],[Remise]]+Tableau5[[#This Row],[PN]])))</f>
        <v>90</v>
      </c>
      <c r="O368" s="44"/>
    </row>
    <row r="369" spans="5:15" x14ac:dyDescent="0.25">
      <c r="E369" s="125" t="s">
        <v>2</v>
      </c>
      <c r="F369" s="5" t="s">
        <v>112</v>
      </c>
      <c r="G369" s="145" t="s">
        <v>883</v>
      </c>
      <c r="H369" s="74" t="s">
        <v>26</v>
      </c>
      <c r="I369" s="127" t="s">
        <v>2793</v>
      </c>
      <c r="J369" s="144" t="s">
        <v>4703</v>
      </c>
      <c r="K369" s="142">
        <v>100</v>
      </c>
      <c r="L369" s="143">
        <v>0.1</v>
      </c>
      <c r="M369" s="80"/>
      <c r="N369" s="43">
        <f>IF(Tableau5[[#This Row],[PN]]&gt;0.05,"ERREUR",Tableau5[[#This Row],[Prix de vente public]]*(1-(Tableau5[[#This Row],[Remise]]+Tableau5[[#This Row],[PN]])))</f>
        <v>90</v>
      </c>
      <c r="O369" s="44"/>
    </row>
    <row r="370" spans="5:15" x14ac:dyDescent="0.25">
      <c r="E370" s="125" t="s">
        <v>2</v>
      </c>
      <c r="F370" s="5" t="s">
        <v>112</v>
      </c>
      <c r="G370" s="145" t="s">
        <v>884</v>
      </c>
      <c r="H370" s="74" t="s">
        <v>26</v>
      </c>
      <c r="I370" s="127" t="s">
        <v>2794</v>
      </c>
      <c r="J370" s="144" t="s">
        <v>4704</v>
      </c>
      <c r="K370" s="142">
        <v>100</v>
      </c>
      <c r="L370" s="143">
        <v>0.1</v>
      </c>
      <c r="M370" s="80"/>
      <c r="N370" s="43">
        <f>IF(Tableau5[[#This Row],[PN]]&gt;0.05,"ERREUR",Tableau5[[#This Row],[Prix de vente public]]*(1-(Tableau5[[#This Row],[Remise]]+Tableau5[[#This Row],[PN]])))</f>
        <v>90</v>
      </c>
      <c r="O370" s="44"/>
    </row>
    <row r="371" spans="5:15" x14ac:dyDescent="0.25">
      <c r="E371" s="125" t="s">
        <v>2</v>
      </c>
      <c r="F371" s="5" t="s">
        <v>112</v>
      </c>
      <c r="G371" s="145" t="s">
        <v>885</v>
      </c>
      <c r="H371" s="74" t="s">
        <v>26</v>
      </c>
      <c r="I371" s="127" t="s">
        <v>2795</v>
      </c>
      <c r="J371" s="144" t="s">
        <v>4705</v>
      </c>
      <c r="K371" s="142">
        <v>100</v>
      </c>
      <c r="L371" s="143">
        <v>0.1</v>
      </c>
      <c r="M371" s="80"/>
      <c r="N371" s="43">
        <f>IF(Tableau5[[#This Row],[PN]]&gt;0.05,"ERREUR",Tableau5[[#This Row],[Prix de vente public]]*(1-(Tableau5[[#This Row],[Remise]]+Tableau5[[#This Row],[PN]])))</f>
        <v>90</v>
      </c>
      <c r="O371" s="44"/>
    </row>
    <row r="372" spans="5:15" x14ac:dyDescent="0.25">
      <c r="E372" s="125" t="s">
        <v>2</v>
      </c>
      <c r="F372" s="5" t="s">
        <v>112</v>
      </c>
      <c r="G372" s="145" t="s">
        <v>886</v>
      </c>
      <c r="H372" s="74" t="s">
        <v>26</v>
      </c>
      <c r="I372" s="127" t="s">
        <v>2796</v>
      </c>
      <c r="J372" s="144" t="s">
        <v>4706</v>
      </c>
      <c r="K372" s="142">
        <v>100</v>
      </c>
      <c r="L372" s="143">
        <v>0.1</v>
      </c>
      <c r="M372" s="80"/>
      <c r="N372" s="43">
        <f>IF(Tableau5[[#This Row],[PN]]&gt;0.05,"ERREUR",Tableau5[[#This Row],[Prix de vente public]]*(1-(Tableau5[[#This Row],[Remise]]+Tableau5[[#This Row],[PN]])))</f>
        <v>90</v>
      </c>
      <c r="O372" s="44"/>
    </row>
    <row r="373" spans="5:15" x14ac:dyDescent="0.25">
      <c r="E373" s="125" t="s">
        <v>2</v>
      </c>
      <c r="F373" s="5" t="s">
        <v>112</v>
      </c>
      <c r="G373" s="145" t="s">
        <v>887</v>
      </c>
      <c r="H373" s="74" t="s">
        <v>26</v>
      </c>
      <c r="I373" s="127" t="s">
        <v>2797</v>
      </c>
      <c r="J373" s="144" t="s">
        <v>4707</v>
      </c>
      <c r="K373" s="142">
        <v>100</v>
      </c>
      <c r="L373" s="143">
        <v>0.1</v>
      </c>
      <c r="M373" s="80"/>
      <c r="N373" s="43">
        <f>IF(Tableau5[[#This Row],[PN]]&gt;0.05,"ERREUR",Tableau5[[#This Row],[Prix de vente public]]*(1-(Tableau5[[#This Row],[Remise]]+Tableau5[[#This Row],[PN]])))</f>
        <v>90</v>
      </c>
      <c r="O373" s="44"/>
    </row>
    <row r="374" spans="5:15" x14ac:dyDescent="0.25">
      <c r="E374" s="125" t="s">
        <v>2</v>
      </c>
      <c r="F374" s="5" t="s">
        <v>112</v>
      </c>
      <c r="G374" s="145" t="s">
        <v>888</v>
      </c>
      <c r="H374" s="74" t="s">
        <v>26</v>
      </c>
      <c r="I374" s="127" t="s">
        <v>2798</v>
      </c>
      <c r="J374" s="144" t="s">
        <v>4708</v>
      </c>
      <c r="K374" s="142">
        <v>100</v>
      </c>
      <c r="L374" s="143">
        <v>0.1</v>
      </c>
      <c r="M374" s="80"/>
      <c r="N374" s="43">
        <f>IF(Tableau5[[#This Row],[PN]]&gt;0.05,"ERREUR",Tableau5[[#This Row],[Prix de vente public]]*(1-(Tableau5[[#This Row],[Remise]]+Tableau5[[#This Row],[PN]])))</f>
        <v>90</v>
      </c>
      <c r="O374" s="44"/>
    </row>
    <row r="375" spans="5:15" x14ac:dyDescent="0.25">
      <c r="E375" s="125" t="s">
        <v>2</v>
      </c>
      <c r="F375" s="5" t="s">
        <v>112</v>
      </c>
      <c r="G375" s="145" t="s">
        <v>889</v>
      </c>
      <c r="H375" s="74" t="s">
        <v>26</v>
      </c>
      <c r="I375" s="127" t="s">
        <v>2799</v>
      </c>
      <c r="J375" s="144" t="s">
        <v>4709</v>
      </c>
      <c r="K375" s="142">
        <v>100</v>
      </c>
      <c r="L375" s="143">
        <v>0.1</v>
      </c>
      <c r="M375" s="80"/>
      <c r="N375" s="43">
        <f>IF(Tableau5[[#This Row],[PN]]&gt;0.05,"ERREUR",Tableau5[[#This Row],[Prix de vente public]]*(1-(Tableau5[[#This Row],[Remise]]+Tableau5[[#This Row],[PN]])))</f>
        <v>90</v>
      </c>
      <c r="O375" s="44"/>
    </row>
    <row r="376" spans="5:15" x14ac:dyDescent="0.25">
      <c r="E376" s="125" t="s">
        <v>2</v>
      </c>
      <c r="F376" s="5" t="s">
        <v>112</v>
      </c>
      <c r="G376" s="145" t="s">
        <v>890</v>
      </c>
      <c r="H376" s="74" t="s">
        <v>26</v>
      </c>
      <c r="I376" s="127" t="s">
        <v>2800</v>
      </c>
      <c r="J376" s="144" t="s">
        <v>4710</v>
      </c>
      <c r="K376" s="142">
        <v>100</v>
      </c>
      <c r="L376" s="143">
        <v>0.1</v>
      </c>
      <c r="M376" s="80"/>
      <c r="N376" s="43">
        <f>IF(Tableau5[[#This Row],[PN]]&gt;0.05,"ERREUR",Tableau5[[#This Row],[Prix de vente public]]*(1-(Tableau5[[#This Row],[Remise]]+Tableau5[[#This Row],[PN]])))</f>
        <v>90</v>
      </c>
      <c r="O376" s="44"/>
    </row>
    <row r="377" spans="5:15" x14ac:dyDescent="0.25">
      <c r="E377" s="125" t="s">
        <v>2</v>
      </c>
      <c r="F377" s="5" t="s">
        <v>112</v>
      </c>
      <c r="G377" s="145" t="s">
        <v>891</v>
      </c>
      <c r="H377" s="74" t="s">
        <v>26</v>
      </c>
      <c r="I377" s="127" t="s">
        <v>2801</v>
      </c>
      <c r="J377" s="144" t="s">
        <v>4711</v>
      </c>
      <c r="K377" s="142">
        <v>100</v>
      </c>
      <c r="L377" s="143">
        <v>0.1</v>
      </c>
      <c r="M377" s="80"/>
      <c r="N377" s="43">
        <f>IF(Tableau5[[#This Row],[PN]]&gt;0.05,"ERREUR",Tableau5[[#This Row],[Prix de vente public]]*(1-(Tableau5[[#This Row],[Remise]]+Tableau5[[#This Row],[PN]])))</f>
        <v>90</v>
      </c>
      <c r="O377" s="44"/>
    </row>
    <row r="378" spans="5:15" x14ac:dyDescent="0.25">
      <c r="E378" s="125" t="s">
        <v>2</v>
      </c>
      <c r="F378" s="5" t="s">
        <v>112</v>
      </c>
      <c r="G378" s="145" t="s">
        <v>892</v>
      </c>
      <c r="H378" s="74" t="s">
        <v>26</v>
      </c>
      <c r="I378" s="127" t="s">
        <v>2802</v>
      </c>
      <c r="J378" s="144" t="s">
        <v>4712</v>
      </c>
      <c r="K378" s="142">
        <v>100</v>
      </c>
      <c r="L378" s="143">
        <v>0.1</v>
      </c>
      <c r="M378" s="80"/>
      <c r="N378" s="43">
        <f>IF(Tableau5[[#This Row],[PN]]&gt;0.05,"ERREUR",Tableau5[[#This Row],[Prix de vente public]]*(1-(Tableau5[[#This Row],[Remise]]+Tableau5[[#This Row],[PN]])))</f>
        <v>90</v>
      </c>
      <c r="O378" s="44"/>
    </row>
    <row r="379" spans="5:15" x14ac:dyDescent="0.25">
      <c r="E379" s="125" t="s">
        <v>2</v>
      </c>
      <c r="F379" s="5" t="s">
        <v>112</v>
      </c>
      <c r="G379" s="145" t="s">
        <v>893</v>
      </c>
      <c r="H379" s="74" t="s">
        <v>26</v>
      </c>
      <c r="I379" s="127" t="s">
        <v>2803</v>
      </c>
      <c r="J379" s="144" t="s">
        <v>4713</v>
      </c>
      <c r="K379" s="142">
        <v>100</v>
      </c>
      <c r="L379" s="143">
        <v>0.1</v>
      </c>
      <c r="M379" s="80"/>
      <c r="N379" s="43">
        <f>IF(Tableau5[[#This Row],[PN]]&gt;0.05,"ERREUR",Tableau5[[#This Row],[Prix de vente public]]*(1-(Tableau5[[#This Row],[Remise]]+Tableau5[[#This Row],[PN]])))</f>
        <v>90</v>
      </c>
      <c r="O379" s="44"/>
    </row>
    <row r="380" spans="5:15" x14ac:dyDescent="0.25">
      <c r="E380" s="125" t="s">
        <v>2</v>
      </c>
      <c r="F380" s="5" t="s">
        <v>112</v>
      </c>
      <c r="G380" s="145" t="s">
        <v>894</v>
      </c>
      <c r="H380" s="74" t="s">
        <v>26</v>
      </c>
      <c r="I380" s="127" t="s">
        <v>2804</v>
      </c>
      <c r="J380" s="144" t="s">
        <v>4714</v>
      </c>
      <c r="K380" s="142">
        <v>100</v>
      </c>
      <c r="L380" s="143">
        <v>0.1</v>
      </c>
      <c r="M380" s="80"/>
      <c r="N380" s="43">
        <f>IF(Tableau5[[#This Row],[PN]]&gt;0.05,"ERREUR",Tableau5[[#This Row],[Prix de vente public]]*(1-(Tableau5[[#This Row],[Remise]]+Tableau5[[#This Row],[PN]])))</f>
        <v>90</v>
      </c>
      <c r="O380" s="44"/>
    </row>
    <row r="381" spans="5:15" x14ac:dyDescent="0.25">
      <c r="E381" s="125" t="s">
        <v>2</v>
      </c>
      <c r="F381" s="5" t="s">
        <v>112</v>
      </c>
      <c r="G381" s="145" t="s">
        <v>895</v>
      </c>
      <c r="H381" s="74" t="s">
        <v>26</v>
      </c>
      <c r="I381" s="127" t="s">
        <v>2805</v>
      </c>
      <c r="J381" s="144" t="s">
        <v>4715</v>
      </c>
      <c r="K381" s="142">
        <v>100</v>
      </c>
      <c r="L381" s="143">
        <v>0.1</v>
      </c>
      <c r="M381" s="80"/>
      <c r="N381" s="43">
        <f>IF(Tableau5[[#This Row],[PN]]&gt;0.05,"ERREUR",Tableau5[[#This Row],[Prix de vente public]]*(1-(Tableau5[[#This Row],[Remise]]+Tableau5[[#This Row],[PN]])))</f>
        <v>90</v>
      </c>
      <c r="O381" s="44"/>
    </row>
    <row r="382" spans="5:15" x14ac:dyDescent="0.25">
      <c r="E382" s="125" t="s">
        <v>2</v>
      </c>
      <c r="F382" s="5" t="s">
        <v>112</v>
      </c>
      <c r="G382" s="145" t="s">
        <v>896</v>
      </c>
      <c r="H382" s="74" t="s">
        <v>26</v>
      </c>
      <c r="I382" s="127" t="s">
        <v>2806</v>
      </c>
      <c r="J382" s="144" t="s">
        <v>4716</v>
      </c>
      <c r="K382" s="142">
        <v>100</v>
      </c>
      <c r="L382" s="143">
        <v>0.1</v>
      </c>
      <c r="M382" s="80"/>
      <c r="N382" s="43">
        <f>IF(Tableau5[[#This Row],[PN]]&gt;0.05,"ERREUR",Tableau5[[#This Row],[Prix de vente public]]*(1-(Tableau5[[#This Row],[Remise]]+Tableau5[[#This Row],[PN]])))</f>
        <v>90</v>
      </c>
      <c r="O382" s="44"/>
    </row>
    <row r="383" spans="5:15" x14ac:dyDescent="0.25">
      <c r="E383" s="125" t="s">
        <v>2</v>
      </c>
      <c r="F383" s="5" t="s">
        <v>112</v>
      </c>
      <c r="G383" s="145" t="s">
        <v>897</v>
      </c>
      <c r="H383" s="74" t="s">
        <v>26</v>
      </c>
      <c r="I383" s="127" t="s">
        <v>2807</v>
      </c>
      <c r="J383" s="144" t="s">
        <v>4717</v>
      </c>
      <c r="K383" s="142">
        <v>100</v>
      </c>
      <c r="L383" s="143">
        <v>0.1</v>
      </c>
      <c r="M383" s="80"/>
      <c r="N383" s="43">
        <f>IF(Tableau5[[#This Row],[PN]]&gt;0.05,"ERREUR",Tableau5[[#This Row],[Prix de vente public]]*(1-(Tableau5[[#This Row],[Remise]]+Tableau5[[#This Row],[PN]])))</f>
        <v>90</v>
      </c>
      <c r="O383" s="44"/>
    </row>
    <row r="384" spans="5:15" x14ac:dyDescent="0.25">
      <c r="E384" s="125" t="s">
        <v>2</v>
      </c>
      <c r="F384" s="5" t="s">
        <v>112</v>
      </c>
      <c r="G384" s="145" t="s">
        <v>898</v>
      </c>
      <c r="H384" s="74" t="s">
        <v>26</v>
      </c>
      <c r="I384" s="127" t="s">
        <v>2808</v>
      </c>
      <c r="J384" s="144" t="s">
        <v>4718</v>
      </c>
      <c r="K384" s="142">
        <v>100</v>
      </c>
      <c r="L384" s="143">
        <v>0.1</v>
      </c>
      <c r="M384" s="80"/>
      <c r="N384" s="43">
        <f>IF(Tableau5[[#This Row],[PN]]&gt;0.05,"ERREUR",Tableau5[[#This Row],[Prix de vente public]]*(1-(Tableau5[[#This Row],[Remise]]+Tableau5[[#This Row],[PN]])))</f>
        <v>90</v>
      </c>
      <c r="O384" s="44"/>
    </row>
    <row r="385" spans="5:15" x14ac:dyDescent="0.25">
      <c r="E385" s="125" t="s">
        <v>2</v>
      </c>
      <c r="F385" s="5" t="s">
        <v>128</v>
      </c>
      <c r="G385" s="145" t="s">
        <v>899</v>
      </c>
      <c r="H385" s="74" t="s">
        <v>26</v>
      </c>
      <c r="I385" s="127" t="s">
        <v>2809</v>
      </c>
      <c r="J385" s="144" t="s">
        <v>4719</v>
      </c>
      <c r="K385" s="142">
        <v>100</v>
      </c>
      <c r="L385" s="143">
        <v>0.1</v>
      </c>
      <c r="M385" s="80"/>
      <c r="N385" s="43">
        <f>IF(Tableau5[[#This Row],[PN]]&gt;0.05,"ERREUR",Tableau5[[#This Row],[Prix de vente public]]*(1-(Tableau5[[#This Row],[Remise]]+Tableau5[[#This Row],[PN]])))</f>
        <v>90</v>
      </c>
      <c r="O385" s="44"/>
    </row>
    <row r="386" spans="5:15" x14ac:dyDescent="0.25">
      <c r="E386" s="125" t="s">
        <v>2</v>
      </c>
      <c r="F386" s="5" t="s">
        <v>128</v>
      </c>
      <c r="G386" s="145" t="s">
        <v>900</v>
      </c>
      <c r="H386" s="74" t="s">
        <v>26</v>
      </c>
      <c r="I386" s="127" t="s">
        <v>2810</v>
      </c>
      <c r="J386" s="144" t="s">
        <v>4720</v>
      </c>
      <c r="K386" s="142">
        <v>100</v>
      </c>
      <c r="L386" s="143">
        <v>0.1</v>
      </c>
      <c r="M386" s="80"/>
      <c r="N386" s="43">
        <f>IF(Tableau5[[#This Row],[PN]]&gt;0.05,"ERREUR",Tableau5[[#This Row],[Prix de vente public]]*(1-(Tableau5[[#This Row],[Remise]]+Tableau5[[#This Row],[PN]])))</f>
        <v>90</v>
      </c>
      <c r="O386" s="44"/>
    </row>
    <row r="387" spans="5:15" x14ac:dyDescent="0.25">
      <c r="E387" s="125" t="s">
        <v>2</v>
      </c>
      <c r="F387" s="5" t="s">
        <v>128</v>
      </c>
      <c r="G387" s="145" t="s">
        <v>901</v>
      </c>
      <c r="H387" s="74" t="s">
        <v>26</v>
      </c>
      <c r="I387" s="127" t="s">
        <v>2811</v>
      </c>
      <c r="J387" s="144" t="s">
        <v>4721</v>
      </c>
      <c r="K387" s="142">
        <v>100</v>
      </c>
      <c r="L387" s="143">
        <v>0.1</v>
      </c>
      <c r="M387" s="80"/>
      <c r="N387" s="43">
        <f>IF(Tableau5[[#This Row],[PN]]&gt;0.05,"ERREUR",Tableau5[[#This Row],[Prix de vente public]]*(1-(Tableau5[[#This Row],[Remise]]+Tableau5[[#This Row],[PN]])))</f>
        <v>90</v>
      </c>
      <c r="O387" s="44"/>
    </row>
    <row r="388" spans="5:15" x14ac:dyDescent="0.25">
      <c r="E388" s="125" t="s">
        <v>2</v>
      </c>
      <c r="F388" s="5" t="s">
        <v>128</v>
      </c>
      <c r="G388" s="145" t="s">
        <v>902</v>
      </c>
      <c r="H388" s="74" t="s">
        <v>26</v>
      </c>
      <c r="I388" s="127" t="s">
        <v>2812</v>
      </c>
      <c r="J388" s="144" t="s">
        <v>4722</v>
      </c>
      <c r="K388" s="142">
        <v>100</v>
      </c>
      <c r="L388" s="143">
        <v>0.1</v>
      </c>
      <c r="M388" s="80"/>
      <c r="N388" s="43">
        <f>IF(Tableau5[[#This Row],[PN]]&gt;0.05,"ERREUR",Tableau5[[#This Row],[Prix de vente public]]*(1-(Tableau5[[#This Row],[Remise]]+Tableau5[[#This Row],[PN]])))</f>
        <v>90</v>
      </c>
      <c r="O388" s="44"/>
    </row>
    <row r="389" spans="5:15" x14ac:dyDescent="0.25">
      <c r="E389" s="125" t="s">
        <v>2</v>
      </c>
      <c r="F389" s="5" t="s">
        <v>128</v>
      </c>
      <c r="G389" s="145" t="s">
        <v>903</v>
      </c>
      <c r="H389" s="74" t="s">
        <v>26</v>
      </c>
      <c r="I389" s="127" t="s">
        <v>2813</v>
      </c>
      <c r="J389" s="144" t="s">
        <v>4723</v>
      </c>
      <c r="K389" s="142">
        <v>100</v>
      </c>
      <c r="L389" s="143">
        <v>0.1</v>
      </c>
      <c r="M389" s="80"/>
      <c r="N389" s="43">
        <f>IF(Tableau5[[#This Row],[PN]]&gt;0.05,"ERREUR",Tableau5[[#This Row],[Prix de vente public]]*(1-(Tableau5[[#This Row],[Remise]]+Tableau5[[#This Row],[PN]])))</f>
        <v>90</v>
      </c>
      <c r="O389" s="44"/>
    </row>
    <row r="390" spans="5:15" x14ac:dyDescent="0.25">
      <c r="E390" s="125" t="s">
        <v>2</v>
      </c>
      <c r="F390" s="5" t="s">
        <v>128</v>
      </c>
      <c r="G390" s="145" t="s">
        <v>904</v>
      </c>
      <c r="H390" s="74" t="s">
        <v>26</v>
      </c>
      <c r="I390" s="127" t="s">
        <v>2814</v>
      </c>
      <c r="J390" s="144" t="s">
        <v>4724</v>
      </c>
      <c r="K390" s="142">
        <v>100</v>
      </c>
      <c r="L390" s="143">
        <v>0.1</v>
      </c>
      <c r="M390" s="80"/>
      <c r="N390" s="43">
        <f>IF(Tableau5[[#This Row],[PN]]&gt;0.05,"ERREUR",Tableau5[[#This Row],[Prix de vente public]]*(1-(Tableau5[[#This Row],[Remise]]+Tableau5[[#This Row],[PN]])))</f>
        <v>90</v>
      </c>
      <c r="O390" s="44"/>
    </row>
    <row r="391" spans="5:15" x14ac:dyDescent="0.25">
      <c r="E391" s="125" t="s">
        <v>2</v>
      </c>
      <c r="F391" s="5" t="s">
        <v>128</v>
      </c>
      <c r="G391" s="145" t="s">
        <v>905</v>
      </c>
      <c r="H391" s="74" t="s">
        <v>26</v>
      </c>
      <c r="I391" s="127" t="s">
        <v>2815</v>
      </c>
      <c r="J391" s="144" t="s">
        <v>4725</v>
      </c>
      <c r="K391" s="142">
        <v>100</v>
      </c>
      <c r="L391" s="143">
        <v>0.1</v>
      </c>
      <c r="M391" s="80"/>
      <c r="N391" s="43">
        <f>IF(Tableau5[[#This Row],[PN]]&gt;0.05,"ERREUR",Tableau5[[#This Row],[Prix de vente public]]*(1-(Tableau5[[#This Row],[Remise]]+Tableau5[[#This Row],[PN]])))</f>
        <v>90</v>
      </c>
      <c r="O391" s="44"/>
    </row>
    <row r="392" spans="5:15" x14ac:dyDescent="0.25">
      <c r="E392" s="125" t="s">
        <v>2</v>
      </c>
      <c r="F392" s="5" t="s">
        <v>128</v>
      </c>
      <c r="G392" s="145" t="s">
        <v>906</v>
      </c>
      <c r="H392" s="74" t="s">
        <v>26</v>
      </c>
      <c r="I392" s="127" t="s">
        <v>2816</v>
      </c>
      <c r="J392" s="144" t="s">
        <v>4726</v>
      </c>
      <c r="K392" s="142">
        <v>100</v>
      </c>
      <c r="L392" s="143">
        <v>0.1</v>
      </c>
      <c r="M392" s="80"/>
      <c r="N392" s="43">
        <f>IF(Tableau5[[#This Row],[PN]]&gt;0.05,"ERREUR",Tableau5[[#This Row],[Prix de vente public]]*(1-(Tableau5[[#This Row],[Remise]]+Tableau5[[#This Row],[PN]])))</f>
        <v>90</v>
      </c>
      <c r="O392" s="44"/>
    </row>
    <row r="393" spans="5:15" x14ac:dyDescent="0.25">
      <c r="E393" s="125" t="s">
        <v>2</v>
      </c>
      <c r="F393" s="5" t="s">
        <v>128</v>
      </c>
      <c r="G393" s="145" t="s">
        <v>907</v>
      </c>
      <c r="H393" s="74" t="s">
        <v>26</v>
      </c>
      <c r="I393" s="127" t="s">
        <v>2817</v>
      </c>
      <c r="J393" s="144" t="s">
        <v>4727</v>
      </c>
      <c r="K393" s="142">
        <v>100</v>
      </c>
      <c r="L393" s="143">
        <v>0.1</v>
      </c>
      <c r="M393" s="80"/>
      <c r="N393" s="43">
        <f>IF(Tableau5[[#This Row],[PN]]&gt;0.05,"ERREUR",Tableau5[[#This Row],[Prix de vente public]]*(1-(Tableau5[[#This Row],[Remise]]+Tableau5[[#This Row],[PN]])))</f>
        <v>90</v>
      </c>
      <c r="O393" s="44"/>
    </row>
    <row r="394" spans="5:15" x14ac:dyDescent="0.25">
      <c r="E394" s="125" t="s">
        <v>2</v>
      </c>
      <c r="F394" s="5" t="s">
        <v>128</v>
      </c>
      <c r="G394" s="145" t="s">
        <v>908</v>
      </c>
      <c r="H394" s="74" t="s">
        <v>26</v>
      </c>
      <c r="I394" s="127" t="s">
        <v>2818</v>
      </c>
      <c r="J394" s="144" t="s">
        <v>4728</v>
      </c>
      <c r="K394" s="142">
        <v>100</v>
      </c>
      <c r="L394" s="143">
        <v>0.1</v>
      </c>
      <c r="M394" s="80"/>
      <c r="N394" s="43">
        <f>IF(Tableau5[[#This Row],[PN]]&gt;0.05,"ERREUR",Tableau5[[#This Row],[Prix de vente public]]*(1-(Tableau5[[#This Row],[Remise]]+Tableau5[[#This Row],[PN]])))</f>
        <v>90</v>
      </c>
      <c r="O394" s="44"/>
    </row>
    <row r="395" spans="5:15" x14ac:dyDescent="0.25">
      <c r="E395" s="125" t="s">
        <v>2</v>
      </c>
      <c r="F395" s="5" t="s">
        <v>128</v>
      </c>
      <c r="G395" s="145" t="s">
        <v>909</v>
      </c>
      <c r="H395" s="74" t="s">
        <v>26</v>
      </c>
      <c r="I395" s="127" t="s">
        <v>2819</v>
      </c>
      <c r="J395" s="144" t="s">
        <v>4729</v>
      </c>
      <c r="K395" s="142">
        <v>100</v>
      </c>
      <c r="L395" s="143">
        <v>0.1</v>
      </c>
      <c r="M395" s="80"/>
      <c r="N395" s="43">
        <f>IF(Tableau5[[#This Row],[PN]]&gt;0.05,"ERREUR",Tableau5[[#This Row],[Prix de vente public]]*(1-(Tableau5[[#This Row],[Remise]]+Tableau5[[#This Row],[PN]])))</f>
        <v>90</v>
      </c>
      <c r="O395" s="44"/>
    </row>
    <row r="396" spans="5:15" x14ac:dyDescent="0.25">
      <c r="E396" s="125" t="s">
        <v>2</v>
      </c>
      <c r="F396" s="5" t="s">
        <v>128</v>
      </c>
      <c r="G396" s="145" t="s">
        <v>910</v>
      </c>
      <c r="H396" s="74" t="s">
        <v>26</v>
      </c>
      <c r="I396" s="127" t="s">
        <v>2820</v>
      </c>
      <c r="J396" s="144" t="s">
        <v>4730</v>
      </c>
      <c r="K396" s="142">
        <v>100</v>
      </c>
      <c r="L396" s="143">
        <v>0.1</v>
      </c>
      <c r="M396" s="80"/>
      <c r="N396" s="43">
        <f>IF(Tableau5[[#This Row],[PN]]&gt;0.05,"ERREUR",Tableau5[[#This Row],[Prix de vente public]]*(1-(Tableau5[[#This Row],[Remise]]+Tableau5[[#This Row],[PN]])))</f>
        <v>90</v>
      </c>
      <c r="O396" s="44"/>
    </row>
    <row r="397" spans="5:15" x14ac:dyDescent="0.25">
      <c r="E397" s="125" t="s">
        <v>2</v>
      </c>
      <c r="F397" s="5" t="s">
        <v>128</v>
      </c>
      <c r="G397" s="145" t="s">
        <v>911</v>
      </c>
      <c r="H397" s="74" t="s">
        <v>26</v>
      </c>
      <c r="I397" s="127" t="s">
        <v>2821</v>
      </c>
      <c r="J397" s="144" t="s">
        <v>4731</v>
      </c>
      <c r="K397" s="142">
        <v>100</v>
      </c>
      <c r="L397" s="143">
        <v>0.1</v>
      </c>
      <c r="M397" s="80"/>
      <c r="N397" s="43">
        <f>IF(Tableau5[[#This Row],[PN]]&gt;0.05,"ERREUR",Tableau5[[#This Row],[Prix de vente public]]*(1-(Tableau5[[#This Row],[Remise]]+Tableau5[[#This Row],[PN]])))</f>
        <v>90</v>
      </c>
      <c r="O397" s="44"/>
    </row>
    <row r="398" spans="5:15" x14ac:dyDescent="0.25">
      <c r="E398" s="125" t="s">
        <v>2</v>
      </c>
      <c r="F398" s="5" t="s">
        <v>128</v>
      </c>
      <c r="G398" s="145" t="s">
        <v>912</v>
      </c>
      <c r="H398" s="74" t="s">
        <v>26</v>
      </c>
      <c r="I398" s="127" t="s">
        <v>2822</v>
      </c>
      <c r="J398" s="144" t="s">
        <v>4732</v>
      </c>
      <c r="K398" s="142">
        <v>100</v>
      </c>
      <c r="L398" s="143">
        <v>0.1</v>
      </c>
      <c r="M398" s="80"/>
      <c r="N398" s="43">
        <f>IF(Tableau5[[#This Row],[PN]]&gt;0.05,"ERREUR",Tableau5[[#This Row],[Prix de vente public]]*(1-(Tableau5[[#This Row],[Remise]]+Tableau5[[#This Row],[PN]])))</f>
        <v>90</v>
      </c>
      <c r="O398" s="44"/>
    </row>
    <row r="399" spans="5:15" x14ac:dyDescent="0.25">
      <c r="E399" s="125" t="s">
        <v>2</v>
      </c>
      <c r="F399" s="5" t="s">
        <v>128</v>
      </c>
      <c r="G399" s="145" t="s">
        <v>913</v>
      </c>
      <c r="H399" s="74" t="s">
        <v>26</v>
      </c>
      <c r="I399" s="127" t="s">
        <v>2823</v>
      </c>
      <c r="J399" s="144" t="s">
        <v>4733</v>
      </c>
      <c r="K399" s="142">
        <v>100</v>
      </c>
      <c r="L399" s="143">
        <v>0.1</v>
      </c>
      <c r="M399" s="80"/>
      <c r="N399" s="43">
        <f>IF(Tableau5[[#This Row],[PN]]&gt;0.05,"ERREUR",Tableau5[[#This Row],[Prix de vente public]]*(1-(Tableau5[[#This Row],[Remise]]+Tableau5[[#This Row],[PN]])))</f>
        <v>90</v>
      </c>
      <c r="O399" s="44"/>
    </row>
    <row r="400" spans="5:15" x14ac:dyDescent="0.25">
      <c r="E400" s="125" t="s">
        <v>2</v>
      </c>
      <c r="F400" s="5" t="s">
        <v>128</v>
      </c>
      <c r="G400" s="145" t="s">
        <v>914</v>
      </c>
      <c r="H400" s="74" t="s">
        <v>26</v>
      </c>
      <c r="I400" s="127" t="s">
        <v>2824</v>
      </c>
      <c r="J400" s="144" t="s">
        <v>4734</v>
      </c>
      <c r="K400" s="142">
        <v>100</v>
      </c>
      <c r="L400" s="143">
        <v>0.1</v>
      </c>
      <c r="M400" s="80"/>
      <c r="N400" s="43">
        <f>IF(Tableau5[[#This Row],[PN]]&gt;0.05,"ERREUR",Tableau5[[#This Row],[Prix de vente public]]*(1-(Tableau5[[#This Row],[Remise]]+Tableau5[[#This Row],[PN]])))</f>
        <v>90</v>
      </c>
      <c r="O400" s="44"/>
    </row>
    <row r="401" spans="5:15" x14ac:dyDescent="0.25">
      <c r="E401" s="125" t="s">
        <v>2</v>
      </c>
      <c r="F401" s="5" t="s">
        <v>128</v>
      </c>
      <c r="G401" s="145" t="s">
        <v>915</v>
      </c>
      <c r="H401" s="74" t="s">
        <v>26</v>
      </c>
      <c r="I401" s="127" t="s">
        <v>2825</v>
      </c>
      <c r="J401" s="144" t="s">
        <v>4735</v>
      </c>
      <c r="K401" s="142">
        <v>100</v>
      </c>
      <c r="L401" s="143">
        <v>0.1</v>
      </c>
      <c r="M401" s="80"/>
      <c r="N401" s="43">
        <f>IF(Tableau5[[#This Row],[PN]]&gt;0.05,"ERREUR",Tableau5[[#This Row],[Prix de vente public]]*(1-(Tableau5[[#This Row],[Remise]]+Tableau5[[#This Row],[PN]])))</f>
        <v>90</v>
      </c>
      <c r="O401" s="44"/>
    </row>
    <row r="402" spans="5:15" x14ac:dyDescent="0.25">
      <c r="E402" s="125" t="s">
        <v>2</v>
      </c>
      <c r="F402" s="5" t="s">
        <v>128</v>
      </c>
      <c r="G402" s="145" t="s">
        <v>916</v>
      </c>
      <c r="H402" s="74" t="s">
        <v>26</v>
      </c>
      <c r="I402" s="127" t="s">
        <v>2826</v>
      </c>
      <c r="J402" s="144" t="s">
        <v>4736</v>
      </c>
      <c r="K402" s="142">
        <v>100</v>
      </c>
      <c r="L402" s="143">
        <v>0.1</v>
      </c>
      <c r="M402" s="80"/>
      <c r="N402" s="43">
        <f>IF(Tableau5[[#This Row],[PN]]&gt;0.05,"ERREUR",Tableau5[[#This Row],[Prix de vente public]]*(1-(Tableau5[[#This Row],[Remise]]+Tableau5[[#This Row],[PN]])))</f>
        <v>90</v>
      </c>
      <c r="O402" s="44"/>
    </row>
    <row r="403" spans="5:15" x14ac:dyDescent="0.25">
      <c r="E403" s="125" t="s">
        <v>2</v>
      </c>
      <c r="F403" s="5" t="s">
        <v>128</v>
      </c>
      <c r="G403" s="145" t="s">
        <v>917</v>
      </c>
      <c r="H403" s="74" t="s">
        <v>26</v>
      </c>
      <c r="I403" s="127" t="s">
        <v>2827</v>
      </c>
      <c r="J403" s="144" t="s">
        <v>4737</v>
      </c>
      <c r="K403" s="142">
        <v>100</v>
      </c>
      <c r="L403" s="143">
        <v>0.1</v>
      </c>
      <c r="M403" s="80"/>
      <c r="N403" s="43">
        <f>IF(Tableau5[[#This Row],[PN]]&gt;0.05,"ERREUR",Tableau5[[#This Row],[Prix de vente public]]*(1-(Tableau5[[#This Row],[Remise]]+Tableau5[[#This Row],[PN]])))</f>
        <v>90</v>
      </c>
      <c r="O403" s="44"/>
    </row>
    <row r="404" spans="5:15" x14ac:dyDescent="0.25">
      <c r="E404" s="125" t="s">
        <v>2</v>
      </c>
      <c r="F404" s="5" t="s">
        <v>128</v>
      </c>
      <c r="G404" s="145" t="s">
        <v>918</v>
      </c>
      <c r="H404" s="74" t="s">
        <v>26</v>
      </c>
      <c r="I404" s="127" t="s">
        <v>2828</v>
      </c>
      <c r="J404" s="144" t="s">
        <v>4738</v>
      </c>
      <c r="K404" s="142">
        <v>100</v>
      </c>
      <c r="L404" s="143">
        <v>0.1</v>
      </c>
      <c r="M404" s="80"/>
      <c r="N404" s="43">
        <f>IF(Tableau5[[#This Row],[PN]]&gt;0.05,"ERREUR",Tableau5[[#This Row],[Prix de vente public]]*(1-(Tableau5[[#This Row],[Remise]]+Tableau5[[#This Row],[PN]])))</f>
        <v>90</v>
      </c>
      <c r="O404" s="44"/>
    </row>
    <row r="405" spans="5:15" x14ac:dyDescent="0.25">
      <c r="E405" s="125" t="s">
        <v>2</v>
      </c>
      <c r="F405" s="5" t="s">
        <v>128</v>
      </c>
      <c r="G405" s="145" t="s">
        <v>919</v>
      </c>
      <c r="H405" s="74" t="s">
        <v>26</v>
      </c>
      <c r="I405" s="127" t="s">
        <v>2829</v>
      </c>
      <c r="J405" s="144" t="s">
        <v>4739</v>
      </c>
      <c r="K405" s="142">
        <v>100</v>
      </c>
      <c r="L405" s="143">
        <v>0.1</v>
      </c>
      <c r="M405" s="80"/>
      <c r="N405" s="43">
        <f>IF(Tableau5[[#This Row],[PN]]&gt;0.05,"ERREUR",Tableau5[[#This Row],[Prix de vente public]]*(1-(Tableau5[[#This Row],[Remise]]+Tableau5[[#This Row],[PN]])))</f>
        <v>90</v>
      </c>
      <c r="O405" s="44"/>
    </row>
    <row r="406" spans="5:15" x14ac:dyDescent="0.25">
      <c r="E406" s="125" t="s">
        <v>2</v>
      </c>
      <c r="F406" s="5" t="s">
        <v>128</v>
      </c>
      <c r="G406" s="145" t="s">
        <v>920</v>
      </c>
      <c r="H406" s="74" t="s">
        <v>26</v>
      </c>
      <c r="I406" s="127" t="s">
        <v>2830</v>
      </c>
      <c r="J406" s="144" t="s">
        <v>4740</v>
      </c>
      <c r="K406" s="142">
        <v>100</v>
      </c>
      <c r="L406" s="143">
        <v>0.1</v>
      </c>
      <c r="M406" s="80"/>
      <c r="N406" s="43">
        <f>IF(Tableau5[[#This Row],[PN]]&gt;0.05,"ERREUR",Tableau5[[#This Row],[Prix de vente public]]*(1-(Tableau5[[#This Row],[Remise]]+Tableau5[[#This Row],[PN]])))</f>
        <v>90</v>
      </c>
      <c r="O406" s="44"/>
    </row>
    <row r="407" spans="5:15" x14ac:dyDescent="0.25">
      <c r="E407" s="125" t="s">
        <v>2</v>
      </c>
      <c r="F407" s="5" t="s">
        <v>128</v>
      </c>
      <c r="G407" s="145" t="s">
        <v>921</v>
      </c>
      <c r="H407" s="74" t="s">
        <v>26</v>
      </c>
      <c r="I407" s="127" t="s">
        <v>2831</v>
      </c>
      <c r="J407" s="144" t="s">
        <v>4741</v>
      </c>
      <c r="K407" s="142">
        <v>100</v>
      </c>
      <c r="L407" s="143">
        <v>0.1</v>
      </c>
      <c r="M407" s="80"/>
      <c r="N407" s="43">
        <f>IF(Tableau5[[#This Row],[PN]]&gt;0.05,"ERREUR",Tableau5[[#This Row],[Prix de vente public]]*(1-(Tableau5[[#This Row],[Remise]]+Tableau5[[#This Row],[PN]])))</f>
        <v>90</v>
      </c>
      <c r="O407" s="44"/>
    </row>
    <row r="408" spans="5:15" x14ac:dyDescent="0.25">
      <c r="E408" s="125" t="s">
        <v>2</v>
      </c>
      <c r="F408" s="5" t="s">
        <v>128</v>
      </c>
      <c r="G408" s="145" t="s">
        <v>922</v>
      </c>
      <c r="H408" s="74" t="s">
        <v>26</v>
      </c>
      <c r="I408" s="127" t="s">
        <v>2832</v>
      </c>
      <c r="J408" s="144" t="s">
        <v>4742</v>
      </c>
      <c r="K408" s="142">
        <v>100</v>
      </c>
      <c r="L408" s="143">
        <v>0.1</v>
      </c>
      <c r="M408" s="80"/>
      <c r="N408" s="43">
        <f>IF(Tableau5[[#This Row],[PN]]&gt;0.05,"ERREUR",Tableau5[[#This Row],[Prix de vente public]]*(1-(Tableau5[[#This Row],[Remise]]+Tableau5[[#This Row],[PN]])))</f>
        <v>90</v>
      </c>
      <c r="O408" s="44"/>
    </row>
    <row r="409" spans="5:15" x14ac:dyDescent="0.25">
      <c r="E409" s="125" t="s">
        <v>2</v>
      </c>
      <c r="F409" s="5" t="s">
        <v>128</v>
      </c>
      <c r="G409" s="145" t="s">
        <v>923</v>
      </c>
      <c r="H409" s="74" t="s">
        <v>26</v>
      </c>
      <c r="I409" s="127" t="s">
        <v>2833</v>
      </c>
      <c r="J409" s="144" t="s">
        <v>4743</v>
      </c>
      <c r="K409" s="142">
        <v>100</v>
      </c>
      <c r="L409" s="143">
        <v>0.1</v>
      </c>
      <c r="M409" s="80"/>
      <c r="N409" s="43">
        <f>IF(Tableau5[[#This Row],[PN]]&gt;0.05,"ERREUR",Tableau5[[#This Row],[Prix de vente public]]*(1-(Tableau5[[#This Row],[Remise]]+Tableau5[[#This Row],[PN]])))</f>
        <v>90</v>
      </c>
      <c r="O409" s="44"/>
    </row>
    <row r="410" spans="5:15" x14ac:dyDescent="0.25">
      <c r="E410" s="125" t="s">
        <v>2</v>
      </c>
      <c r="F410" s="5" t="s">
        <v>128</v>
      </c>
      <c r="G410" s="145" t="s">
        <v>924</v>
      </c>
      <c r="H410" s="74" t="s">
        <v>26</v>
      </c>
      <c r="I410" s="127" t="s">
        <v>2834</v>
      </c>
      <c r="J410" s="144" t="s">
        <v>4744</v>
      </c>
      <c r="K410" s="142">
        <v>100</v>
      </c>
      <c r="L410" s="143">
        <v>0.1</v>
      </c>
      <c r="M410" s="80"/>
      <c r="N410" s="43">
        <f>IF(Tableau5[[#This Row],[PN]]&gt;0.05,"ERREUR",Tableau5[[#This Row],[Prix de vente public]]*(1-(Tableau5[[#This Row],[Remise]]+Tableau5[[#This Row],[PN]])))</f>
        <v>90</v>
      </c>
      <c r="O410" s="44"/>
    </row>
    <row r="411" spans="5:15" x14ac:dyDescent="0.25">
      <c r="E411" s="125" t="s">
        <v>2</v>
      </c>
      <c r="F411" s="5" t="s">
        <v>128</v>
      </c>
      <c r="G411" s="145" t="s">
        <v>925</v>
      </c>
      <c r="H411" s="74" t="s">
        <v>26</v>
      </c>
      <c r="I411" s="127" t="s">
        <v>2835</v>
      </c>
      <c r="J411" s="144" t="s">
        <v>4745</v>
      </c>
      <c r="K411" s="142">
        <v>100</v>
      </c>
      <c r="L411" s="143">
        <v>0.1</v>
      </c>
      <c r="M411" s="80"/>
      <c r="N411" s="43">
        <f>IF(Tableau5[[#This Row],[PN]]&gt;0.05,"ERREUR",Tableau5[[#This Row],[Prix de vente public]]*(1-(Tableau5[[#This Row],[Remise]]+Tableau5[[#This Row],[PN]])))</f>
        <v>90</v>
      </c>
      <c r="O411" s="44"/>
    </row>
    <row r="412" spans="5:15" x14ac:dyDescent="0.25">
      <c r="E412" s="125" t="s">
        <v>2</v>
      </c>
      <c r="F412" s="5" t="s">
        <v>128</v>
      </c>
      <c r="G412" s="145" t="s">
        <v>926</v>
      </c>
      <c r="H412" s="74" t="s">
        <v>26</v>
      </c>
      <c r="I412" s="127" t="s">
        <v>2836</v>
      </c>
      <c r="J412" s="144" t="s">
        <v>4746</v>
      </c>
      <c r="K412" s="142">
        <v>100</v>
      </c>
      <c r="L412" s="143">
        <v>0.1</v>
      </c>
      <c r="M412" s="80"/>
      <c r="N412" s="43">
        <f>IF(Tableau5[[#This Row],[PN]]&gt;0.05,"ERREUR",Tableau5[[#This Row],[Prix de vente public]]*(1-(Tableau5[[#This Row],[Remise]]+Tableau5[[#This Row],[PN]])))</f>
        <v>90</v>
      </c>
      <c r="O412" s="44"/>
    </row>
    <row r="413" spans="5:15" x14ac:dyDescent="0.25">
      <c r="E413" s="125" t="s">
        <v>2</v>
      </c>
      <c r="F413" s="5" t="s">
        <v>128</v>
      </c>
      <c r="G413" s="145" t="s">
        <v>927</v>
      </c>
      <c r="H413" s="74" t="s">
        <v>26</v>
      </c>
      <c r="I413" s="127" t="s">
        <v>2837</v>
      </c>
      <c r="J413" s="144" t="s">
        <v>4747</v>
      </c>
      <c r="K413" s="142">
        <v>100</v>
      </c>
      <c r="L413" s="143">
        <v>0.1</v>
      </c>
      <c r="M413" s="80"/>
      <c r="N413" s="43">
        <f>IF(Tableau5[[#This Row],[PN]]&gt;0.05,"ERREUR",Tableau5[[#This Row],[Prix de vente public]]*(1-(Tableau5[[#This Row],[Remise]]+Tableau5[[#This Row],[PN]])))</f>
        <v>90</v>
      </c>
      <c r="O413" s="44"/>
    </row>
    <row r="414" spans="5:15" x14ac:dyDescent="0.25">
      <c r="E414" s="125" t="s">
        <v>2</v>
      </c>
      <c r="F414" s="5" t="s">
        <v>128</v>
      </c>
      <c r="G414" s="145" t="s">
        <v>928</v>
      </c>
      <c r="H414" s="74" t="s">
        <v>26</v>
      </c>
      <c r="I414" s="127" t="s">
        <v>2838</v>
      </c>
      <c r="J414" s="144" t="s">
        <v>4748</v>
      </c>
      <c r="K414" s="142">
        <v>100</v>
      </c>
      <c r="L414" s="143">
        <v>0.1</v>
      </c>
      <c r="M414" s="80"/>
      <c r="N414" s="43">
        <f>IF(Tableau5[[#This Row],[PN]]&gt;0.05,"ERREUR",Tableau5[[#This Row],[Prix de vente public]]*(1-(Tableau5[[#This Row],[Remise]]+Tableau5[[#This Row],[PN]])))</f>
        <v>90</v>
      </c>
      <c r="O414" s="44"/>
    </row>
    <row r="415" spans="5:15" x14ac:dyDescent="0.25">
      <c r="E415" s="125" t="s">
        <v>2</v>
      </c>
      <c r="F415" s="5" t="s">
        <v>128</v>
      </c>
      <c r="G415" s="145" t="s">
        <v>929</v>
      </c>
      <c r="H415" s="74" t="s">
        <v>26</v>
      </c>
      <c r="I415" s="127" t="s">
        <v>2839</v>
      </c>
      <c r="J415" s="144" t="s">
        <v>4749</v>
      </c>
      <c r="K415" s="142">
        <v>100</v>
      </c>
      <c r="L415" s="143">
        <v>0.1</v>
      </c>
      <c r="M415" s="80"/>
      <c r="N415" s="43">
        <f>IF(Tableau5[[#This Row],[PN]]&gt;0.05,"ERREUR",Tableau5[[#This Row],[Prix de vente public]]*(1-(Tableau5[[#This Row],[Remise]]+Tableau5[[#This Row],[PN]])))</f>
        <v>90</v>
      </c>
      <c r="O415" s="44"/>
    </row>
    <row r="416" spans="5:15" x14ac:dyDescent="0.25">
      <c r="E416" s="125" t="s">
        <v>2</v>
      </c>
      <c r="F416" s="5" t="s">
        <v>128</v>
      </c>
      <c r="G416" s="145" t="s">
        <v>930</v>
      </c>
      <c r="H416" s="74" t="s">
        <v>26</v>
      </c>
      <c r="I416" s="127" t="s">
        <v>2840</v>
      </c>
      <c r="J416" s="144" t="s">
        <v>4750</v>
      </c>
      <c r="K416" s="142">
        <v>100</v>
      </c>
      <c r="L416" s="143">
        <v>0.1</v>
      </c>
      <c r="M416" s="80"/>
      <c r="N416" s="43">
        <f>IF(Tableau5[[#This Row],[PN]]&gt;0.05,"ERREUR",Tableau5[[#This Row],[Prix de vente public]]*(1-(Tableau5[[#This Row],[Remise]]+Tableau5[[#This Row],[PN]])))</f>
        <v>90</v>
      </c>
      <c r="O416" s="44"/>
    </row>
    <row r="417" spans="5:15" x14ac:dyDescent="0.25">
      <c r="E417" s="125" t="s">
        <v>2</v>
      </c>
      <c r="F417" s="5" t="s">
        <v>128</v>
      </c>
      <c r="G417" s="145" t="s">
        <v>931</v>
      </c>
      <c r="H417" s="74" t="s">
        <v>26</v>
      </c>
      <c r="I417" s="127" t="s">
        <v>2841</v>
      </c>
      <c r="J417" s="144" t="s">
        <v>4751</v>
      </c>
      <c r="K417" s="142">
        <v>100</v>
      </c>
      <c r="L417" s="143">
        <v>0.1</v>
      </c>
      <c r="M417" s="80"/>
      <c r="N417" s="43">
        <f>IF(Tableau5[[#This Row],[PN]]&gt;0.05,"ERREUR",Tableau5[[#This Row],[Prix de vente public]]*(1-(Tableau5[[#This Row],[Remise]]+Tableau5[[#This Row],[PN]])))</f>
        <v>90</v>
      </c>
      <c r="O417" s="44"/>
    </row>
    <row r="418" spans="5:15" x14ac:dyDescent="0.25">
      <c r="E418" s="125" t="s">
        <v>2</v>
      </c>
      <c r="F418" s="5" t="s">
        <v>128</v>
      </c>
      <c r="G418" s="145" t="s">
        <v>932</v>
      </c>
      <c r="H418" s="74" t="s">
        <v>26</v>
      </c>
      <c r="I418" s="127" t="s">
        <v>2842</v>
      </c>
      <c r="J418" s="144" t="s">
        <v>4752</v>
      </c>
      <c r="K418" s="142">
        <v>100</v>
      </c>
      <c r="L418" s="143">
        <v>0.1</v>
      </c>
      <c r="M418" s="80"/>
      <c r="N418" s="43">
        <f>IF(Tableau5[[#This Row],[PN]]&gt;0.05,"ERREUR",Tableau5[[#This Row],[Prix de vente public]]*(1-(Tableau5[[#This Row],[Remise]]+Tableau5[[#This Row],[PN]])))</f>
        <v>90</v>
      </c>
      <c r="O418" s="44"/>
    </row>
    <row r="419" spans="5:15" x14ac:dyDescent="0.25">
      <c r="E419" s="125" t="s">
        <v>2</v>
      </c>
      <c r="F419" s="5" t="s">
        <v>128</v>
      </c>
      <c r="G419" s="145" t="s">
        <v>933</v>
      </c>
      <c r="H419" s="74" t="s">
        <v>26</v>
      </c>
      <c r="I419" s="127" t="s">
        <v>2843</v>
      </c>
      <c r="J419" s="144" t="s">
        <v>4753</v>
      </c>
      <c r="K419" s="142">
        <v>100</v>
      </c>
      <c r="L419" s="143">
        <v>0.1</v>
      </c>
      <c r="M419" s="80"/>
      <c r="N419" s="43">
        <f>IF(Tableau5[[#This Row],[PN]]&gt;0.05,"ERREUR",Tableau5[[#This Row],[Prix de vente public]]*(1-(Tableau5[[#This Row],[Remise]]+Tableau5[[#This Row],[PN]])))</f>
        <v>90</v>
      </c>
      <c r="O419" s="44"/>
    </row>
    <row r="420" spans="5:15" x14ac:dyDescent="0.25">
      <c r="E420" s="125" t="s">
        <v>2</v>
      </c>
      <c r="F420" s="5" t="s">
        <v>128</v>
      </c>
      <c r="G420" s="145" t="s">
        <v>934</v>
      </c>
      <c r="H420" s="74" t="s">
        <v>26</v>
      </c>
      <c r="I420" s="127" t="s">
        <v>2844</v>
      </c>
      <c r="J420" s="144" t="s">
        <v>4754</v>
      </c>
      <c r="K420" s="142">
        <v>100</v>
      </c>
      <c r="L420" s="143">
        <v>0.1</v>
      </c>
      <c r="M420" s="80"/>
      <c r="N420" s="43">
        <f>IF(Tableau5[[#This Row],[PN]]&gt;0.05,"ERREUR",Tableau5[[#This Row],[Prix de vente public]]*(1-(Tableau5[[#This Row],[Remise]]+Tableau5[[#This Row],[PN]])))</f>
        <v>90</v>
      </c>
      <c r="O420" s="44"/>
    </row>
    <row r="421" spans="5:15" x14ac:dyDescent="0.25">
      <c r="E421" s="125" t="s">
        <v>2</v>
      </c>
      <c r="F421" s="5" t="s">
        <v>128</v>
      </c>
      <c r="G421" s="145" t="s">
        <v>935</v>
      </c>
      <c r="H421" s="74" t="s">
        <v>26</v>
      </c>
      <c r="I421" s="127" t="s">
        <v>2845</v>
      </c>
      <c r="J421" s="144" t="s">
        <v>4755</v>
      </c>
      <c r="K421" s="142">
        <v>100</v>
      </c>
      <c r="L421" s="143">
        <v>0.1</v>
      </c>
      <c r="M421" s="80"/>
      <c r="N421" s="43">
        <f>IF(Tableau5[[#This Row],[PN]]&gt;0.05,"ERREUR",Tableau5[[#This Row],[Prix de vente public]]*(1-(Tableau5[[#This Row],[Remise]]+Tableau5[[#This Row],[PN]])))</f>
        <v>90</v>
      </c>
      <c r="O421" s="44"/>
    </row>
    <row r="422" spans="5:15" x14ac:dyDescent="0.25">
      <c r="E422" s="125" t="s">
        <v>2</v>
      </c>
      <c r="F422" s="5" t="s">
        <v>128</v>
      </c>
      <c r="G422" s="145" t="s">
        <v>936</v>
      </c>
      <c r="H422" s="74" t="s">
        <v>26</v>
      </c>
      <c r="I422" s="127" t="s">
        <v>2846</v>
      </c>
      <c r="J422" s="144" t="s">
        <v>4756</v>
      </c>
      <c r="K422" s="142">
        <v>100</v>
      </c>
      <c r="L422" s="143">
        <v>0.1</v>
      </c>
      <c r="M422" s="80"/>
      <c r="N422" s="43">
        <f>IF(Tableau5[[#This Row],[PN]]&gt;0.05,"ERREUR",Tableau5[[#This Row],[Prix de vente public]]*(1-(Tableau5[[#This Row],[Remise]]+Tableau5[[#This Row],[PN]])))</f>
        <v>90</v>
      </c>
      <c r="O422" s="44"/>
    </row>
    <row r="423" spans="5:15" x14ac:dyDescent="0.25">
      <c r="E423" s="125" t="s">
        <v>2</v>
      </c>
      <c r="F423" s="5" t="s">
        <v>128</v>
      </c>
      <c r="G423" s="145" t="s">
        <v>937</v>
      </c>
      <c r="H423" s="74" t="s">
        <v>26</v>
      </c>
      <c r="I423" s="127" t="s">
        <v>2847</v>
      </c>
      <c r="J423" s="144" t="s">
        <v>4757</v>
      </c>
      <c r="K423" s="142">
        <v>100</v>
      </c>
      <c r="L423" s="143">
        <v>0.1</v>
      </c>
      <c r="M423" s="80"/>
      <c r="N423" s="43">
        <f>IF(Tableau5[[#This Row],[PN]]&gt;0.05,"ERREUR",Tableau5[[#This Row],[Prix de vente public]]*(1-(Tableau5[[#This Row],[Remise]]+Tableau5[[#This Row],[PN]])))</f>
        <v>90</v>
      </c>
      <c r="O423" s="44"/>
    </row>
    <row r="424" spans="5:15" x14ac:dyDescent="0.25">
      <c r="E424" s="125" t="s">
        <v>2</v>
      </c>
      <c r="F424" s="5" t="s">
        <v>128</v>
      </c>
      <c r="G424" s="145" t="s">
        <v>938</v>
      </c>
      <c r="H424" s="74" t="s">
        <v>26</v>
      </c>
      <c r="I424" s="127" t="s">
        <v>2848</v>
      </c>
      <c r="J424" s="144" t="s">
        <v>4758</v>
      </c>
      <c r="K424" s="142">
        <v>100</v>
      </c>
      <c r="L424" s="143">
        <v>0.1</v>
      </c>
      <c r="M424" s="80"/>
      <c r="N424" s="43">
        <f>IF(Tableau5[[#This Row],[PN]]&gt;0.05,"ERREUR",Tableau5[[#This Row],[Prix de vente public]]*(1-(Tableau5[[#This Row],[Remise]]+Tableau5[[#This Row],[PN]])))</f>
        <v>90</v>
      </c>
      <c r="O424" s="44"/>
    </row>
    <row r="425" spans="5:15" x14ac:dyDescent="0.25">
      <c r="E425" s="125" t="s">
        <v>2</v>
      </c>
      <c r="F425" s="5" t="s">
        <v>128</v>
      </c>
      <c r="G425" s="145" t="s">
        <v>939</v>
      </c>
      <c r="H425" s="74" t="s">
        <v>26</v>
      </c>
      <c r="I425" s="127" t="s">
        <v>2849</v>
      </c>
      <c r="J425" s="144" t="s">
        <v>4759</v>
      </c>
      <c r="K425" s="142">
        <v>100</v>
      </c>
      <c r="L425" s="143">
        <v>0.1</v>
      </c>
      <c r="M425" s="80"/>
      <c r="N425" s="43">
        <f>IF(Tableau5[[#This Row],[PN]]&gt;0.05,"ERREUR",Tableau5[[#This Row],[Prix de vente public]]*(1-(Tableau5[[#This Row],[Remise]]+Tableau5[[#This Row],[PN]])))</f>
        <v>90</v>
      </c>
      <c r="O425" s="44"/>
    </row>
    <row r="426" spans="5:15" x14ac:dyDescent="0.25">
      <c r="E426" s="125" t="s">
        <v>2</v>
      </c>
      <c r="F426" s="5" t="s">
        <v>128</v>
      </c>
      <c r="G426" s="145" t="s">
        <v>940</v>
      </c>
      <c r="H426" s="74" t="s">
        <v>26</v>
      </c>
      <c r="I426" s="127" t="s">
        <v>2850</v>
      </c>
      <c r="J426" s="144" t="s">
        <v>4760</v>
      </c>
      <c r="K426" s="142">
        <v>100</v>
      </c>
      <c r="L426" s="143">
        <v>0.1</v>
      </c>
      <c r="M426" s="80"/>
      <c r="N426" s="43">
        <f>IF(Tableau5[[#This Row],[PN]]&gt;0.05,"ERREUR",Tableau5[[#This Row],[Prix de vente public]]*(1-(Tableau5[[#This Row],[Remise]]+Tableau5[[#This Row],[PN]])))</f>
        <v>90</v>
      </c>
      <c r="O426" s="44"/>
    </row>
    <row r="427" spans="5:15" x14ac:dyDescent="0.25">
      <c r="E427" s="125" t="s">
        <v>2</v>
      </c>
      <c r="F427" s="5" t="s">
        <v>128</v>
      </c>
      <c r="G427" s="145" t="s">
        <v>941</v>
      </c>
      <c r="H427" s="74" t="s">
        <v>26</v>
      </c>
      <c r="I427" s="127" t="s">
        <v>2851</v>
      </c>
      <c r="J427" s="144" t="s">
        <v>4761</v>
      </c>
      <c r="K427" s="142">
        <v>100</v>
      </c>
      <c r="L427" s="143">
        <v>0.1</v>
      </c>
      <c r="M427" s="80"/>
      <c r="N427" s="43">
        <f>IF(Tableau5[[#This Row],[PN]]&gt;0.05,"ERREUR",Tableau5[[#This Row],[Prix de vente public]]*(1-(Tableau5[[#This Row],[Remise]]+Tableau5[[#This Row],[PN]])))</f>
        <v>90</v>
      </c>
      <c r="O427" s="44"/>
    </row>
    <row r="428" spans="5:15" x14ac:dyDescent="0.25">
      <c r="E428" s="125" t="s">
        <v>2</v>
      </c>
      <c r="F428" s="5" t="s">
        <v>128</v>
      </c>
      <c r="G428" s="145" t="s">
        <v>942</v>
      </c>
      <c r="H428" s="74" t="s">
        <v>26</v>
      </c>
      <c r="I428" s="127" t="s">
        <v>2852</v>
      </c>
      <c r="J428" s="144" t="s">
        <v>4762</v>
      </c>
      <c r="K428" s="142">
        <v>100</v>
      </c>
      <c r="L428" s="143">
        <v>0.1</v>
      </c>
      <c r="M428" s="80"/>
      <c r="N428" s="43">
        <f>IF(Tableau5[[#This Row],[PN]]&gt;0.05,"ERREUR",Tableau5[[#This Row],[Prix de vente public]]*(1-(Tableau5[[#This Row],[Remise]]+Tableau5[[#This Row],[PN]])))</f>
        <v>90</v>
      </c>
      <c r="O428" s="44"/>
    </row>
    <row r="429" spans="5:15" x14ac:dyDescent="0.25">
      <c r="E429" s="125" t="s">
        <v>2</v>
      </c>
      <c r="F429" s="5" t="s">
        <v>128</v>
      </c>
      <c r="G429" s="145" t="s">
        <v>943</v>
      </c>
      <c r="H429" s="74" t="s">
        <v>26</v>
      </c>
      <c r="I429" s="127" t="s">
        <v>2853</v>
      </c>
      <c r="J429" s="144" t="s">
        <v>4763</v>
      </c>
      <c r="K429" s="142">
        <v>100</v>
      </c>
      <c r="L429" s="143">
        <v>0.1</v>
      </c>
      <c r="M429" s="80"/>
      <c r="N429" s="43">
        <f>IF(Tableau5[[#This Row],[PN]]&gt;0.05,"ERREUR",Tableau5[[#This Row],[Prix de vente public]]*(1-(Tableau5[[#This Row],[Remise]]+Tableau5[[#This Row],[PN]])))</f>
        <v>90</v>
      </c>
      <c r="O429" s="44"/>
    </row>
    <row r="430" spans="5:15" x14ac:dyDescent="0.25">
      <c r="E430" s="125" t="s">
        <v>2</v>
      </c>
      <c r="F430" s="5" t="s">
        <v>128</v>
      </c>
      <c r="G430" s="145" t="s">
        <v>944</v>
      </c>
      <c r="H430" s="74" t="s">
        <v>26</v>
      </c>
      <c r="I430" s="127" t="s">
        <v>2854</v>
      </c>
      <c r="J430" s="144" t="s">
        <v>4764</v>
      </c>
      <c r="K430" s="142">
        <v>100</v>
      </c>
      <c r="L430" s="143">
        <v>0.1</v>
      </c>
      <c r="M430" s="80"/>
      <c r="N430" s="43">
        <f>IF(Tableau5[[#This Row],[PN]]&gt;0.05,"ERREUR",Tableau5[[#This Row],[Prix de vente public]]*(1-(Tableau5[[#This Row],[Remise]]+Tableau5[[#This Row],[PN]])))</f>
        <v>90</v>
      </c>
      <c r="O430" s="44"/>
    </row>
    <row r="431" spans="5:15" x14ac:dyDescent="0.25">
      <c r="E431" s="125" t="s">
        <v>2</v>
      </c>
      <c r="F431" s="5" t="s">
        <v>128</v>
      </c>
      <c r="G431" s="145" t="s">
        <v>945</v>
      </c>
      <c r="H431" s="74" t="s">
        <v>26</v>
      </c>
      <c r="I431" s="127" t="s">
        <v>2855</v>
      </c>
      <c r="J431" s="144" t="s">
        <v>4765</v>
      </c>
      <c r="K431" s="142">
        <v>100</v>
      </c>
      <c r="L431" s="143">
        <v>0.1</v>
      </c>
      <c r="M431" s="80"/>
      <c r="N431" s="43">
        <f>IF(Tableau5[[#This Row],[PN]]&gt;0.05,"ERREUR",Tableau5[[#This Row],[Prix de vente public]]*(1-(Tableau5[[#This Row],[Remise]]+Tableau5[[#This Row],[PN]])))</f>
        <v>90</v>
      </c>
      <c r="O431" s="44"/>
    </row>
    <row r="432" spans="5:15" x14ac:dyDescent="0.25">
      <c r="E432" s="125" t="s">
        <v>2</v>
      </c>
      <c r="F432" s="5" t="s">
        <v>128</v>
      </c>
      <c r="G432" s="145" t="s">
        <v>946</v>
      </c>
      <c r="H432" s="74" t="s">
        <v>26</v>
      </c>
      <c r="I432" s="127" t="s">
        <v>2856</v>
      </c>
      <c r="J432" s="144" t="s">
        <v>4766</v>
      </c>
      <c r="K432" s="142">
        <v>100</v>
      </c>
      <c r="L432" s="143">
        <v>0.1</v>
      </c>
      <c r="M432" s="80"/>
      <c r="N432" s="43">
        <f>IF(Tableau5[[#This Row],[PN]]&gt;0.05,"ERREUR",Tableau5[[#This Row],[Prix de vente public]]*(1-(Tableau5[[#This Row],[Remise]]+Tableau5[[#This Row],[PN]])))</f>
        <v>90</v>
      </c>
      <c r="O432" s="44"/>
    </row>
    <row r="433" spans="5:15" x14ac:dyDescent="0.25">
      <c r="E433" s="125" t="s">
        <v>2</v>
      </c>
      <c r="F433" s="5" t="s">
        <v>128</v>
      </c>
      <c r="G433" s="145" t="s">
        <v>947</v>
      </c>
      <c r="H433" s="74" t="s">
        <v>26</v>
      </c>
      <c r="I433" s="127" t="s">
        <v>2857</v>
      </c>
      <c r="J433" s="144" t="s">
        <v>4767</v>
      </c>
      <c r="K433" s="142">
        <v>100</v>
      </c>
      <c r="L433" s="143">
        <v>0.1</v>
      </c>
      <c r="M433" s="80"/>
      <c r="N433" s="43">
        <f>IF(Tableau5[[#This Row],[PN]]&gt;0.05,"ERREUR",Tableau5[[#This Row],[Prix de vente public]]*(1-(Tableau5[[#This Row],[Remise]]+Tableau5[[#This Row],[PN]])))</f>
        <v>90</v>
      </c>
      <c r="O433" s="44"/>
    </row>
    <row r="434" spans="5:15" x14ac:dyDescent="0.25">
      <c r="E434" s="125" t="s">
        <v>2</v>
      </c>
      <c r="F434" s="5" t="s">
        <v>128</v>
      </c>
      <c r="G434" s="145" t="s">
        <v>948</v>
      </c>
      <c r="H434" s="74" t="s">
        <v>26</v>
      </c>
      <c r="I434" s="127" t="s">
        <v>2858</v>
      </c>
      <c r="J434" s="144" t="s">
        <v>4768</v>
      </c>
      <c r="K434" s="142">
        <v>100</v>
      </c>
      <c r="L434" s="143">
        <v>0.1</v>
      </c>
      <c r="M434" s="80"/>
      <c r="N434" s="43">
        <f>IF(Tableau5[[#This Row],[PN]]&gt;0.05,"ERREUR",Tableau5[[#This Row],[Prix de vente public]]*(1-(Tableau5[[#This Row],[Remise]]+Tableau5[[#This Row],[PN]])))</f>
        <v>90</v>
      </c>
      <c r="O434" s="44"/>
    </row>
    <row r="435" spans="5:15" x14ac:dyDescent="0.25">
      <c r="E435" s="125" t="s">
        <v>2</v>
      </c>
      <c r="F435" s="5" t="s">
        <v>128</v>
      </c>
      <c r="G435" s="145" t="s">
        <v>949</v>
      </c>
      <c r="H435" s="74" t="s">
        <v>26</v>
      </c>
      <c r="I435" s="127" t="s">
        <v>2859</v>
      </c>
      <c r="J435" s="144" t="s">
        <v>4769</v>
      </c>
      <c r="K435" s="142">
        <v>100</v>
      </c>
      <c r="L435" s="143">
        <v>0.1</v>
      </c>
      <c r="M435" s="80"/>
      <c r="N435" s="43">
        <f>IF(Tableau5[[#This Row],[PN]]&gt;0.05,"ERREUR",Tableau5[[#This Row],[Prix de vente public]]*(1-(Tableau5[[#This Row],[Remise]]+Tableau5[[#This Row],[PN]])))</f>
        <v>90</v>
      </c>
      <c r="O435" s="44"/>
    </row>
    <row r="436" spans="5:15" x14ac:dyDescent="0.25">
      <c r="E436" s="125" t="s">
        <v>2</v>
      </c>
      <c r="F436" s="5" t="s">
        <v>128</v>
      </c>
      <c r="G436" s="145" t="s">
        <v>950</v>
      </c>
      <c r="H436" s="74" t="s">
        <v>26</v>
      </c>
      <c r="I436" s="127" t="s">
        <v>2860</v>
      </c>
      <c r="J436" s="144" t="s">
        <v>4770</v>
      </c>
      <c r="K436" s="142">
        <v>100</v>
      </c>
      <c r="L436" s="143">
        <v>0.1</v>
      </c>
      <c r="M436" s="80"/>
      <c r="N436" s="43">
        <f>IF(Tableau5[[#This Row],[PN]]&gt;0.05,"ERREUR",Tableau5[[#This Row],[Prix de vente public]]*(1-(Tableau5[[#This Row],[Remise]]+Tableau5[[#This Row],[PN]])))</f>
        <v>90</v>
      </c>
      <c r="O436" s="44"/>
    </row>
    <row r="437" spans="5:15" x14ac:dyDescent="0.25">
      <c r="E437" s="125" t="s">
        <v>2</v>
      </c>
      <c r="F437" s="5" t="s">
        <v>128</v>
      </c>
      <c r="G437" s="145" t="s">
        <v>951</v>
      </c>
      <c r="H437" s="74" t="s">
        <v>26</v>
      </c>
      <c r="I437" s="127" t="s">
        <v>2861</v>
      </c>
      <c r="J437" s="144" t="s">
        <v>4771</v>
      </c>
      <c r="K437" s="142">
        <v>100</v>
      </c>
      <c r="L437" s="143">
        <v>0.1</v>
      </c>
      <c r="M437" s="80"/>
      <c r="N437" s="43">
        <f>IF(Tableau5[[#This Row],[PN]]&gt;0.05,"ERREUR",Tableau5[[#This Row],[Prix de vente public]]*(1-(Tableau5[[#This Row],[Remise]]+Tableau5[[#This Row],[PN]])))</f>
        <v>90</v>
      </c>
      <c r="O437" s="44"/>
    </row>
    <row r="438" spans="5:15" x14ac:dyDescent="0.25">
      <c r="E438" s="125" t="s">
        <v>2</v>
      </c>
      <c r="F438" s="5" t="s">
        <v>128</v>
      </c>
      <c r="G438" s="145" t="s">
        <v>952</v>
      </c>
      <c r="H438" s="74" t="s">
        <v>26</v>
      </c>
      <c r="I438" s="127" t="s">
        <v>2862</v>
      </c>
      <c r="J438" s="144" t="s">
        <v>4772</v>
      </c>
      <c r="K438" s="142">
        <v>100</v>
      </c>
      <c r="L438" s="143">
        <v>0.1</v>
      </c>
      <c r="M438" s="80"/>
      <c r="N438" s="43">
        <f>IF(Tableau5[[#This Row],[PN]]&gt;0.05,"ERREUR",Tableau5[[#This Row],[Prix de vente public]]*(1-(Tableau5[[#This Row],[Remise]]+Tableau5[[#This Row],[PN]])))</f>
        <v>90</v>
      </c>
      <c r="O438" s="44"/>
    </row>
    <row r="439" spans="5:15" x14ac:dyDescent="0.25">
      <c r="E439" s="125" t="s">
        <v>2</v>
      </c>
      <c r="F439" s="5" t="s">
        <v>128</v>
      </c>
      <c r="G439" s="145" t="s">
        <v>953</v>
      </c>
      <c r="H439" s="74" t="s">
        <v>26</v>
      </c>
      <c r="I439" s="127" t="s">
        <v>2863</v>
      </c>
      <c r="J439" s="144" t="s">
        <v>4773</v>
      </c>
      <c r="K439" s="142">
        <v>100</v>
      </c>
      <c r="L439" s="143">
        <v>0.1</v>
      </c>
      <c r="M439" s="80"/>
      <c r="N439" s="43">
        <f>IF(Tableau5[[#This Row],[PN]]&gt;0.05,"ERREUR",Tableau5[[#This Row],[Prix de vente public]]*(1-(Tableau5[[#This Row],[Remise]]+Tableau5[[#This Row],[PN]])))</f>
        <v>90</v>
      </c>
      <c r="O439" s="44"/>
    </row>
    <row r="440" spans="5:15" x14ac:dyDescent="0.25">
      <c r="E440" s="125" t="s">
        <v>2</v>
      </c>
      <c r="F440" s="5" t="s">
        <v>128</v>
      </c>
      <c r="G440" s="145" t="s">
        <v>954</v>
      </c>
      <c r="H440" s="74" t="s">
        <v>26</v>
      </c>
      <c r="I440" s="127" t="s">
        <v>2864</v>
      </c>
      <c r="J440" s="144" t="s">
        <v>4774</v>
      </c>
      <c r="K440" s="142">
        <v>100</v>
      </c>
      <c r="L440" s="143">
        <v>0.1</v>
      </c>
      <c r="M440" s="80"/>
      <c r="N440" s="43">
        <f>IF(Tableau5[[#This Row],[PN]]&gt;0.05,"ERREUR",Tableau5[[#This Row],[Prix de vente public]]*(1-(Tableau5[[#This Row],[Remise]]+Tableau5[[#This Row],[PN]])))</f>
        <v>90</v>
      </c>
      <c r="O440" s="44"/>
    </row>
    <row r="441" spans="5:15" x14ac:dyDescent="0.25">
      <c r="E441" s="125" t="s">
        <v>2</v>
      </c>
      <c r="F441" s="5" t="s">
        <v>128</v>
      </c>
      <c r="G441" s="145" t="s">
        <v>955</v>
      </c>
      <c r="H441" s="74" t="s">
        <v>26</v>
      </c>
      <c r="I441" s="127" t="s">
        <v>2865</v>
      </c>
      <c r="J441" s="144" t="s">
        <v>4775</v>
      </c>
      <c r="K441" s="142">
        <v>100</v>
      </c>
      <c r="L441" s="143">
        <v>0.1</v>
      </c>
      <c r="M441" s="80"/>
      <c r="N441" s="43">
        <f>IF(Tableau5[[#This Row],[PN]]&gt;0.05,"ERREUR",Tableau5[[#This Row],[Prix de vente public]]*(1-(Tableau5[[#This Row],[Remise]]+Tableau5[[#This Row],[PN]])))</f>
        <v>90</v>
      </c>
      <c r="O441" s="44"/>
    </row>
    <row r="442" spans="5:15" x14ac:dyDescent="0.25">
      <c r="E442" s="125" t="s">
        <v>2</v>
      </c>
      <c r="F442" s="5" t="s">
        <v>128</v>
      </c>
      <c r="G442" s="145" t="s">
        <v>956</v>
      </c>
      <c r="H442" s="74" t="s">
        <v>26</v>
      </c>
      <c r="I442" s="127" t="s">
        <v>2866</v>
      </c>
      <c r="J442" s="144" t="s">
        <v>4776</v>
      </c>
      <c r="K442" s="142">
        <v>100</v>
      </c>
      <c r="L442" s="143">
        <v>0.1</v>
      </c>
      <c r="M442" s="80"/>
      <c r="N442" s="43">
        <f>IF(Tableau5[[#This Row],[PN]]&gt;0.05,"ERREUR",Tableau5[[#This Row],[Prix de vente public]]*(1-(Tableau5[[#This Row],[Remise]]+Tableau5[[#This Row],[PN]])))</f>
        <v>90</v>
      </c>
      <c r="O442" s="44"/>
    </row>
    <row r="443" spans="5:15" x14ac:dyDescent="0.25">
      <c r="E443" s="125" t="s">
        <v>2</v>
      </c>
      <c r="F443" s="5" t="s">
        <v>128</v>
      </c>
      <c r="G443" s="145" t="s">
        <v>957</v>
      </c>
      <c r="H443" s="74" t="s">
        <v>26</v>
      </c>
      <c r="I443" s="127" t="s">
        <v>2867</v>
      </c>
      <c r="J443" s="144" t="s">
        <v>4777</v>
      </c>
      <c r="K443" s="142">
        <v>100</v>
      </c>
      <c r="L443" s="143">
        <v>0.1</v>
      </c>
      <c r="M443" s="80"/>
      <c r="N443" s="43">
        <f>IF(Tableau5[[#This Row],[PN]]&gt;0.05,"ERREUR",Tableau5[[#This Row],[Prix de vente public]]*(1-(Tableau5[[#This Row],[Remise]]+Tableau5[[#This Row],[PN]])))</f>
        <v>90</v>
      </c>
      <c r="O443" s="44"/>
    </row>
    <row r="444" spans="5:15" x14ac:dyDescent="0.25">
      <c r="E444" s="125" t="s">
        <v>2</v>
      </c>
      <c r="F444" s="5" t="s">
        <v>128</v>
      </c>
      <c r="G444" s="145" t="s">
        <v>958</v>
      </c>
      <c r="H444" s="74" t="s">
        <v>26</v>
      </c>
      <c r="I444" s="127" t="s">
        <v>2868</v>
      </c>
      <c r="J444" s="144" t="s">
        <v>4778</v>
      </c>
      <c r="K444" s="142">
        <v>100</v>
      </c>
      <c r="L444" s="143">
        <v>0.1</v>
      </c>
      <c r="M444" s="80"/>
      <c r="N444" s="43">
        <f>IF(Tableau5[[#This Row],[PN]]&gt;0.05,"ERREUR",Tableau5[[#This Row],[Prix de vente public]]*(1-(Tableau5[[#This Row],[Remise]]+Tableau5[[#This Row],[PN]])))</f>
        <v>90</v>
      </c>
      <c r="O444" s="44"/>
    </row>
    <row r="445" spans="5:15" x14ac:dyDescent="0.25">
      <c r="E445" s="125" t="s">
        <v>2</v>
      </c>
      <c r="F445" s="5" t="s">
        <v>128</v>
      </c>
      <c r="G445" s="145" t="s">
        <v>959</v>
      </c>
      <c r="H445" s="74" t="s">
        <v>26</v>
      </c>
      <c r="I445" s="127" t="s">
        <v>2869</v>
      </c>
      <c r="J445" s="144" t="s">
        <v>4779</v>
      </c>
      <c r="K445" s="142">
        <v>100</v>
      </c>
      <c r="L445" s="143">
        <v>0.1</v>
      </c>
      <c r="M445" s="80"/>
      <c r="N445" s="43">
        <f>IF(Tableau5[[#This Row],[PN]]&gt;0.05,"ERREUR",Tableau5[[#This Row],[Prix de vente public]]*(1-(Tableau5[[#This Row],[Remise]]+Tableau5[[#This Row],[PN]])))</f>
        <v>90</v>
      </c>
      <c r="O445" s="44"/>
    </row>
    <row r="446" spans="5:15" x14ac:dyDescent="0.25">
      <c r="E446" s="125" t="s">
        <v>2</v>
      </c>
      <c r="F446" s="5" t="s">
        <v>128</v>
      </c>
      <c r="G446" s="145" t="s">
        <v>960</v>
      </c>
      <c r="H446" s="74" t="s">
        <v>26</v>
      </c>
      <c r="I446" s="127" t="s">
        <v>2870</v>
      </c>
      <c r="J446" s="144" t="s">
        <v>4780</v>
      </c>
      <c r="K446" s="142">
        <v>100</v>
      </c>
      <c r="L446" s="143">
        <v>0.1</v>
      </c>
      <c r="M446" s="80"/>
      <c r="N446" s="43">
        <f>IF(Tableau5[[#This Row],[PN]]&gt;0.05,"ERREUR",Tableau5[[#This Row],[Prix de vente public]]*(1-(Tableau5[[#This Row],[Remise]]+Tableau5[[#This Row],[PN]])))</f>
        <v>90</v>
      </c>
      <c r="O446" s="44"/>
    </row>
    <row r="447" spans="5:15" x14ac:dyDescent="0.25">
      <c r="E447" s="125" t="s">
        <v>2</v>
      </c>
      <c r="F447" s="5" t="s">
        <v>128</v>
      </c>
      <c r="G447" s="145" t="s">
        <v>961</v>
      </c>
      <c r="H447" s="74" t="s">
        <v>26</v>
      </c>
      <c r="I447" s="127" t="s">
        <v>2871</v>
      </c>
      <c r="J447" s="144" t="s">
        <v>4781</v>
      </c>
      <c r="K447" s="142">
        <v>100</v>
      </c>
      <c r="L447" s="143">
        <v>0.1</v>
      </c>
      <c r="M447" s="80"/>
      <c r="N447" s="43">
        <f>IF(Tableau5[[#This Row],[PN]]&gt;0.05,"ERREUR",Tableau5[[#This Row],[Prix de vente public]]*(1-(Tableau5[[#This Row],[Remise]]+Tableau5[[#This Row],[PN]])))</f>
        <v>90</v>
      </c>
      <c r="O447" s="44"/>
    </row>
    <row r="448" spans="5:15" x14ac:dyDescent="0.25">
      <c r="E448" s="125" t="s">
        <v>2</v>
      </c>
      <c r="F448" s="5" t="s">
        <v>112</v>
      </c>
      <c r="G448" s="145" t="s">
        <v>962</v>
      </c>
      <c r="H448" s="74" t="s">
        <v>26</v>
      </c>
      <c r="I448" s="127" t="s">
        <v>2872</v>
      </c>
      <c r="J448" s="144" t="s">
        <v>4782</v>
      </c>
      <c r="K448" s="142">
        <v>100</v>
      </c>
      <c r="L448" s="143">
        <v>0.1</v>
      </c>
      <c r="M448" s="80"/>
      <c r="N448" s="43">
        <f>IF(Tableau5[[#This Row],[PN]]&gt;0.05,"ERREUR",Tableau5[[#This Row],[Prix de vente public]]*(1-(Tableau5[[#This Row],[Remise]]+Tableau5[[#This Row],[PN]])))</f>
        <v>90</v>
      </c>
      <c r="O448" s="44"/>
    </row>
    <row r="449" spans="5:15" x14ac:dyDescent="0.25">
      <c r="E449" s="125" t="s">
        <v>2</v>
      </c>
      <c r="F449" s="5" t="s">
        <v>112</v>
      </c>
      <c r="G449" s="145" t="s">
        <v>963</v>
      </c>
      <c r="H449" s="74" t="s">
        <v>26</v>
      </c>
      <c r="I449" s="127" t="s">
        <v>2873</v>
      </c>
      <c r="J449" s="144" t="s">
        <v>4783</v>
      </c>
      <c r="K449" s="142">
        <v>100</v>
      </c>
      <c r="L449" s="143">
        <v>0.1</v>
      </c>
      <c r="M449" s="80"/>
      <c r="N449" s="43">
        <f>IF(Tableau5[[#This Row],[PN]]&gt;0.05,"ERREUR",Tableau5[[#This Row],[Prix de vente public]]*(1-(Tableau5[[#This Row],[Remise]]+Tableau5[[#This Row],[PN]])))</f>
        <v>90</v>
      </c>
      <c r="O449" s="44"/>
    </row>
    <row r="450" spans="5:15" x14ac:dyDescent="0.25">
      <c r="E450" s="125" t="s">
        <v>2</v>
      </c>
      <c r="F450" s="5" t="s">
        <v>112</v>
      </c>
      <c r="G450" s="145" t="s">
        <v>964</v>
      </c>
      <c r="H450" s="74" t="s">
        <v>26</v>
      </c>
      <c r="I450" s="127" t="s">
        <v>2874</v>
      </c>
      <c r="J450" s="144" t="s">
        <v>4784</v>
      </c>
      <c r="K450" s="142">
        <v>100</v>
      </c>
      <c r="L450" s="143">
        <v>0.1</v>
      </c>
      <c r="M450" s="80"/>
      <c r="N450" s="43">
        <f>IF(Tableau5[[#This Row],[PN]]&gt;0.05,"ERREUR",Tableau5[[#This Row],[Prix de vente public]]*(1-(Tableau5[[#This Row],[Remise]]+Tableau5[[#This Row],[PN]])))</f>
        <v>90</v>
      </c>
      <c r="O450" s="44"/>
    </row>
    <row r="451" spans="5:15" x14ac:dyDescent="0.25">
      <c r="E451" s="125" t="s">
        <v>2</v>
      </c>
      <c r="F451" s="5" t="s">
        <v>112</v>
      </c>
      <c r="G451" s="145" t="s">
        <v>965</v>
      </c>
      <c r="H451" s="74" t="s">
        <v>26</v>
      </c>
      <c r="I451" s="127" t="s">
        <v>2875</v>
      </c>
      <c r="J451" s="144" t="s">
        <v>4785</v>
      </c>
      <c r="K451" s="142">
        <v>100</v>
      </c>
      <c r="L451" s="143">
        <v>0.1</v>
      </c>
      <c r="M451" s="80"/>
      <c r="N451" s="43">
        <f>IF(Tableau5[[#This Row],[PN]]&gt;0.05,"ERREUR",Tableau5[[#This Row],[Prix de vente public]]*(1-(Tableau5[[#This Row],[Remise]]+Tableau5[[#This Row],[PN]])))</f>
        <v>90</v>
      </c>
      <c r="O451" s="44"/>
    </row>
    <row r="452" spans="5:15" x14ac:dyDescent="0.25">
      <c r="E452" s="125" t="s">
        <v>2</v>
      </c>
      <c r="F452" s="5" t="s">
        <v>112</v>
      </c>
      <c r="G452" s="145" t="s">
        <v>966</v>
      </c>
      <c r="H452" s="74" t="s">
        <v>26</v>
      </c>
      <c r="I452" s="127" t="s">
        <v>2876</v>
      </c>
      <c r="J452" s="144" t="s">
        <v>4786</v>
      </c>
      <c r="K452" s="142">
        <v>100</v>
      </c>
      <c r="L452" s="143">
        <v>0.1</v>
      </c>
      <c r="M452" s="80"/>
      <c r="N452" s="43">
        <f>IF(Tableau5[[#This Row],[PN]]&gt;0.05,"ERREUR",Tableau5[[#This Row],[Prix de vente public]]*(1-(Tableau5[[#This Row],[Remise]]+Tableau5[[#This Row],[PN]])))</f>
        <v>90</v>
      </c>
      <c r="O452" s="44"/>
    </row>
    <row r="453" spans="5:15" x14ac:dyDescent="0.25">
      <c r="E453" s="125" t="s">
        <v>2</v>
      </c>
      <c r="F453" s="5" t="s">
        <v>112</v>
      </c>
      <c r="G453" s="145" t="s">
        <v>967</v>
      </c>
      <c r="H453" s="74" t="s">
        <v>26</v>
      </c>
      <c r="I453" s="127" t="s">
        <v>2877</v>
      </c>
      <c r="J453" s="144" t="s">
        <v>4787</v>
      </c>
      <c r="K453" s="142">
        <v>100</v>
      </c>
      <c r="L453" s="143">
        <v>0.1</v>
      </c>
      <c r="M453" s="80"/>
      <c r="N453" s="43">
        <f>IF(Tableau5[[#This Row],[PN]]&gt;0.05,"ERREUR",Tableau5[[#This Row],[Prix de vente public]]*(1-(Tableau5[[#This Row],[Remise]]+Tableau5[[#This Row],[PN]])))</f>
        <v>90</v>
      </c>
      <c r="O453" s="44"/>
    </row>
    <row r="454" spans="5:15" x14ac:dyDescent="0.25">
      <c r="E454" s="125" t="s">
        <v>2</v>
      </c>
      <c r="F454" s="5" t="s">
        <v>112</v>
      </c>
      <c r="G454" s="145" t="s">
        <v>968</v>
      </c>
      <c r="H454" s="74" t="s">
        <v>26</v>
      </c>
      <c r="I454" s="127" t="s">
        <v>2878</v>
      </c>
      <c r="J454" s="144" t="s">
        <v>4788</v>
      </c>
      <c r="K454" s="142">
        <v>100</v>
      </c>
      <c r="L454" s="143">
        <v>0.1</v>
      </c>
      <c r="M454" s="80"/>
      <c r="N454" s="43">
        <f>IF(Tableau5[[#This Row],[PN]]&gt;0.05,"ERREUR",Tableau5[[#This Row],[Prix de vente public]]*(1-(Tableau5[[#This Row],[Remise]]+Tableau5[[#This Row],[PN]])))</f>
        <v>90</v>
      </c>
      <c r="O454" s="44"/>
    </row>
    <row r="455" spans="5:15" x14ac:dyDescent="0.25">
      <c r="E455" s="125" t="s">
        <v>2</v>
      </c>
      <c r="F455" s="5" t="s">
        <v>112</v>
      </c>
      <c r="G455" s="145" t="s">
        <v>969</v>
      </c>
      <c r="H455" s="74" t="s">
        <v>26</v>
      </c>
      <c r="I455" s="127" t="s">
        <v>2879</v>
      </c>
      <c r="J455" s="144" t="s">
        <v>4789</v>
      </c>
      <c r="K455" s="142">
        <v>100</v>
      </c>
      <c r="L455" s="143">
        <v>0.1</v>
      </c>
      <c r="M455" s="80"/>
      <c r="N455" s="43">
        <f>IF(Tableau5[[#This Row],[PN]]&gt;0.05,"ERREUR",Tableau5[[#This Row],[Prix de vente public]]*(1-(Tableau5[[#This Row],[Remise]]+Tableau5[[#This Row],[PN]])))</f>
        <v>90</v>
      </c>
      <c r="O455" s="44"/>
    </row>
    <row r="456" spans="5:15" x14ac:dyDescent="0.25">
      <c r="E456" s="125" t="s">
        <v>2</v>
      </c>
      <c r="F456" s="5" t="s">
        <v>112</v>
      </c>
      <c r="G456" s="145" t="s">
        <v>970</v>
      </c>
      <c r="H456" s="74" t="s">
        <v>26</v>
      </c>
      <c r="I456" s="127" t="s">
        <v>2880</v>
      </c>
      <c r="J456" s="144" t="s">
        <v>4790</v>
      </c>
      <c r="K456" s="142">
        <v>100</v>
      </c>
      <c r="L456" s="143">
        <v>0.1</v>
      </c>
      <c r="M456" s="80"/>
      <c r="N456" s="43">
        <f>IF(Tableau5[[#This Row],[PN]]&gt;0.05,"ERREUR",Tableau5[[#This Row],[Prix de vente public]]*(1-(Tableau5[[#This Row],[Remise]]+Tableau5[[#This Row],[PN]])))</f>
        <v>90</v>
      </c>
      <c r="O456" s="44"/>
    </row>
    <row r="457" spans="5:15" x14ac:dyDescent="0.25">
      <c r="E457" s="125" t="s">
        <v>2</v>
      </c>
      <c r="F457" s="5" t="s">
        <v>112</v>
      </c>
      <c r="G457" s="145" t="s">
        <v>971</v>
      </c>
      <c r="H457" s="74" t="s">
        <v>26</v>
      </c>
      <c r="I457" s="127" t="s">
        <v>2881</v>
      </c>
      <c r="J457" s="144" t="s">
        <v>4791</v>
      </c>
      <c r="K457" s="142">
        <v>100</v>
      </c>
      <c r="L457" s="143">
        <v>0.1</v>
      </c>
      <c r="M457" s="80"/>
      <c r="N457" s="43">
        <f>IF(Tableau5[[#This Row],[PN]]&gt;0.05,"ERREUR",Tableau5[[#This Row],[Prix de vente public]]*(1-(Tableau5[[#This Row],[Remise]]+Tableau5[[#This Row],[PN]])))</f>
        <v>90</v>
      </c>
      <c r="O457" s="44"/>
    </row>
    <row r="458" spans="5:15" x14ac:dyDescent="0.25">
      <c r="E458" s="125" t="s">
        <v>2</v>
      </c>
      <c r="F458" s="5" t="s">
        <v>112</v>
      </c>
      <c r="G458" s="145" t="s">
        <v>972</v>
      </c>
      <c r="H458" s="74" t="s">
        <v>26</v>
      </c>
      <c r="I458" s="127" t="s">
        <v>2882</v>
      </c>
      <c r="J458" s="144" t="s">
        <v>4792</v>
      </c>
      <c r="K458" s="142">
        <v>100</v>
      </c>
      <c r="L458" s="143">
        <v>0.1</v>
      </c>
      <c r="M458" s="80"/>
      <c r="N458" s="43">
        <f>IF(Tableau5[[#This Row],[PN]]&gt;0.05,"ERREUR",Tableau5[[#This Row],[Prix de vente public]]*(1-(Tableau5[[#This Row],[Remise]]+Tableau5[[#This Row],[PN]])))</f>
        <v>90</v>
      </c>
      <c r="O458" s="44"/>
    </row>
    <row r="459" spans="5:15" x14ac:dyDescent="0.25">
      <c r="E459" s="125" t="s">
        <v>2</v>
      </c>
      <c r="F459" s="5" t="s">
        <v>112</v>
      </c>
      <c r="G459" s="145" t="s">
        <v>973</v>
      </c>
      <c r="H459" s="74" t="s">
        <v>26</v>
      </c>
      <c r="I459" s="127" t="s">
        <v>2883</v>
      </c>
      <c r="J459" s="144" t="s">
        <v>4793</v>
      </c>
      <c r="K459" s="142">
        <v>100</v>
      </c>
      <c r="L459" s="143">
        <v>0.1</v>
      </c>
      <c r="M459" s="80"/>
      <c r="N459" s="43">
        <f>IF(Tableau5[[#This Row],[PN]]&gt;0.05,"ERREUR",Tableau5[[#This Row],[Prix de vente public]]*(1-(Tableau5[[#This Row],[Remise]]+Tableau5[[#This Row],[PN]])))</f>
        <v>90</v>
      </c>
      <c r="O459" s="44"/>
    </row>
    <row r="460" spans="5:15" x14ac:dyDescent="0.25">
      <c r="E460" s="125" t="s">
        <v>2</v>
      </c>
      <c r="F460" s="5" t="s">
        <v>112</v>
      </c>
      <c r="G460" s="145" t="s">
        <v>974</v>
      </c>
      <c r="H460" s="74" t="s">
        <v>26</v>
      </c>
      <c r="I460" s="127" t="s">
        <v>2884</v>
      </c>
      <c r="J460" s="144" t="s">
        <v>4794</v>
      </c>
      <c r="K460" s="142">
        <v>100</v>
      </c>
      <c r="L460" s="143">
        <v>0.1</v>
      </c>
      <c r="M460" s="80"/>
      <c r="N460" s="43">
        <f>IF(Tableau5[[#This Row],[PN]]&gt;0.05,"ERREUR",Tableau5[[#This Row],[Prix de vente public]]*(1-(Tableau5[[#This Row],[Remise]]+Tableau5[[#This Row],[PN]])))</f>
        <v>90</v>
      </c>
      <c r="O460" s="44"/>
    </row>
    <row r="461" spans="5:15" x14ac:dyDescent="0.25">
      <c r="E461" s="125" t="s">
        <v>2</v>
      </c>
      <c r="F461" s="5" t="s">
        <v>112</v>
      </c>
      <c r="G461" s="145" t="s">
        <v>975</v>
      </c>
      <c r="H461" s="74" t="s">
        <v>26</v>
      </c>
      <c r="I461" s="127" t="s">
        <v>2885</v>
      </c>
      <c r="J461" s="144" t="s">
        <v>4795</v>
      </c>
      <c r="K461" s="142">
        <v>100</v>
      </c>
      <c r="L461" s="143">
        <v>0.1</v>
      </c>
      <c r="M461" s="80"/>
      <c r="N461" s="43">
        <f>IF(Tableau5[[#This Row],[PN]]&gt;0.05,"ERREUR",Tableau5[[#This Row],[Prix de vente public]]*(1-(Tableau5[[#This Row],[Remise]]+Tableau5[[#This Row],[PN]])))</f>
        <v>90</v>
      </c>
      <c r="O461" s="44"/>
    </row>
    <row r="462" spans="5:15" x14ac:dyDescent="0.25">
      <c r="E462" s="125" t="s">
        <v>2</v>
      </c>
      <c r="F462" s="5" t="s">
        <v>112</v>
      </c>
      <c r="G462" s="145" t="s">
        <v>976</v>
      </c>
      <c r="H462" s="74" t="s">
        <v>26</v>
      </c>
      <c r="I462" s="127" t="s">
        <v>2886</v>
      </c>
      <c r="J462" s="144" t="s">
        <v>4796</v>
      </c>
      <c r="K462" s="142">
        <v>100</v>
      </c>
      <c r="L462" s="143">
        <v>0.1</v>
      </c>
      <c r="M462" s="80"/>
      <c r="N462" s="43">
        <f>IF(Tableau5[[#This Row],[PN]]&gt;0.05,"ERREUR",Tableau5[[#This Row],[Prix de vente public]]*(1-(Tableau5[[#This Row],[Remise]]+Tableau5[[#This Row],[PN]])))</f>
        <v>90</v>
      </c>
      <c r="O462" s="44"/>
    </row>
    <row r="463" spans="5:15" x14ac:dyDescent="0.25">
      <c r="E463" s="125" t="s">
        <v>2</v>
      </c>
      <c r="F463" s="5" t="s">
        <v>112</v>
      </c>
      <c r="G463" s="145" t="s">
        <v>977</v>
      </c>
      <c r="H463" s="74" t="s">
        <v>26</v>
      </c>
      <c r="I463" s="127" t="s">
        <v>2887</v>
      </c>
      <c r="J463" s="144" t="s">
        <v>4797</v>
      </c>
      <c r="K463" s="142">
        <v>100</v>
      </c>
      <c r="L463" s="143">
        <v>0.1</v>
      </c>
      <c r="M463" s="80"/>
      <c r="N463" s="43">
        <f>IF(Tableau5[[#This Row],[PN]]&gt;0.05,"ERREUR",Tableau5[[#This Row],[Prix de vente public]]*(1-(Tableau5[[#This Row],[Remise]]+Tableau5[[#This Row],[PN]])))</f>
        <v>90</v>
      </c>
      <c r="O463" s="44"/>
    </row>
    <row r="464" spans="5:15" x14ac:dyDescent="0.25">
      <c r="E464" s="125" t="s">
        <v>2</v>
      </c>
      <c r="F464" s="5" t="s">
        <v>112</v>
      </c>
      <c r="G464" s="145" t="s">
        <v>978</v>
      </c>
      <c r="H464" s="74" t="s">
        <v>26</v>
      </c>
      <c r="I464" s="127" t="s">
        <v>2888</v>
      </c>
      <c r="J464" s="144" t="s">
        <v>4798</v>
      </c>
      <c r="K464" s="142">
        <v>100</v>
      </c>
      <c r="L464" s="143">
        <v>0.1</v>
      </c>
      <c r="M464" s="80"/>
      <c r="N464" s="43">
        <f>IF(Tableau5[[#This Row],[PN]]&gt;0.05,"ERREUR",Tableau5[[#This Row],[Prix de vente public]]*(1-(Tableau5[[#This Row],[Remise]]+Tableau5[[#This Row],[PN]])))</f>
        <v>90</v>
      </c>
      <c r="O464" s="44"/>
    </row>
    <row r="465" spans="5:15" x14ac:dyDescent="0.25">
      <c r="E465" s="125" t="s">
        <v>2</v>
      </c>
      <c r="F465" s="5" t="s">
        <v>112</v>
      </c>
      <c r="G465" s="145" t="s">
        <v>979</v>
      </c>
      <c r="H465" s="74" t="s">
        <v>26</v>
      </c>
      <c r="I465" s="127" t="s">
        <v>2889</v>
      </c>
      <c r="J465" s="144" t="s">
        <v>4799</v>
      </c>
      <c r="K465" s="142">
        <v>100</v>
      </c>
      <c r="L465" s="143">
        <v>0.1</v>
      </c>
      <c r="M465" s="80"/>
      <c r="N465" s="43">
        <f>IF(Tableau5[[#This Row],[PN]]&gt;0.05,"ERREUR",Tableau5[[#This Row],[Prix de vente public]]*(1-(Tableau5[[#This Row],[Remise]]+Tableau5[[#This Row],[PN]])))</f>
        <v>90</v>
      </c>
      <c r="O465" s="44"/>
    </row>
    <row r="466" spans="5:15" x14ac:dyDescent="0.25">
      <c r="E466" s="125" t="s">
        <v>2</v>
      </c>
      <c r="F466" s="5" t="s">
        <v>112</v>
      </c>
      <c r="G466" s="145" t="s">
        <v>980</v>
      </c>
      <c r="H466" s="74" t="s">
        <v>26</v>
      </c>
      <c r="I466" s="127" t="s">
        <v>2890</v>
      </c>
      <c r="J466" s="144" t="s">
        <v>4800</v>
      </c>
      <c r="K466" s="142">
        <v>100</v>
      </c>
      <c r="L466" s="143">
        <v>0.1</v>
      </c>
      <c r="M466" s="80"/>
      <c r="N466" s="43">
        <f>IF(Tableau5[[#This Row],[PN]]&gt;0.05,"ERREUR",Tableau5[[#This Row],[Prix de vente public]]*(1-(Tableau5[[#This Row],[Remise]]+Tableau5[[#This Row],[PN]])))</f>
        <v>90</v>
      </c>
      <c r="O466" s="44"/>
    </row>
    <row r="467" spans="5:15" x14ac:dyDescent="0.25">
      <c r="E467" s="125" t="s">
        <v>2</v>
      </c>
      <c r="F467" s="5" t="s">
        <v>112</v>
      </c>
      <c r="G467" s="145" t="s">
        <v>981</v>
      </c>
      <c r="H467" s="74" t="s">
        <v>26</v>
      </c>
      <c r="I467" s="127" t="s">
        <v>2891</v>
      </c>
      <c r="J467" s="144" t="s">
        <v>4801</v>
      </c>
      <c r="K467" s="142">
        <v>100</v>
      </c>
      <c r="L467" s="143">
        <v>0.1</v>
      </c>
      <c r="M467" s="80"/>
      <c r="N467" s="43">
        <f>IF(Tableau5[[#This Row],[PN]]&gt;0.05,"ERREUR",Tableau5[[#This Row],[Prix de vente public]]*(1-(Tableau5[[#This Row],[Remise]]+Tableau5[[#This Row],[PN]])))</f>
        <v>90</v>
      </c>
      <c r="O467" s="44"/>
    </row>
    <row r="468" spans="5:15" x14ac:dyDescent="0.25">
      <c r="E468" s="125" t="s">
        <v>2</v>
      </c>
      <c r="F468" s="5" t="s">
        <v>112</v>
      </c>
      <c r="G468" s="145" t="s">
        <v>982</v>
      </c>
      <c r="H468" s="74" t="s">
        <v>26</v>
      </c>
      <c r="I468" s="127" t="s">
        <v>2892</v>
      </c>
      <c r="J468" s="144" t="s">
        <v>4802</v>
      </c>
      <c r="K468" s="142">
        <v>100</v>
      </c>
      <c r="L468" s="143">
        <v>0.1</v>
      </c>
      <c r="M468" s="80"/>
      <c r="N468" s="43">
        <f>IF(Tableau5[[#This Row],[PN]]&gt;0.05,"ERREUR",Tableau5[[#This Row],[Prix de vente public]]*(1-(Tableau5[[#This Row],[Remise]]+Tableau5[[#This Row],[PN]])))</f>
        <v>90</v>
      </c>
      <c r="O468" s="44"/>
    </row>
    <row r="469" spans="5:15" x14ac:dyDescent="0.25">
      <c r="E469" s="125" t="s">
        <v>2</v>
      </c>
      <c r="F469" s="5" t="s">
        <v>112</v>
      </c>
      <c r="G469" s="145" t="s">
        <v>983</v>
      </c>
      <c r="H469" s="74" t="s">
        <v>26</v>
      </c>
      <c r="I469" s="127" t="s">
        <v>2893</v>
      </c>
      <c r="J469" s="144" t="s">
        <v>4803</v>
      </c>
      <c r="K469" s="142">
        <v>100</v>
      </c>
      <c r="L469" s="143">
        <v>0.1</v>
      </c>
      <c r="M469" s="80"/>
      <c r="N469" s="43">
        <f>IF(Tableau5[[#This Row],[PN]]&gt;0.05,"ERREUR",Tableau5[[#This Row],[Prix de vente public]]*(1-(Tableau5[[#This Row],[Remise]]+Tableau5[[#This Row],[PN]])))</f>
        <v>90</v>
      </c>
      <c r="O469" s="44"/>
    </row>
    <row r="470" spans="5:15" x14ac:dyDescent="0.25">
      <c r="E470" s="125" t="s">
        <v>2</v>
      </c>
      <c r="F470" s="5" t="s">
        <v>112</v>
      </c>
      <c r="G470" s="145" t="s">
        <v>984</v>
      </c>
      <c r="H470" s="74" t="s">
        <v>26</v>
      </c>
      <c r="I470" s="127" t="s">
        <v>2894</v>
      </c>
      <c r="J470" s="144" t="s">
        <v>4804</v>
      </c>
      <c r="K470" s="142">
        <v>100</v>
      </c>
      <c r="L470" s="143">
        <v>0.1</v>
      </c>
      <c r="M470" s="80"/>
      <c r="N470" s="43">
        <f>IF(Tableau5[[#This Row],[PN]]&gt;0.05,"ERREUR",Tableau5[[#This Row],[Prix de vente public]]*(1-(Tableau5[[#This Row],[Remise]]+Tableau5[[#This Row],[PN]])))</f>
        <v>90</v>
      </c>
      <c r="O470" s="44"/>
    </row>
    <row r="471" spans="5:15" x14ac:dyDescent="0.25">
      <c r="E471" s="125" t="s">
        <v>2</v>
      </c>
      <c r="F471" s="5" t="s">
        <v>112</v>
      </c>
      <c r="G471" s="145" t="s">
        <v>985</v>
      </c>
      <c r="H471" s="74" t="s">
        <v>26</v>
      </c>
      <c r="I471" s="127" t="s">
        <v>2895</v>
      </c>
      <c r="J471" s="144" t="s">
        <v>4805</v>
      </c>
      <c r="K471" s="142">
        <v>100</v>
      </c>
      <c r="L471" s="143">
        <v>0.1</v>
      </c>
      <c r="M471" s="80"/>
      <c r="N471" s="43">
        <f>IF(Tableau5[[#This Row],[PN]]&gt;0.05,"ERREUR",Tableau5[[#This Row],[Prix de vente public]]*(1-(Tableau5[[#This Row],[Remise]]+Tableau5[[#This Row],[PN]])))</f>
        <v>90</v>
      </c>
      <c r="O471" s="44"/>
    </row>
    <row r="472" spans="5:15" x14ac:dyDescent="0.25">
      <c r="E472" s="125" t="s">
        <v>2</v>
      </c>
      <c r="F472" s="5" t="s">
        <v>112</v>
      </c>
      <c r="G472" s="145" t="s">
        <v>986</v>
      </c>
      <c r="H472" s="74" t="s">
        <v>26</v>
      </c>
      <c r="I472" s="127" t="s">
        <v>2896</v>
      </c>
      <c r="J472" s="144" t="s">
        <v>4806</v>
      </c>
      <c r="K472" s="142">
        <v>100</v>
      </c>
      <c r="L472" s="143">
        <v>0.1</v>
      </c>
      <c r="M472" s="80"/>
      <c r="N472" s="43">
        <f>IF(Tableau5[[#This Row],[PN]]&gt;0.05,"ERREUR",Tableau5[[#This Row],[Prix de vente public]]*(1-(Tableau5[[#This Row],[Remise]]+Tableau5[[#This Row],[PN]])))</f>
        <v>90</v>
      </c>
      <c r="O472" s="44"/>
    </row>
    <row r="473" spans="5:15" x14ac:dyDescent="0.25">
      <c r="E473" s="125" t="s">
        <v>2</v>
      </c>
      <c r="F473" s="5" t="s">
        <v>112</v>
      </c>
      <c r="G473" s="145" t="s">
        <v>987</v>
      </c>
      <c r="H473" s="74" t="s">
        <v>26</v>
      </c>
      <c r="I473" s="127" t="s">
        <v>2897</v>
      </c>
      <c r="J473" s="144" t="s">
        <v>4807</v>
      </c>
      <c r="K473" s="142">
        <v>100</v>
      </c>
      <c r="L473" s="143">
        <v>0.1</v>
      </c>
      <c r="M473" s="80"/>
      <c r="N473" s="43">
        <f>IF(Tableau5[[#This Row],[PN]]&gt;0.05,"ERREUR",Tableau5[[#This Row],[Prix de vente public]]*(1-(Tableau5[[#This Row],[Remise]]+Tableau5[[#This Row],[PN]])))</f>
        <v>90</v>
      </c>
      <c r="O473" s="44"/>
    </row>
    <row r="474" spans="5:15" x14ac:dyDescent="0.25">
      <c r="E474" s="125" t="s">
        <v>2</v>
      </c>
      <c r="F474" s="5" t="s">
        <v>112</v>
      </c>
      <c r="G474" s="145" t="s">
        <v>988</v>
      </c>
      <c r="H474" s="74" t="s">
        <v>26</v>
      </c>
      <c r="I474" s="127" t="s">
        <v>2898</v>
      </c>
      <c r="J474" s="144" t="s">
        <v>4808</v>
      </c>
      <c r="K474" s="142">
        <v>100</v>
      </c>
      <c r="L474" s="143">
        <v>0.1</v>
      </c>
      <c r="M474" s="80"/>
      <c r="N474" s="43">
        <f>IF(Tableau5[[#This Row],[PN]]&gt;0.05,"ERREUR",Tableau5[[#This Row],[Prix de vente public]]*(1-(Tableau5[[#This Row],[Remise]]+Tableau5[[#This Row],[PN]])))</f>
        <v>90</v>
      </c>
      <c r="O474" s="44"/>
    </row>
    <row r="475" spans="5:15" x14ac:dyDescent="0.25">
      <c r="E475" s="125" t="s">
        <v>2</v>
      </c>
      <c r="F475" s="5" t="s">
        <v>112</v>
      </c>
      <c r="G475" s="145" t="s">
        <v>989</v>
      </c>
      <c r="H475" s="74" t="s">
        <v>26</v>
      </c>
      <c r="I475" s="127" t="s">
        <v>2899</v>
      </c>
      <c r="J475" s="144" t="s">
        <v>4809</v>
      </c>
      <c r="K475" s="142">
        <v>100</v>
      </c>
      <c r="L475" s="143">
        <v>0.1</v>
      </c>
      <c r="M475" s="80"/>
      <c r="N475" s="43">
        <f>IF(Tableau5[[#This Row],[PN]]&gt;0.05,"ERREUR",Tableau5[[#This Row],[Prix de vente public]]*(1-(Tableau5[[#This Row],[Remise]]+Tableau5[[#This Row],[PN]])))</f>
        <v>90</v>
      </c>
      <c r="O475" s="44"/>
    </row>
    <row r="476" spans="5:15" x14ac:dyDescent="0.25">
      <c r="E476" s="125" t="s">
        <v>2</v>
      </c>
      <c r="F476" s="5" t="s">
        <v>112</v>
      </c>
      <c r="G476" s="145" t="s">
        <v>990</v>
      </c>
      <c r="H476" s="74" t="s">
        <v>26</v>
      </c>
      <c r="I476" s="127" t="s">
        <v>2900</v>
      </c>
      <c r="J476" s="144" t="s">
        <v>4810</v>
      </c>
      <c r="K476" s="142">
        <v>100</v>
      </c>
      <c r="L476" s="143">
        <v>0.1</v>
      </c>
      <c r="M476" s="80"/>
      <c r="N476" s="43">
        <f>IF(Tableau5[[#This Row],[PN]]&gt;0.05,"ERREUR",Tableau5[[#This Row],[Prix de vente public]]*(1-(Tableau5[[#This Row],[Remise]]+Tableau5[[#This Row],[PN]])))</f>
        <v>90</v>
      </c>
      <c r="O476" s="44"/>
    </row>
    <row r="477" spans="5:15" x14ac:dyDescent="0.25">
      <c r="E477" s="125" t="s">
        <v>2</v>
      </c>
      <c r="F477" s="5" t="s">
        <v>112</v>
      </c>
      <c r="G477" s="145" t="s">
        <v>991</v>
      </c>
      <c r="H477" s="74" t="s">
        <v>26</v>
      </c>
      <c r="I477" s="127" t="s">
        <v>2901</v>
      </c>
      <c r="J477" s="144" t="s">
        <v>4811</v>
      </c>
      <c r="K477" s="142">
        <v>100</v>
      </c>
      <c r="L477" s="143">
        <v>0.1</v>
      </c>
      <c r="M477" s="80"/>
      <c r="N477" s="43">
        <f>IF(Tableau5[[#This Row],[PN]]&gt;0.05,"ERREUR",Tableau5[[#This Row],[Prix de vente public]]*(1-(Tableau5[[#This Row],[Remise]]+Tableau5[[#This Row],[PN]])))</f>
        <v>90</v>
      </c>
      <c r="O477" s="44"/>
    </row>
    <row r="478" spans="5:15" x14ac:dyDescent="0.25">
      <c r="E478" s="125" t="s">
        <v>2</v>
      </c>
      <c r="F478" s="5" t="s">
        <v>112</v>
      </c>
      <c r="G478" s="145" t="s">
        <v>992</v>
      </c>
      <c r="H478" s="74" t="s">
        <v>26</v>
      </c>
      <c r="I478" s="127" t="s">
        <v>2902</v>
      </c>
      <c r="J478" s="144" t="s">
        <v>4812</v>
      </c>
      <c r="K478" s="142">
        <v>100</v>
      </c>
      <c r="L478" s="143">
        <v>0.1</v>
      </c>
      <c r="M478" s="80"/>
      <c r="N478" s="43">
        <f>IF(Tableau5[[#This Row],[PN]]&gt;0.05,"ERREUR",Tableau5[[#This Row],[Prix de vente public]]*(1-(Tableau5[[#This Row],[Remise]]+Tableau5[[#This Row],[PN]])))</f>
        <v>90</v>
      </c>
      <c r="O478" s="44"/>
    </row>
    <row r="479" spans="5:15" x14ac:dyDescent="0.25">
      <c r="E479" s="125" t="s">
        <v>2</v>
      </c>
      <c r="F479" s="5" t="s">
        <v>112</v>
      </c>
      <c r="G479" s="145" t="s">
        <v>993</v>
      </c>
      <c r="H479" s="74" t="s">
        <v>26</v>
      </c>
      <c r="I479" s="127" t="s">
        <v>2903</v>
      </c>
      <c r="J479" s="144" t="s">
        <v>4813</v>
      </c>
      <c r="K479" s="142">
        <v>100</v>
      </c>
      <c r="L479" s="143">
        <v>0.1</v>
      </c>
      <c r="M479" s="80"/>
      <c r="N479" s="43">
        <f>IF(Tableau5[[#This Row],[PN]]&gt;0.05,"ERREUR",Tableau5[[#This Row],[Prix de vente public]]*(1-(Tableau5[[#This Row],[Remise]]+Tableau5[[#This Row],[PN]])))</f>
        <v>90</v>
      </c>
      <c r="O479" s="44"/>
    </row>
    <row r="480" spans="5:15" x14ac:dyDescent="0.25">
      <c r="E480" s="125" t="s">
        <v>2</v>
      </c>
      <c r="F480" s="5" t="s">
        <v>112</v>
      </c>
      <c r="G480" s="145" t="s">
        <v>994</v>
      </c>
      <c r="H480" s="74" t="s">
        <v>26</v>
      </c>
      <c r="I480" s="127" t="s">
        <v>2904</v>
      </c>
      <c r="J480" s="144" t="s">
        <v>4814</v>
      </c>
      <c r="K480" s="142">
        <v>100</v>
      </c>
      <c r="L480" s="143">
        <v>0.1</v>
      </c>
      <c r="M480" s="80"/>
      <c r="N480" s="43">
        <f>IF(Tableau5[[#This Row],[PN]]&gt;0.05,"ERREUR",Tableau5[[#This Row],[Prix de vente public]]*(1-(Tableau5[[#This Row],[Remise]]+Tableau5[[#This Row],[PN]])))</f>
        <v>90</v>
      </c>
      <c r="O480" s="44"/>
    </row>
    <row r="481" spans="5:15" x14ac:dyDescent="0.25">
      <c r="E481" s="125" t="s">
        <v>2</v>
      </c>
      <c r="F481" s="5" t="s">
        <v>112</v>
      </c>
      <c r="G481" s="145" t="s">
        <v>995</v>
      </c>
      <c r="H481" s="74" t="s">
        <v>26</v>
      </c>
      <c r="I481" s="127" t="s">
        <v>2905</v>
      </c>
      <c r="J481" s="144" t="s">
        <v>4815</v>
      </c>
      <c r="K481" s="142">
        <v>100</v>
      </c>
      <c r="L481" s="143">
        <v>0.1</v>
      </c>
      <c r="M481" s="80"/>
      <c r="N481" s="43">
        <f>IF(Tableau5[[#This Row],[PN]]&gt;0.05,"ERREUR",Tableau5[[#This Row],[Prix de vente public]]*(1-(Tableau5[[#This Row],[Remise]]+Tableau5[[#This Row],[PN]])))</f>
        <v>90</v>
      </c>
      <c r="O481" s="44"/>
    </row>
    <row r="482" spans="5:15" x14ac:dyDescent="0.25">
      <c r="E482" s="125" t="s">
        <v>2</v>
      </c>
      <c r="F482" s="5" t="s">
        <v>112</v>
      </c>
      <c r="G482" s="145" t="s">
        <v>996</v>
      </c>
      <c r="H482" s="74" t="s">
        <v>26</v>
      </c>
      <c r="I482" s="127" t="s">
        <v>2906</v>
      </c>
      <c r="J482" s="144" t="s">
        <v>4816</v>
      </c>
      <c r="K482" s="142">
        <v>100</v>
      </c>
      <c r="L482" s="143">
        <v>0.1</v>
      </c>
      <c r="M482" s="80"/>
      <c r="N482" s="43">
        <f>IF(Tableau5[[#This Row],[PN]]&gt;0.05,"ERREUR",Tableau5[[#This Row],[Prix de vente public]]*(1-(Tableau5[[#This Row],[Remise]]+Tableau5[[#This Row],[PN]])))</f>
        <v>90</v>
      </c>
      <c r="O482" s="44"/>
    </row>
    <row r="483" spans="5:15" x14ac:dyDescent="0.25">
      <c r="E483" s="125" t="s">
        <v>2</v>
      </c>
      <c r="F483" s="5" t="s">
        <v>112</v>
      </c>
      <c r="G483" s="145" t="s">
        <v>997</v>
      </c>
      <c r="H483" s="74" t="s">
        <v>26</v>
      </c>
      <c r="I483" s="127" t="s">
        <v>2907</v>
      </c>
      <c r="J483" s="144" t="s">
        <v>4817</v>
      </c>
      <c r="K483" s="142">
        <v>100</v>
      </c>
      <c r="L483" s="143">
        <v>0.1</v>
      </c>
      <c r="M483" s="80"/>
      <c r="N483" s="43">
        <f>IF(Tableau5[[#This Row],[PN]]&gt;0.05,"ERREUR",Tableau5[[#This Row],[Prix de vente public]]*(1-(Tableau5[[#This Row],[Remise]]+Tableau5[[#This Row],[PN]])))</f>
        <v>90</v>
      </c>
      <c r="O483" s="44"/>
    </row>
    <row r="484" spans="5:15" x14ac:dyDescent="0.25">
      <c r="E484" s="125" t="s">
        <v>2</v>
      </c>
      <c r="F484" s="5" t="s">
        <v>112</v>
      </c>
      <c r="G484" s="145" t="s">
        <v>998</v>
      </c>
      <c r="H484" s="74" t="s">
        <v>26</v>
      </c>
      <c r="I484" s="127" t="s">
        <v>2908</v>
      </c>
      <c r="J484" s="144" t="s">
        <v>4818</v>
      </c>
      <c r="K484" s="142">
        <v>100</v>
      </c>
      <c r="L484" s="143">
        <v>0.1</v>
      </c>
      <c r="M484" s="80"/>
      <c r="N484" s="43">
        <f>IF(Tableau5[[#This Row],[PN]]&gt;0.05,"ERREUR",Tableau5[[#This Row],[Prix de vente public]]*(1-(Tableau5[[#This Row],[Remise]]+Tableau5[[#This Row],[PN]])))</f>
        <v>90</v>
      </c>
      <c r="O484" s="44"/>
    </row>
    <row r="485" spans="5:15" x14ac:dyDescent="0.25">
      <c r="E485" s="125" t="s">
        <v>2</v>
      </c>
      <c r="F485" s="5" t="s">
        <v>112</v>
      </c>
      <c r="G485" s="145" t="s">
        <v>999</v>
      </c>
      <c r="H485" s="74" t="s">
        <v>26</v>
      </c>
      <c r="I485" s="127" t="s">
        <v>2909</v>
      </c>
      <c r="J485" s="144" t="s">
        <v>4819</v>
      </c>
      <c r="K485" s="142">
        <v>100</v>
      </c>
      <c r="L485" s="143">
        <v>0.1</v>
      </c>
      <c r="M485" s="80"/>
      <c r="N485" s="43">
        <f>IF(Tableau5[[#This Row],[PN]]&gt;0.05,"ERREUR",Tableau5[[#This Row],[Prix de vente public]]*(1-(Tableau5[[#This Row],[Remise]]+Tableau5[[#This Row],[PN]])))</f>
        <v>90</v>
      </c>
      <c r="O485" s="44"/>
    </row>
    <row r="486" spans="5:15" x14ac:dyDescent="0.25">
      <c r="E486" s="125" t="s">
        <v>2</v>
      </c>
      <c r="F486" s="5" t="s">
        <v>112</v>
      </c>
      <c r="G486" s="145" t="s">
        <v>1000</v>
      </c>
      <c r="H486" s="74" t="s">
        <v>26</v>
      </c>
      <c r="I486" s="127" t="s">
        <v>2910</v>
      </c>
      <c r="J486" s="144" t="s">
        <v>4820</v>
      </c>
      <c r="K486" s="142">
        <v>100</v>
      </c>
      <c r="L486" s="143">
        <v>0.1</v>
      </c>
      <c r="M486" s="80"/>
      <c r="N486" s="43">
        <f>IF(Tableau5[[#This Row],[PN]]&gt;0.05,"ERREUR",Tableau5[[#This Row],[Prix de vente public]]*(1-(Tableau5[[#This Row],[Remise]]+Tableau5[[#This Row],[PN]])))</f>
        <v>90</v>
      </c>
      <c r="O486" s="44"/>
    </row>
    <row r="487" spans="5:15" x14ac:dyDescent="0.25">
      <c r="E487" s="125" t="s">
        <v>2</v>
      </c>
      <c r="F487" s="5" t="s">
        <v>112</v>
      </c>
      <c r="G487" s="145" t="s">
        <v>1001</v>
      </c>
      <c r="H487" s="74" t="s">
        <v>26</v>
      </c>
      <c r="I487" s="127" t="s">
        <v>2911</v>
      </c>
      <c r="J487" s="144" t="s">
        <v>4821</v>
      </c>
      <c r="K487" s="142">
        <v>100</v>
      </c>
      <c r="L487" s="143">
        <v>0.1</v>
      </c>
      <c r="M487" s="80"/>
      <c r="N487" s="43">
        <f>IF(Tableau5[[#This Row],[PN]]&gt;0.05,"ERREUR",Tableau5[[#This Row],[Prix de vente public]]*(1-(Tableau5[[#This Row],[Remise]]+Tableau5[[#This Row],[PN]])))</f>
        <v>90</v>
      </c>
      <c r="O487" s="44"/>
    </row>
    <row r="488" spans="5:15" x14ac:dyDescent="0.25">
      <c r="E488" s="125" t="s">
        <v>2</v>
      </c>
      <c r="F488" s="5" t="s">
        <v>112</v>
      </c>
      <c r="G488" s="145" t="s">
        <v>1002</v>
      </c>
      <c r="H488" s="74" t="s">
        <v>26</v>
      </c>
      <c r="I488" s="127" t="s">
        <v>2912</v>
      </c>
      <c r="J488" s="144" t="s">
        <v>4822</v>
      </c>
      <c r="K488" s="142">
        <v>100</v>
      </c>
      <c r="L488" s="143">
        <v>0.1</v>
      </c>
      <c r="M488" s="80"/>
      <c r="N488" s="43">
        <f>IF(Tableau5[[#This Row],[PN]]&gt;0.05,"ERREUR",Tableau5[[#This Row],[Prix de vente public]]*(1-(Tableau5[[#This Row],[Remise]]+Tableau5[[#This Row],[PN]])))</f>
        <v>90</v>
      </c>
      <c r="O488" s="44"/>
    </row>
    <row r="489" spans="5:15" x14ac:dyDescent="0.25">
      <c r="E489" s="125" t="s">
        <v>2</v>
      </c>
      <c r="F489" s="5" t="s">
        <v>112</v>
      </c>
      <c r="G489" s="145" t="s">
        <v>1003</v>
      </c>
      <c r="H489" s="74" t="s">
        <v>26</v>
      </c>
      <c r="I489" s="127" t="s">
        <v>2913</v>
      </c>
      <c r="J489" s="144" t="s">
        <v>4823</v>
      </c>
      <c r="K489" s="142">
        <v>100</v>
      </c>
      <c r="L489" s="143">
        <v>0.1</v>
      </c>
      <c r="M489" s="80"/>
      <c r="N489" s="43">
        <f>IF(Tableau5[[#This Row],[PN]]&gt;0.05,"ERREUR",Tableau5[[#This Row],[Prix de vente public]]*(1-(Tableau5[[#This Row],[Remise]]+Tableau5[[#This Row],[PN]])))</f>
        <v>90</v>
      </c>
      <c r="O489" s="44"/>
    </row>
    <row r="490" spans="5:15" x14ac:dyDescent="0.25">
      <c r="E490" s="125" t="s">
        <v>2</v>
      </c>
      <c r="F490" s="5" t="s">
        <v>112</v>
      </c>
      <c r="G490" s="145" t="s">
        <v>1004</v>
      </c>
      <c r="H490" s="74" t="s">
        <v>26</v>
      </c>
      <c r="I490" s="127" t="s">
        <v>2914</v>
      </c>
      <c r="J490" s="144" t="s">
        <v>4824</v>
      </c>
      <c r="K490" s="142">
        <v>100</v>
      </c>
      <c r="L490" s="143">
        <v>0.1</v>
      </c>
      <c r="M490" s="80"/>
      <c r="N490" s="43">
        <f>IF(Tableau5[[#This Row],[PN]]&gt;0.05,"ERREUR",Tableau5[[#This Row],[Prix de vente public]]*(1-(Tableau5[[#This Row],[Remise]]+Tableau5[[#This Row],[PN]])))</f>
        <v>90</v>
      </c>
      <c r="O490" s="44"/>
    </row>
    <row r="491" spans="5:15" x14ac:dyDescent="0.25">
      <c r="E491" s="125" t="s">
        <v>2</v>
      </c>
      <c r="F491" s="5" t="s">
        <v>112</v>
      </c>
      <c r="G491" s="145" t="s">
        <v>1005</v>
      </c>
      <c r="H491" s="74" t="s">
        <v>26</v>
      </c>
      <c r="I491" s="127" t="s">
        <v>2915</v>
      </c>
      <c r="J491" s="144" t="s">
        <v>4825</v>
      </c>
      <c r="K491" s="142">
        <v>100</v>
      </c>
      <c r="L491" s="143">
        <v>0.1</v>
      </c>
      <c r="M491" s="80"/>
      <c r="N491" s="43">
        <f>IF(Tableau5[[#This Row],[PN]]&gt;0.05,"ERREUR",Tableau5[[#This Row],[Prix de vente public]]*(1-(Tableau5[[#This Row],[Remise]]+Tableau5[[#This Row],[PN]])))</f>
        <v>90</v>
      </c>
      <c r="O491" s="44"/>
    </row>
    <row r="492" spans="5:15" x14ac:dyDescent="0.25">
      <c r="E492" s="125" t="s">
        <v>2</v>
      </c>
      <c r="F492" s="5" t="s">
        <v>112</v>
      </c>
      <c r="G492" s="145" t="s">
        <v>1006</v>
      </c>
      <c r="H492" s="74" t="s">
        <v>26</v>
      </c>
      <c r="I492" s="127" t="s">
        <v>2916</v>
      </c>
      <c r="J492" s="144" t="s">
        <v>4826</v>
      </c>
      <c r="K492" s="142">
        <v>100</v>
      </c>
      <c r="L492" s="143">
        <v>0.1</v>
      </c>
      <c r="M492" s="80"/>
      <c r="N492" s="43">
        <f>IF(Tableau5[[#This Row],[PN]]&gt;0.05,"ERREUR",Tableau5[[#This Row],[Prix de vente public]]*(1-(Tableau5[[#This Row],[Remise]]+Tableau5[[#This Row],[PN]])))</f>
        <v>90</v>
      </c>
      <c r="O492" s="44"/>
    </row>
    <row r="493" spans="5:15" x14ac:dyDescent="0.25">
      <c r="E493" s="125" t="s">
        <v>2</v>
      </c>
      <c r="F493" s="5" t="s">
        <v>112</v>
      </c>
      <c r="G493" s="145" t="s">
        <v>1007</v>
      </c>
      <c r="H493" s="74" t="s">
        <v>26</v>
      </c>
      <c r="I493" s="127" t="s">
        <v>2917</v>
      </c>
      <c r="J493" s="144" t="s">
        <v>4827</v>
      </c>
      <c r="K493" s="142">
        <v>100</v>
      </c>
      <c r="L493" s="143">
        <v>0.1</v>
      </c>
      <c r="M493" s="80"/>
      <c r="N493" s="43">
        <f>IF(Tableau5[[#This Row],[PN]]&gt;0.05,"ERREUR",Tableau5[[#This Row],[Prix de vente public]]*(1-(Tableau5[[#This Row],[Remise]]+Tableau5[[#This Row],[PN]])))</f>
        <v>90</v>
      </c>
      <c r="O493" s="44"/>
    </row>
    <row r="494" spans="5:15" x14ac:dyDescent="0.25">
      <c r="E494" s="125" t="s">
        <v>2</v>
      </c>
      <c r="F494" s="5" t="s">
        <v>112</v>
      </c>
      <c r="G494" s="145" t="s">
        <v>1008</v>
      </c>
      <c r="H494" s="74" t="s">
        <v>26</v>
      </c>
      <c r="I494" s="127" t="s">
        <v>2918</v>
      </c>
      <c r="J494" s="144" t="s">
        <v>4828</v>
      </c>
      <c r="K494" s="142">
        <v>100</v>
      </c>
      <c r="L494" s="143">
        <v>0.1</v>
      </c>
      <c r="M494" s="80"/>
      <c r="N494" s="43">
        <f>IF(Tableau5[[#This Row],[PN]]&gt;0.05,"ERREUR",Tableau5[[#This Row],[Prix de vente public]]*(1-(Tableau5[[#This Row],[Remise]]+Tableau5[[#This Row],[PN]])))</f>
        <v>90</v>
      </c>
      <c r="O494" s="44"/>
    </row>
    <row r="495" spans="5:15" x14ac:dyDescent="0.25">
      <c r="E495" s="125" t="s">
        <v>2</v>
      </c>
      <c r="F495" s="5" t="s">
        <v>112</v>
      </c>
      <c r="G495" s="145" t="s">
        <v>1009</v>
      </c>
      <c r="H495" s="74" t="s">
        <v>26</v>
      </c>
      <c r="I495" s="127" t="s">
        <v>2919</v>
      </c>
      <c r="J495" s="144" t="s">
        <v>4829</v>
      </c>
      <c r="K495" s="142">
        <v>100</v>
      </c>
      <c r="L495" s="143">
        <v>0.1</v>
      </c>
      <c r="M495" s="80"/>
      <c r="N495" s="43">
        <f>IF(Tableau5[[#This Row],[PN]]&gt;0.05,"ERREUR",Tableau5[[#This Row],[Prix de vente public]]*(1-(Tableau5[[#This Row],[Remise]]+Tableau5[[#This Row],[PN]])))</f>
        <v>90</v>
      </c>
      <c r="O495" s="44"/>
    </row>
    <row r="496" spans="5:15" x14ac:dyDescent="0.25">
      <c r="E496" s="125" t="s">
        <v>2</v>
      </c>
      <c r="F496" s="5" t="s">
        <v>112</v>
      </c>
      <c r="G496" s="145" t="s">
        <v>1010</v>
      </c>
      <c r="H496" s="74" t="s">
        <v>26</v>
      </c>
      <c r="I496" s="127" t="s">
        <v>2920</v>
      </c>
      <c r="J496" s="144" t="s">
        <v>4830</v>
      </c>
      <c r="K496" s="142">
        <v>100</v>
      </c>
      <c r="L496" s="143">
        <v>0.1</v>
      </c>
      <c r="M496" s="80"/>
      <c r="N496" s="43">
        <f>IF(Tableau5[[#This Row],[PN]]&gt;0.05,"ERREUR",Tableau5[[#This Row],[Prix de vente public]]*(1-(Tableau5[[#This Row],[Remise]]+Tableau5[[#This Row],[PN]])))</f>
        <v>90</v>
      </c>
      <c r="O496" s="44"/>
    </row>
    <row r="497" spans="5:15" x14ac:dyDescent="0.25">
      <c r="E497" s="125" t="s">
        <v>2</v>
      </c>
      <c r="F497" s="5" t="s">
        <v>112</v>
      </c>
      <c r="G497" s="145" t="s">
        <v>1011</v>
      </c>
      <c r="H497" s="74" t="s">
        <v>26</v>
      </c>
      <c r="I497" s="127" t="s">
        <v>2921</v>
      </c>
      <c r="J497" s="144" t="s">
        <v>4831</v>
      </c>
      <c r="K497" s="142">
        <v>100</v>
      </c>
      <c r="L497" s="143">
        <v>0.1</v>
      </c>
      <c r="M497" s="80"/>
      <c r="N497" s="43">
        <f>IF(Tableau5[[#This Row],[PN]]&gt;0.05,"ERREUR",Tableau5[[#This Row],[Prix de vente public]]*(1-(Tableau5[[#This Row],[Remise]]+Tableau5[[#This Row],[PN]])))</f>
        <v>90</v>
      </c>
      <c r="O497" s="44"/>
    </row>
    <row r="498" spans="5:15" x14ac:dyDescent="0.25">
      <c r="E498" s="125" t="s">
        <v>2</v>
      </c>
      <c r="F498" s="5" t="s">
        <v>112</v>
      </c>
      <c r="G498" s="145" t="s">
        <v>1012</v>
      </c>
      <c r="H498" s="74" t="s">
        <v>26</v>
      </c>
      <c r="I498" s="127" t="s">
        <v>2922</v>
      </c>
      <c r="J498" s="144" t="s">
        <v>4832</v>
      </c>
      <c r="K498" s="142">
        <v>100</v>
      </c>
      <c r="L498" s="143">
        <v>0.1</v>
      </c>
      <c r="M498" s="80"/>
      <c r="N498" s="43">
        <f>IF(Tableau5[[#This Row],[PN]]&gt;0.05,"ERREUR",Tableau5[[#This Row],[Prix de vente public]]*(1-(Tableau5[[#This Row],[Remise]]+Tableau5[[#This Row],[PN]])))</f>
        <v>90</v>
      </c>
      <c r="O498" s="44"/>
    </row>
    <row r="499" spans="5:15" x14ac:dyDescent="0.25">
      <c r="E499" s="125" t="s">
        <v>2</v>
      </c>
      <c r="F499" s="5" t="s">
        <v>112</v>
      </c>
      <c r="G499" s="145" t="s">
        <v>1013</v>
      </c>
      <c r="H499" s="74" t="s">
        <v>26</v>
      </c>
      <c r="I499" s="127" t="s">
        <v>2923</v>
      </c>
      <c r="J499" s="144" t="s">
        <v>4833</v>
      </c>
      <c r="K499" s="142">
        <v>100</v>
      </c>
      <c r="L499" s="143">
        <v>0.1</v>
      </c>
      <c r="M499" s="80"/>
      <c r="N499" s="43">
        <f>IF(Tableau5[[#This Row],[PN]]&gt;0.05,"ERREUR",Tableau5[[#This Row],[Prix de vente public]]*(1-(Tableau5[[#This Row],[Remise]]+Tableau5[[#This Row],[PN]])))</f>
        <v>90</v>
      </c>
      <c r="O499" s="44"/>
    </row>
    <row r="500" spans="5:15" x14ac:dyDescent="0.25">
      <c r="E500" s="125" t="s">
        <v>2</v>
      </c>
      <c r="F500" s="5" t="s">
        <v>112</v>
      </c>
      <c r="G500" s="145" t="s">
        <v>1014</v>
      </c>
      <c r="H500" s="74" t="s">
        <v>26</v>
      </c>
      <c r="I500" s="127" t="s">
        <v>2924</v>
      </c>
      <c r="J500" s="144" t="s">
        <v>4834</v>
      </c>
      <c r="K500" s="142">
        <v>100</v>
      </c>
      <c r="L500" s="143">
        <v>0.1</v>
      </c>
      <c r="M500" s="80"/>
      <c r="N500" s="43">
        <f>IF(Tableau5[[#This Row],[PN]]&gt;0.05,"ERREUR",Tableau5[[#This Row],[Prix de vente public]]*(1-(Tableau5[[#This Row],[Remise]]+Tableau5[[#This Row],[PN]])))</f>
        <v>90</v>
      </c>
      <c r="O500" s="44"/>
    </row>
    <row r="501" spans="5:15" x14ac:dyDescent="0.25">
      <c r="E501" s="125" t="s">
        <v>2</v>
      </c>
      <c r="F501" s="5" t="s">
        <v>112</v>
      </c>
      <c r="G501" s="145" t="s">
        <v>1015</v>
      </c>
      <c r="H501" s="74" t="s">
        <v>26</v>
      </c>
      <c r="I501" s="127" t="s">
        <v>2925</v>
      </c>
      <c r="J501" s="144" t="s">
        <v>4835</v>
      </c>
      <c r="K501" s="142">
        <v>100</v>
      </c>
      <c r="L501" s="143">
        <v>0.1</v>
      </c>
      <c r="M501" s="80"/>
      <c r="N501" s="43">
        <f>IF(Tableau5[[#This Row],[PN]]&gt;0.05,"ERREUR",Tableau5[[#This Row],[Prix de vente public]]*(1-(Tableau5[[#This Row],[Remise]]+Tableau5[[#This Row],[PN]])))</f>
        <v>90</v>
      </c>
      <c r="O501" s="44"/>
    </row>
    <row r="502" spans="5:15" x14ac:dyDescent="0.25">
      <c r="E502" s="125" t="s">
        <v>2</v>
      </c>
      <c r="F502" s="5" t="s">
        <v>129</v>
      </c>
      <c r="G502" s="145" t="s">
        <v>1016</v>
      </c>
      <c r="H502" s="74" t="s">
        <v>26</v>
      </c>
      <c r="I502" s="127" t="s">
        <v>2926</v>
      </c>
      <c r="J502" s="144" t="s">
        <v>4836</v>
      </c>
      <c r="K502" s="142">
        <v>100</v>
      </c>
      <c r="L502" s="143">
        <v>0.1</v>
      </c>
      <c r="M502" s="80"/>
      <c r="N502" s="43">
        <f>IF(Tableau5[[#This Row],[PN]]&gt;0.05,"ERREUR",Tableau5[[#This Row],[Prix de vente public]]*(1-(Tableau5[[#This Row],[Remise]]+Tableau5[[#This Row],[PN]])))</f>
        <v>90</v>
      </c>
      <c r="O502" s="44"/>
    </row>
    <row r="503" spans="5:15" x14ac:dyDescent="0.25">
      <c r="E503" s="125" t="s">
        <v>2</v>
      </c>
      <c r="F503" s="5" t="s">
        <v>129</v>
      </c>
      <c r="G503" s="145" t="s">
        <v>1017</v>
      </c>
      <c r="H503" s="74" t="s">
        <v>26</v>
      </c>
      <c r="I503" s="127" t="s">
        <v>2927</v>
      </c>
      <c r="J503" s="144" t="s">
        <v>4837</v>
      </c>
      <c r="K503" s="142">
        <v>100</v>
      </c>
      <c r="L503" s="143">
        <v>0.1</v>
      </c>
      <c r="M503" s="80"/>
      <c r="N503" s="43">
        <f>IF(Tableau5[[#This Row],[PN]]&gt;0.05,"ERREUR",Tableau5[[#This Row],[Prix de vente public]]*(1-(Tableau5[[#This Row],[Remise]]+Tableau5[[#This Row],[PN]])))</f>
        <v>90</v>
      </c>
      <c r="O503" s="44"/>
    </row>
    <row r="504" spans="5:15" x14ac:dyDescent="0.25">
      <c r="E504" s="125" t="s">
        <v>2</v>
      </c>
      <c r="F504" s="5" t="s">
        <v>129</v>
      </c>
      <c r="G504" s="145" t="s">
        <v>1018</v>
      </c>
      <c r="H504" s="74" t="s">
        <v>26</v>
      </c>
      <c r="I504" s="127" t="s">
        <v>2928</v>
      </c>
      <c r="J504" s="144" t="s">
        <v>4838</v>
      </c>
      <c r="K504" s="142">
        <v>100</v>
      </c>
      <c r="L504" s="143">
        <v>0.1</v>
      </c>
      <c r="M504" s="80"/>
      <c r="N504" s="43">
        <f>IF(Tableau5[[#This Row],[PN]]&gt;0.05,"ERREUR",Tableau5[[#This Row],[Prix de vente public]]*(1-(Tableau5[[#This Row],[Remise]]+Tableau5[[#This Row],[PN]])))</f>
        <v>90</v>
      </c>
      <c r="O504" s="44"/>
    </row>
    <row r="505" spans="5:15" x14ac:dyDescent="0.25">
      <c r="E505" s="125" t="s">
        <v>2</v>
      </c>
      <c r="F505" s="5" t="s">
        <v>129</v>
      </c>
      <c r="G505" s="145" t="s">
        <v>1019</v>
      </c>
      <c r="H505" s="74" t="s">
        <v>26</v>
      </c>
      <c r="I505" s="127" t="s">
        <v>2929</v>
      </c>
      <c r="J505" s="144" t="s">
        <v>4839</v>
      </c>
      <c r="K505" s="142">
        <v>100</v>
      </c>
      <c r="L505" s="143">
        <v>0.1</v>
      </c>
      <c r="M505" s="80"/>
      <c r="N505" s="43">
        <f>IF(Tableau5[[#This Row],[PN]]&gt;0.05,"ERREUR",Tableau5[[#This Row],[Prix de vente public]]*(1-(Tableau5[[#This Row],[Remise]]+Tableau5[[#This Row],[PN]])))</f>
        <v>90</v>
      </c>
      <c r="O505" s="44"/>
    </row>
    <row r="506" spans="5:15" x14ac:dyDescent="0.25">
      <c r="E506" s="125" t="s">
        <v>2</v>
      </c>
      <c r="F506" s="5" t="s">
        <v>129</v>
      </c>
      <c r="G506" s="145" t="s">
        <v>1020</v>
      </c>
      <c r="H506" s="74" t="s">
        <v>26</v>
      </c>
      <c r="I506" s="127" t="s">
        <v>2930</v>
      </c>
      <c r="J506" s="144" t="s">
        <v>4840</v>
      </c>
      <c r="K506" s="142">
        <v>100</v>
      </c>
      <c r="L506" s="143">
        <v>0.1</v>
      </c>
      <c r="M506" s="80"/>
      <c r="N506" s="43">
        <f>IF(Tableau5[[#This Row],[PN]]&gt;0.05,"ERREUR",Tableau5[[#This Row],[Prix de vente public]]*(1-(Tableau5[[#This Row],[Remise]]+Tableau5[[#This Row],[PN]])))</f>
        <v>90</v>
      </c>
      <c r="O506" s="44"/>
    </row>
    <row r="507" spans="5:15" x14ac:dyDescent="0.25">
      <c r="E507" s="125" t="s">
        <v>2</v>
      </c>
      <c r="F507" s="5" t="s">
        <v>129</v>
      </c>
      <c r="G507" s="145" t="s">
        <v>1021</v>
      </c>
      <c r="H507" s="74" t="s">
        <v>26</v>
      </c>
      <c r="I507" s="127" t="s">
        <v>2931</v>
      </c>
      <c r="J507" s="144" t="s">
        <v>4841</v>
      </c>
      <c r="K507" s="142">
        <v>100</v>
      </c>
      <c r="L507" s="143">
        <v>0.1</v>
      </c>
      <c r="M507" s="80"/>
      <c r="N507" s="43">
        <f>IF(Tableau5[[#This Row],[PN]]&gt;0.05,"ERREUR",Tableau5[[#This Row],[Prix de vente public]]*(1-(Tableau5[[#This Row],[Remise]]+Tableau5[[#This Row],[PN]])))</f>
        <v>90</v>
      </c>
      <c r="O507" s="44"/>
    </row>
    <row r="508" spans="5:15" x14ac:dyDescent="0.25">
      <c r="E508" s="125" t="s">
        <v>2</v>
      </c>
      <c r="F508" s="5" t="s">
        <v>129</v>
      </c>
      <c r="G508" s="145" t="s">
        <v>1022</v>
      </c>
      <c r="H508" s="74" t="s">
        <v>26</v>
      </c>
      <c r="I508" s="127" t="s">
        <v>2932</v>
      </c>
      <c r="J508" s="144" t="s">
        <v>4842</v>
      </c>
      <c r="K508" s="142">
        <v>100</v>
      </c>
      <c r="L508" s="143">
        <v>0.1</v>
      </c>
      <c r="M508" s="80"/>
      <c r="N508" s="43">
        <f>IF(Tableau5[[#This Row],[PN]]&gt;0.05,"ERREUR",Tableau5[[#This Row],[Prix de vente public]]*(1-(Tableau5[[#This Row],[Remise]]+Tableau5[[#This Row],[PN]])))</f>
        <v>90</v>
      </c>
      <c r="O508" s="44"/>
    </row>
    <row r="509" spans="5:15" x14ac:dyDescent="0.25">
      <c r="E509" s="125" t="s">
        <v>2</v>
      </c>
      <c r="F509" s="5" t="s">
        <v>129</v>
      </c>
      <c r="G509" s="145" t="s">
        <v>1023</v>
      </c>
      <c r="H509" s="74" t="s">
        <v>26</v>
      </c>
      <c r="I509" s="127" t="s">
        <v>2933</v>
      </c>
      <c r="J509" s="144" t="s">
        <v>4843</v>
      </c>
      <c r="K509" s="142">
        <v>100</v>
      </c>
      <c r="L509" s="143">
        <v>0.1</v>
      </c>
      <c r="M509" s="80"/>
      <c r="N509" s="43">
        <f>IF(Tableau5[[#This Row],[PN]]&gt;0.05,"ERREUR",Tableau5[[#This Row],[Prix de vente public]]*(1-(Tableau5[[#This Row],[Remise]]+Tableau5[[#This Row],[PN]])))</f>
        <v>90</v>
      </c>
      <c r="O509" s="44"/>
    </row>
    <row r="510" spans="5:15" x14ac:dyDescent="0.25">
      <c r="E510" s="125" t="s">
        <v>2</v>
      </c>
      <c r="F510" s="5" t="s">
        <v>129</v>
      </c>
      <c r="G510" s="145" t="s">
        <v>1024</v>
      </c>
      <c r="H510" s="74" t="s">
        <v>26</v>
      </c>
      <c r="I510" s="127" t="s">
        <v>2934</v>
      </c>
      <c r="J510" s="144" t="s">
        <v>4844</v>
      </c>
      <c r="K510" s="142">
        <v>100</v>
      </c>
      <c r="L510" s="143">
        <v>0.1</v>
      </c>
      <c r="M510" s="80"/>
      <c r="N510" s="43">
        <f>IF(Tableau5[[#This Row],[PN]]&gt;0.05,"ERREUR",Tableau5[[#This Row],[Prix de vente public]]*(1-(Tableau5[[#This Row],[Remise]]+Tableau5[[#This Row],[PN]])))</f>
        <v>90</v>
      </c>
      <c r="O510" s="44"/>
    </row>
    <row r="511" spans="5:15" x14ac:dyDescent="0.25">
      <c r="E511" s="125" t="s">
        <v>2</v>
      </c>
      <c r="F511" s="5" t="s">
        <v>129</v>
      </c>
      <c r="G511" s="145" t="s">
        <v>1025</v>
      </c>
      <c r="H511" s="74" t="s">
        <v>26</v>
      </c>
      <c r="I511" s="127" t="s">
        <v>2935</v>
      </c>
      <c r="J511" s="144" t="s">
        <v>4845</v>
      </c>
      <c r="K511" s="142">
        <v>100</v>
      </c>
      <c r="L511" s="143">
        <v>0.1</v>
      </c>
      <c r="M511" s="80"/>
      <c r="N511" s="43">
        <f>IF(Tableau5[[#This Row],[PN]]&gt;0.05,"ERREUR",Tableau5[[#This Row],[Prix de vente public]]*(1-(Tableau5[[#This Row],[Remise]]+Tableau5[[#This Row],[PN]])))</f>
        <v>90</v>
      </c>
      <c r="O511" s="44"/>
    </row>
    <row r="512" spans="5:15" x14ac:dyDescent="0.25">
      <c r="E512" s="125" t="s">
        <v>2</v>
      </c>
      <c r="F512" s="5" t="s">
        <v>129</v>
      </c>
      <c r="G512" s="145" t="s">
        <v>1026</v>
      </c>
      <c r="H512" s="74" t="s">
        <v>26</v>
      </c>
      <c r="I512" s="127" t="s">
        <v>2936</v>
      </c>
      <c r="J512" s="144" t="s">
        <v>4846</v>
      </c>
      <c r="K512" s="142">
        <v>100</v>
      </c>
      <c r="L512" s="143">
        <v>0.1</v>
      </c>
      <c r="M512" s="80"/>
      <c r="N512" s="43">
        <f>IF(Tableau5[[#This Row],[PN]]&gt;0.05,"ERREUR",Tableau5[[#This Row],[Prix de vente public]]*(1-(Tableau5[[#This Row],[Remise]]+Tableau5[[#This Row],[PN]])))</f>
        <v>90</v>
      </c>
      <c r="O512" s="44"/>
    </row>
    <row r="513" spans="5:15" x14ac:dyDescent="0.25">
      <c r="E513" s="125" t="s">
        <v>2</v>
      </c>
      <c r="F513" s="5" t="s">
        <v>129</v>
      </c>
      <c r="G513" s="145" t="s">
        <v>1027</v>
      </c>
      <c r="H513" s="74" t="s">
        <v>26</v>
      </c>
      <c r="I513" s="127" t="s">
        <v>2937</v>
      </c>
      <c r="J513" s="144" t="s">
        <v>4847</v>
      </c>
      <c r="K513" s="142">
        <v>100</v>
      </c>
      <c r="L513" s="143">
        <v>0.1</v>
      </c>
      <c r="M513" s="80"/>
      <c r="N513" s="43">
        <f>IF(Tableau5[[#This Row],[PN]]&gt;0.05,"ERREUR",Tableau5[[#This Row],[Prix de vente public]]*(1-(Tableau5[[#This Row],[Remise]]+Tableau5[[#This Row],[PN]])))</f>
        <v>90</v>
      </c>
      <c r="O513" s="44"/>
    </row>
    <row r="514" spans="5:15" x14ac:dyDescent="0.25">
      <c r="E514" s="125" t="s">
        <v>2</v>
      </c>
      <c r="F514" s="5" t="s">
        <v>129</v>
      </c>
      <c r="G514" s="145" t="s">
        <v>1028</v>
      </c>
      <c r="H514" s="74" t="s">
        <v>26</v>
      </c>
      <c r="I514" s="127" t="s">
        <v>2938</v>
      </c>
      <c r="J514" s="144" t="s">
        <v>4848</v>
      </c>
      <c r="K514" s="142">
        <v>100</v>
      </c>
      <c r="L514" s="143">
        <v>0.1</v>
      </c>
      <c r="M514" s="80"/>
      <c r="N514" s="43">
        <f>IF(Tableau5[[#This Row],[PN]]&gt;0.05,"ERREUR",Tableau5[[#This Row],[Prix de vente public]]*(1-(Tableau5[[#This Row],[Remise]]+Tableau5[[#This Row],[PN]])))</f>
        <v>90</v>
      </c>
      <c r="O514" s="44"/>
    </row>
    <row r="515" spans="5:15" x14ac:dyDescent="0.25">
      <c r="E515" s="125" t="s">
        <v>2</v>
      </c>
      <c r="F515" s="5" t="s">
        <v>129</v>
      </c>
      <c r="G515" s="145" t="s">
        <v>1029</v>
      </c>
      <c r="H515" s="74" t="s">
        <v>26</v>
      </c>
      <c r="I515" s="127" t="s">
        <v>2939</v>
      </c>
      <c r="J515" s="144" t="s">
        <v>4849</v>
      </c>
      <c r="K515" s="142">
        <v>100</v>
      </c>
      <c r="L515" s="143">
        <v>0.1</v>
      </c>
      <c r="M515" s="80"/>
      <c r="N515" s="43">
        <f>IF(Tableau5[[#This Row],[PN]]&gt;0.05,"ERREUR",Tableau5[[#This Row],[Prix de vente public]]*(1-(Tableau5[[#This Row],[Remise]]+Tableau5[[#This Row],[PN]])))</f>
        <v>90</v>
      </c>
      <c r="O515" s="44"/>
    </row>
    <row r="516" spans="5:15" x14ac:dyDescent="0.25">
      <c r="E516" s="125" t="s">
        <v>2</v>
      </c>
      <c r="F516" s="5" t="s">
        <v>129</v>
      </c>
      <c r="G516" s="145" t="s">
        <v>1030</v>
      </c>
      <c r="H516" s="74" t="s">
        <v>26</v>
      </c>
      <c r="I516" s="127" t="s">
        <v>2940</v>
      </c>
      <c r="J516" s="144" t="s">
        <v>4850</v>
      </c>
      <c r="K516" s="142">
        <v>100</v>
      </c>
      <c r="L516" s="143">
        <v>0.1</v>
      </c>
      <c r="M516" s="80"/>
      <c r="N516" s="43">
        <f>IF(Tableau5[[#This Row],[PN]]&gt;0.05,"ERREUR",Tableau5[[#This Row],[Prix de vente public]]*(1-(Tableau5[[#This Row],[Remise]]+Tableau5[[#This Row],[PN]])))</f>
        <v>90</v>
      </c>
      <c r="O516" s="44"/>
    </row>
    <row r="517" spans="5:15" x14ac:dyDescent="0.25">
      <c r="E517" s="125" t="s">
        <v>2</v>
      </c>
      <c r="F517" s="5" t="s">
        <v>129</v>
      </c>
      <c r="G517" s="145" t="s">
        <v>1031</v>
      </c>
      <c r="H517" s="74" t="s">
        <v>26</v>
      </c>
      <c r="I517" s="127" t="s">
        <v>2941</v>
      </c>
      <c r="J517" s="144" t="s">
        <v>4851</v>
      </c>
      <c r="K517" s="142">
        <v>100</v>
      </c>
      <c r="L517" s="143">
        <v>0.1</v>
      </c>
      <c r="M517" s="80"/>
      <c r="N517" s="43">
        <f>IF(Tableau5[[#This Row],[PN]]&gt;0.05,"ERREUR",Tableau5[[#This Row],[Prix de vente public]]*(1-(Tableau5[[#This Row],[Remise]]+Tableau5[[#This Row],[PN]])))</f>
        <v>90</v>
      </c>
      <c r="O517" s="44"/>
    </row>
    <row r="518" spans="5:15" x14ac:dyDescent="0.25">
      <c r="E518" s="125" t="s">
        <v>2</v>
      </c>
      <c r="F518" s="5" t="s">
        <v>129</v>
      </c>
      <c r="G518" s="145" t="s">
        <v>1032</v>
      </c>
      <c r="H518" s="74" t="s">
        <v>26</v>
      </c>
      <c r="I518" s="127" t="s">
        <v>2942</v>
      </c>
      <c r="J518" s="144" t="s">
        <v>4852</v>
      </c>
      <c r="K518" s="142">
        <v>100</v>
      </c>
      <c r="L518" s="143">
        <v>0.1</v>
      </c>
      <c r="M518" s="80"/>
      <c r="N518" s="43">
        <f>IF(Tableau5[[#This Row],[PN]]&gt;0.05,"ERREUR",Tableau5[[#This Row],[Prix de vente public]]*(1-(Tableau5[[#This Row],[Remise]]+Tableau5[[#This Row],[PN]])))</f>
        <v>90</v>
      </c>
      <c r="O518" s="44"/>
    </row>
    <row r="519" spans="5:15" x14ac:dyDescent="0.25">
      <c r="E519" s="125" t="s">
        <v>2</v>
      </c>
      <c r="F519" s="5" t="s">
        <v>129</v>
      </c>
      <c r="G519" s="145" t="s">
        <v>1033</v>
      </c>
      <c r="H519" s="74" t="s">
        <v>26</v>
      </c>
      <c r="I519" s="127" t="s">
        <v>2943</v>
      </c>
      <c r="J519" s="144" t="s">
        <v>4853</v>
      </c>
      <c r="K519" s="142">
        <v>100</v>
      </c>
      <c r="L519" s="143">
        <v>0.1</v>
      </c>
      <c r="M519" s="80"/>
      <c r="N519" s="43">
        <f>IF(Tableau5[[#This Row],[PN]]&gt;0.05,"ERREUR",Tableau5[[#This Row],[Prix de vente public]]*(1-(Tableau5[[#This Row],[Remise]]+Tableau5[[#This Row],[PN]])))</f>
        <v>90</v>
      </c>
      <c r="O519" s="44"/>
    </row>
    <row r="520" spans="5:15" x14ac:dyDescent="0.25">
      <c r="E520" s="125" t="s">
        <v>2</v>
      </c>
      <c r="F520" s="5" t="s">
        <v>129</v>
      </c>
      <c r="G520" s="145" t="s">
        <v>1034</v>
      </c>
      <c r="H520" s="74" t="s">
        <v>26</v>
      </c>
      <c r="I520" s="127" t="s">
        <v>2944</v>
      </c>
      <c r="J520" s="144" t="s">
        <v>4854</v>
      </c>
      <c r="K520" s="142">
        <v>100</v>
      </c>
      <c r="L520" s="143">
        <v>0.1</v>
      </c>
      <c r="M520" s="80"/>
      <c r="N520" s="43">
        <f>IF(Tableau5[[#This Row],[PN]]&gt;0.05,"ERREUR",Tableau5[[#This Row],[Prix de vente public]]*(1-(Tableau5[[#This Row],[Remise]]+Tableau5[[#This Row],[PN]])))</f>
        <v>90</v>
      </c>
      <c r="O520" s="44"/>
    </row>
    <row r="521" spans="5:15" x14ac:dyDescent="0.25">
      <c r="E521" s="125" t="s">
        <v>2</v>
      </c>
      <c r="F521" s="5" t="s">
        <v>129</v>
      </c>
      <c r="G521" s="145" t="s">
        <v>1035</v>
      </c>
      <c r="H521" s="74" t="s">
        <v>26</v>
      </c>
      <c r="I521" s="127" t="s">
        <v>2945</v>
      </c>
      <c r="J521" s="144" t="s">
        <v>4855</v>
      </c>
      <c r="K521" s="142">
        <v>100</v>
      </c>
      <c r="L521" s="143">
        <v>0.1</v>
      </c>
      <c r="M521" s="80"/>
      <c r="N521" s="43">
        <f>IF(Tableau5[[#This Row],[PN]]&gt;0.05,"ERREUR",Tableau5[[#This Row],[Prix de vente public]]*(1-(Tableau5[[#This Row],[Remise]]+Tableau5[[#This Row],[PN]])))</f>
        <v>90</v>
      </c>
      <c r="O521" s="44"/>
    </row>
    <row r="522" spans="5:15" x14ac:dyDescent="0.25">
      <c r="E522" s="125" t="s">
        <v>2</v>
      </c>
      <c r="F522" s="5" t="s">
        <v>129</v>
      </c>
      <c r="G522" s="145" t="s">
        <v>1036</v>
      </c>
      <c r="H522" s="74" t="s">
        <v>26</v>
      </c>
      <c r="I522" s="127" t="s">
        <v>2946</v>
      </c>
      <c r="J522" s="144" t="s">
        <v>4856</v>
      </c>
      <c r="K522" s="142">
        <v>100</v>
      </c>
      <c r="L522" s="143">
        <v>0.1</v>
      </c>
      <c r="M522" s="80"/>
      <c r="N522" s="43">
        <f>IF(Tableau5[[#This Row],[PN]]&gt;0.05,"ERREUR",Tableau5[[#This Row],[Prix de vente public]]*(1-(Tableau5[[#This Row],[Remise]]+Tableau5[[#This Row],[PN]])))</f>
        <v>90</v>
      </c>
      <c r="O522" s="44"/>
    </row>
    <row r="523" spans="5:15" x14ac:dyDescent="0.25">
      <c r="E523" s="125" t="s">
        <v>2</v>
      </c>
      <c r="F523" s="5" t="s">
        <v>129</v>
      </c>
      <c r="G523" s="145" t="s">
        <v>1037</v>
      </c>
      <c r="H523" s="74" t="s">
        <v>26</v>
      </c>
      <c r="I523" s="127" t="s">
        <v>2947</v>
      </c>
      <c r="J523" s="144" t="s">
        <v>4857</v>
      </c>
      <c r="K523" s="142">
        <v>100</v>
      </c>
      <c r="L523" s="143">
        <v>0.1</v>
      </c>
      <c r="M523" s="80"/>
      <c r="N523" s="43">
        <f>IF(Tableau5[[#This Row],[PN]]&gt;0.05,"ERREUR",Tableau5[[#This Row],[Prix de vente public]]*(1-(Tableau5[[#This Row],[Remise]]+Tableau5[[#This Row],[PN]])))</f>
        <v>90</v>
      </c>
      <c r="O523" s="44"/>
    </row>
    <row r="524" spans="5:15" x14ac:dyDescent="0.25">
      <c r="E524" s="125" t="s">
        <v>2</v>
      </c>
      <c r="F524" s="5" t="s">
        <v>129</v>
      </c>
      <c r="G524" s="145" t="s">
        <v>1038</v>
      </c>
      <c r="H524" s="74" t="s">
        <v>26</v>
      </c>
      <c r="I524" s="127" t="s">
        <v>2948</v>
      </c>
      <c r="J524" s="144" t="s">
        <v>4858</v>
      </c>
      <c r="K524" s="142">
        <v>100</v>
      </c>
      <c r="L524" s="143">
        <v>0.1</v>
      </c>
      <c r="M524" s="80"/>
      <c r="N524" s="43">
        <f>IF(Tableau5[[#This Row],[PN]]&gt;0.05,"ERREUR",Tableau5[[#This Row],[Prix de vente public]]*(1-(Tableau5[[#This Row],[Remise]]+Tableau5[[#This Row],[PN]])))</f>
        <v>90</v>
      </c>
      <c r="O524" s="44"/>
    </row>
    <row r="525" spans="5:15" x14ac:dyDescent="0.25">
      <c r="E525" s="125" t="s">
        <v>2</v>
      </c>
      <c r="F525" s="5" t="s">
        <v>129</v>
      </c>
      <c r="G525" s="145" t="s">
        <v>1039</v>
      </c>
      <c r="H525" s="74" t="s">
        <v>26</v>
      </c>
      <c r="I525" s="127" t="s">
        <v>2949</v>
      </c>
      <c r="J525" s="144" t="s">
        <v>4859</v>
      </c>
      <c r="K525" s="142">
        <v>100</v>
      </c>
      <c r="L525" s="143">
        <v>0.1</v>
      </c>
      <c r="M525" s="80"/>
      <c r="N525" s="43">
        <f>IF(Tableau5[[#This Row],[PN]]&gt;0.05,"ERREUR",Tableau5[[#This Row],[Prix de vente public]]*(1-(Tableau5[[#This Row],[Remise]]+Tableau5[[#This Row],[PN]])))</f>
        <v>90</v>
      </c>
      <c r="O525" s="44"/>
    </row>
    <row r="526" spans="5:15" x14ac:dyDescent="0.25">
      <c r="E526" s="125" t="s">
        <v>2</v>
      </c>
      <c r="F526" s="5" t="s">
        <v>129</v>
      </c>
      <c r="G526" s="145" t="s">
        <v>1040</v>
      </c>
      <c r="H526" s="74" t="s">
        <v>26</v>
      </c>
      <c r="I526" s="127" t="s">
        <v>2950</v>
      </c>
      <c r="J526" s="144" t="s">
        <v>4860</v>
      </c>
      <c r="K526" s="142">
        <v>100</v>
      </c>
      <c r="L526" s="143">
        <v>0.1</v>
      </c>
      <c r="M526" s="80"/>
      <c r="N526" s="43">
        <f>IF(Tableau5[[#This Row],[PN]]&gt;0.05,"ERREUR",Tableau5[[#This Row],[Prix de vente public]]*(1-(Tableau5[[#This Row],[Remise]]+Tableau5[[#This Row],[PN]])))</f>
        <v>90</v>
      </c>
      <c r="O526" s="44"/>
    </row>
    <row r="527" spans="5:15" x14ac:dyDescent="0.25">
      <c r="E527" s="125" t="s">
        <v>2</v>
      </c>
      <c r="F527" s="5" t="s">
        <v>129</v>
      </c>
      <c r="G527" s="145" t="s">
        <v>1041</v>
      </c>
      <c r="H527" s="74" t="s">
        <v>26</v>
      </c>
      <c r="I527" s="127" t="s">
        <v>2951</v>
      </c>
      <c r="J527" s="144" t="s">
        <v>4861</v>
      </c>
      <c r="K527" s="142">
        <v>100</v>
      </c>
      <c r="L527" s="143">
        <v>0.1</v>
      </c>
      <c r="M527" s="80"/>
      <c r="N527" s="43">
        <f>IF(Tableau5[[#This Row],[PN]]&gt;0.05,"ERREUR",Tableau5[[#This Row],[Prix de vente public]]*(1-(Tableau5[[#This Row],[Remise]]+Tableau5[[#This Row],[PN]])))</f>
        <v>90</v>
      </c>
      <c r="O527" s="44"/>
    </row>
    <row r="528" spans="5:15" x14ac:dyDescent="0.25">
      <c r="E528" s="125" t="s">
        <v>2</v>
      </c>
      <c r="F528" s="5" t="s">
        <v>129</v>
      </c>
      <c r="G528" s="145" t="s">
        <v>1042</v>
      </c>
      <c r="H528" s="74" t="s">
        <v>26</v>
      </c>
      <c r="I528" s="127" t="s">
        <v>2952</v>
      </c>
      <c r="J528" s="144" t="s">
        <v>4862</v>
      </c>
      <c r="K528" s="142">
        <v>100</v>
      </c>
      <c r="L528" s="143">
        <v>0.1</v>
      </c>
      <c r="M528" s="80"/>
      <c r="N528" s="43">
        <f>IF(Tableau5[[#This Row],[PN]]&gt;0.05,"ERREUR",Tableau5[[#This Row],[Prix de vente public]]*(1-(Tableau5[[#This Row],[Remise]]+Tableau5[[#This Row],[PN]])))</f>
        <v>90</v>
      </c>
      <c r="O528" s="44"/>
    </row>
    <row r="529" spans="5:15" x14ac:dyDescent="0.25">
      <c r="E529" s="125" t="s">
        <v>2</v>
      </c>
      <c r="F529" s="5" t="s">
        <v>129</v>
      </c>
      <c r="G529" s="145" t="s">
        <v>1043</v>
      </c>
      <c r="H529" s="74" t="s">
        <v>26</v>
      </c>
      <c r="I529" s="127" t="s">
        <v>2953</v>
      </c>
      <c r="J529" s="144" t="s">
        <v>4863</v>
      </c>
      <c r="K529" s="142">
        <v>100</v>
      </c>
      <c r="L529" s="143">
        <v>0.1</v>
      </c>
      <c r="M529" s="80"/>
      <c r="N529" s="43">
        <f>IF(Tableau5[[#This Row],[PN]]&gt;0.05,"ERREUR",Tableau5[[#This Row],[Prix de vente public]]*(1-(Tableau5[[#This Row],[Remise]]+Tableau5[[#This Row],[PN]])))</f>
        <v>90</v>
      </c>
      <c r="O529" s="44"/>
    </row>
    <row r="530" spans="5:15" x14ac:dyDescent="0.25">
      <c r="E530" s="125" t="s">
        <v>2</v>
      </c>
      <c r="F530" s="5" t="s">
        <v>129</v>
      </c>
      <c r="G530" s="145" t="s">
        <v>1044</v>
      </c>
      <c r="H530" s="74" t="s">
        <v>26</v>
      </c>
      <c r="I530" s="127" t="s">
        <v>2954</v>
      </c>
      <c r="J530" s="144" t="s">
        <v>4864</v>
      </c>
      <c r="K530" s="142">
        <v>100</v>
      </c>
      <c r="L530" s="143">
        <v>0.1</v>
      </c>
      <c r="M530" s="80"/>
      <c r="N530" s="43">
        <f>IF(Tableau5[[#This Row],[PN]]&gt;0.05,"ERREUR",Tableau5[[#This Row],[Prix de vente public]]*(1-(Tableau5[[#This Row],[Remise]]+Tableau5[[#This Row],[PN]])))</f>
        <v>90</v>
      </c>
      <c r="O530" s="44"/>
    </row>
    <row r="531" spans="5:15" x14ac:dyDescent="0.25">
      <c r="E531" s="125" t="s">
        <v>2</v>
      </c>
      <c r="F531" s="5" t="s">
        <v>129</v>
      </c>
      <c r="G531" s="145" t="s">
        <v>1045</v>
      </c>
      <c r="H531" s="74" t="s">
        <v>26</v>
      </c>
      <c r="I531" s="127" t="s">
        <v>2955</v>
      </c>
      <c r="J531" s="144" t="s">
        <v>4865</v>
      </c>
      <c r="K531" s="142">
        <v>100</v>
      </c>
      <c r="L531" s="143">
        <v>0.1</v>
      </c>
      <c r="M531" s="80"/>
      <c r="N531" s="43">
        <f>IF(Tableau5[[#This Row],[PN]]&gt;0.05,"ERREUR",Tableau5[[#This Row],[Prix de vente public]]*(1-(Tableau5[[#This Row],[Remise]]+Tableau5[[#This Row],[PN]])))</f>
        <v>90</v>
      </c>
      <c r="O531" s="44"/>
    </row>
    <row r="532" spans="5:15" x14ac:dyDescent="0.25">
      <c r="E532" s="125" t="s">
        <v>2</v>
      </c>
      <c r="F532" s="5" t="s">
        <v>129</v>
      </c>
      <c r="G532" s="145" t="s">
        <v>1046</v>
      </c>
      <c r="H532" s="74" t="s">
        <v>26</v>
      </c>
      <c r="I532" s="127" t="s">
        <v>2956</v>
      </c>
      <c r="J532" s="144" t="s">
        <v>4866</v>
      </c>
      <c r="K532" s="142">
        <v>100</v>
      </c>
      <c r="L532" s="143">
        <v>0.1</v>
      </c>
      <c r="M532" s="80"/>
      <c r="N532" s="43">
        <f>IF(Tableau5[[#This Row],[PN]]&gt;0.05,"ERREUR",Tableau5[[#This Row],[Prix de vente public]]*(1-(Tableau5[[#This Row],[Remise]]+Tableau5[[#This Row],[PN]])))</f>
        <v>90</v>
      </c>
      <c r="O532" s="44"/>
    </row>
    <row r="533" spans="5:15" x14ac:dyDescent="0.25">
      <c r="E533" s="125" t="s">
        <v>2</v>
      </c>
      <c r="F533" s="5" t="s">
        <v>129</v>
      </c>
      <c r="G533" s="145" t="s">
        <v>1047</v>
      </c>
      <c r="H533" s="74" t="s">
        <v>26</v>
      </c>
      <c r="I533" s="127" t="s">
        <v>2957</v>
      </c>
      <c r="J533" s="144" t="s">
        <v>4867</v>
      </c>
      <c r="K533" s="142">
        <v>100</v>
      </c>
      <c r="L533" s="143">
        <v>0.1</v>
      </c>
      <c r="M533" s="80"/>
      <c r="N533" s="43">
        <f>IF(Tableau5[[#This Row],[PN]]&gt;0.05,"ERREUR",Tableau5[[#This Row],[Prix de vente public]]*(1-(Tableau5[[#This Row],[Remise]]+Tableau5[[#This Row],[PN]])))</f>
        <v>90</v>
      </c>
      <c r="O533" s="44"/>
    </row>
    <row r="534" spans="5:15" x14ac:dyDescent="0.25">
      <c r="E534" s="125" t="s">
        <v>2</v>
      </c>
      <c r="F534" s="5" t="s">
        <v>129</v>
      </c>
      <c r="G534" s="145" t="s">
        <v>1048</v>
      </c>
      <c r="H534" s="74" t="s">
        <v>26</v>
      </c>
      <c r="I534" s="127" t="s">
        <v>2958</v>
      </c>
      <c r="J534" s="144" t="s">
        <v>4868</v>
      </c>
      <c r="K534" s="142">
        <v>100</v>
      </c>
      <c r="L534" s="143">
        <v>0.1</v>
      </c>
      <c r="M534" s="80"/>
      <c r="N534" s="43">
        <f>IF(Tableau5[[#This Row],[PN]]&gt;0.05,"ERREUR",Tableau5[[#This Row],[Prix de vente public]]*(1-(Tableau5[[#This Row],[Remise]]+Tableau5[[#This Row],[PN]])))</f>
        <v>90</v>
      </c>
      <c r="O534" s="44"/>
    </row>
    <row r="535" spans="5:15" x14ac:dyDescent="0.25">
      <c r="E535" s="125" t="s">
        <v>2</v>
      </c>
      <c r="F535" s="5" t="s">
        <v>129</v>
      </c>
      <c r="G535" s="145" t="s">
        <v>1049</v>
      </c>
      <c r="H535" s="74" t="s">
        <v>26</v>
      </c>
      <c r="I535" s="127" t="s">
        <v>2959</v>
      </c>
      <c r="J535" s="144" t="s">
        <v>4869</v>
      </c>
      <c r="K535" s="142">
        <v>100</v>
      </c>
      <c r="L535" s="143">
        <v>0.1</v>
      </c>
      <c r="M535" s="80"/>
      <c r="N535" s="43">
        <f>IF(Tableau5[[#This Row],[PN]]&gt;0.05,"ERREUR",Tableau5[[#This Row],[Prix de vente public]]*(1-(Tableau5[[#This Row],[Remise]]+Tableau5[[#This Row],[PN]])))</f>
        <v>90</v>
      </c>
      <c r="O535" s="44"/>
    </row>
    <row r="536" spans="5:15" x14ac:dyDescent="0.25">
      <c r="E536" s="125" t="s">
        <v>2</v>
      </c>
      <c r="F536" s="5" t="s">
        <v>129</v>
      </c>
      <c r="G536" s="145" t="s">
        <v>1050</v>
      </c>
      <c r="H536" s="74" t="s">
        <v>26</v>
      </c>
      <c r="I536" s="127" t="s">
        <v>2960</v>
      </c>
      <c r="J536" s="144" t="s">
        <v>4870</v>
      </c>
      <c r="K536" s="142">
        <v>100</v>
      </c>
      <c r="L536" s="143">
        <v>0.1</v>
      </c>
      <c r="M536" s="80"/>
      <c r="N536" s="43">
        <f>IF(Tableau5[[#This Row],[PN]]&gt;0.05,"ERREUR",Tableau5[[#This Row],[Prix de vente public]]*(1-(Tableau5[[#This Row],[Remise]]+Tableau5[[#This Row],[PN]])))</f>
        <v>90</v>
      </c>
      <c r="O536" s="44"/>
    </row>
    <row r="537" spans="5:15" x14ac:dyDescent="0.25">
      <c r="E537" s="125" t="s">
        <v>2</v>
      </c>
      <c r="F537" s="5" t="s">
        <v>129</v>
      </c>
      <c r="G537" s="145" t="s">
        <v>1051</v>
      </c>
      <c r="H537" s="74" t="s">
        <v>26</v>
      </c>
      <c r="I537" s="127" t="s">
        <v>2961</v>
      </c>
      <c r="J537" s="144" t="s">
        <v>4871</v>
      </c>
      <c r="K537" s="142">
        <v>100</v>
      </c>
      <c r="L537" s="143">
        <v>0.1</v>
      </c>
      <c r="M537" s="80"/>
      <c r="N537" s="43">
        <f>IF(Tableau5[[#This Row],[PN]]&gt;0.05,"ERREUR",Tableau5[[#This Row],[Prix de vente public]]*(1-(Tableau5[[#This Row],[Remise]]+Tableau5[[#This Row],[PN]])))</f>
        <v>90</v>
      </c>
      <c r="O537" s="44"/>
    </row>
    <row r="538" spans="5:15" x14ac:dyDescent="0.25">
      <c r="E538" s="125" t="s">
        <v>2</v>
      </c>
      <c r="F538" s="5" t="s">
        <v>129</v>
      </c>
      <c r="G538" s="145" t="s">
        <v>1052</v>
      </c>
      <c r="H538" s="74" t="s">
        <v>26</v>
      </c>
      <c r="I538" s="127" t="s">
        <v>2962</v>
      </c>
      <c r="J538" s="144" t="s">
        <v>4872</v>
      </c>
      <c r="K538" s="142">
        <v>100</v>
      </c>
      <c r="L538" s="143">
        <v>0.1</v>
      </c>
      <c r="M538" s="80"/>
      <c r="N538" s="43">
        <f>IF(Tableau5[[#This Row],[PN]]&gt;0.05,"ERREUR",Tableau5[[#This Row],[Prix de vente public]]*(1-(Tableau5[[#This Row],[Remise]]+Tableau5[[#This Row],[PN]])))</f>
        <v>90</v>
      </c>
      <c r="O538" s="44"/>
    </row>
    <row r="539" spans="5:15" x14ac:dyDescent="0.25">
      <c r="E539" s="125" t="s">
        <v>2</v>
      </c>
      <c r="F539" s="5" t="s">
        <v>129</v>
      </c>
      <c r="G539" s="145" t="s">
        <v>1053</v>
      </c>
      <c r="H539" s="74" t="s">
        <v>26</v>
      </c>
      <c r="I539" s="127" t="s">
        <v>2963</v>
      </c>
      <c r="J539" s="144" t="s">
        <v>4873</v>
      </c>
      <c r="K539" s="142">
        <v>100</v>
      </c>
      <c r="L539" s="143">
        <v>0.1</v>
      </c>
      <c r="M539" s="80"/>
      <c r="N539" s="43">
        <f>IF(Tableau5[[#This Row],[PN]]&gt;0.05,"ERREUR",Tableau5[[#This Row],[Prix de vente public]]*(1-(Tableau5[[#This Row],[Remise]]+Tableau5[[#This Row],[PN]])))</f>
        <v>90</v>
      </c>
      <c r="O539" s="44"/>
    </row>
    <row r="540" spans="5:15" x14ac:dyDescent="0.25">
      <c r="E540" s="125" t="s">
        <v>2</v>
      </c>
      <c r="F540" s="5" t="s">
        <v>129</v>
      </c>
      <c r="G540" s="145" t="s">
        <v>1054</v>
      </c>
      <c r="H540" s="74" t="s">
        <v>26</v>
      </c>
      <c r="I540" s="127" t="s">
        <v>2964</v>
      </c>
      <c r="J540" s="144" t="s">
        <v>4874</v>
      </c>
      <c r="K540" s="142">
        <v>100</v>
      </c>
      <c r="L540" s="143">
        <v>0.1</v>
      </c>
      <c r="M540" s="80"/>
      <c r="N540" s="43">
        <f>IF(Tableau5[[#This Row],[PN]]&gt;0.05,"ERREUR",Tableau5[[#This Row],[Prix de vente public]]*(1-(Tableau5[[#This Row],[Remise]]+Tableau5[[#This Row],[PN]])))</f>
        <v>90</v>
      </c>
      <c r="O540" s="44"/>
    </row>
    <row r="541" spans="5:15" x14ac:dyDescent="0.25">
      <c r="E541" s="125" t="s">
        <v>2</v>
      </c>
      <c r="F541" s="5" t="s">
        <v>129</v>
      </c>
      <c r="G541" s="145" t="s">
        <v>1055</v>
      </c>
      <c r="H541" s="74" t="s">
        <v>26</v>
      </c>
      <c r="I541" s="127" t="s">
        <v>2965</v>
      </c>
      <c r="J541" s="144" t="s">
        <v>4875</v>
      </c>
      <c r="K541" s="142">
        <v>100</v>
      </c>
      <c r="L541" s="143">
        <v>0.1</v>
      </c>
      <c r="M541" s="80"/>
      <c r="N541" s="43">
        <f>IF(Tableau5[[#This Row],[PN]]&gt;0.05,"ERREUR",Tableau5[[#This Row],[Prix de vente public]]*(1-(Tableau5[[#This Row],[Remise]]+Tableau5[[#This Row],[PN]])))</f>
        <v>90</v>
      </c>
      <c r="O541" s="44"/>
    </row>
    <row r="542" spans="5:15" x14ac:dyDescent="0.25">
      <c r="E542" s="125" t="s">
        <v>2</v>
      </c>
      <c r="F542" s="5" t="s">
        <v>129</v>
      </c>
      <c r="G542" s="145" t="s">
        <v>1056</v>
      </c>
      <c r="H542" s="74" t="s">
        <v>26</v>
      </c>
      <c r="I542" s="127" t="s">
        <v>2966</v>
      </c>
      <c r="J542" s="144" t="s">
        <v>4876</v>
      </c>
      <c r="K542" s="142">
        <v>100</v>
      </c>
      <c r="L542" s="143">
        <v>0.1</v>
      </c>
      <c r="M542" s="80"/>
      <c r="N542" s="43">
        <f>IF(Tableau5[[#This Row],[PN]]&gt;0.05,"ERREUR",Tableau5[[#This Row],[Prix de vente public]]*(1-(Tableau5[[#This Row],[Remise]]+Tableau5[[#This Row],[PN]])))</f>
        <v>90</v>
      </c>
      <c r="O542" s="44"/>
    </row>
    <row r="543" spans="5:15" x14ac:dyDescent="0.25">
      <c r="E543" s="125" t="s">
        <v>2</v>
      </c>
      <c r="F543" s="5" t="s">
        <v>129</v>
      </c>
      <c r="G543" s="145" t="s">
        <v>1057</v>
      </c>
      <c r="H543" s="74" t="s">
        <v>26</v>
      </c>
      <c r="I543" s="127" t="s">
        <v>2967</v>
      </c>
      <c r="J543" s="144" t="s">
        <v>4877</v>
      </c>
      <c r="K543" s="142">
        <v>100</v>
      </c>
      <c r="L543" s="143">
        <v>0.1</v>
      </c>
      <c r="M543" s="80"/>
      <c r="N543" s="43">
        <f>IF(Tableau5[[#This Row],[PN]]&gt;0.05,"ERREUR",Tableau5[[#This Row],[Prix de vente public]]*(1-(Tableau5[[#This Row],[Remise]]+Tableau5[[#This Row],[PN]])))</f>
        <v>90</v>
      </c>
      <c r="O543" s="44"/>
    </row>
    <row r="544" spans="5:15" x14ac:dyDescent="0.25">
      <c r="E544" s="125" t="s">
        <v>2</v>
      </c>
      <c r="F544" s="5" t="s">
        <v>129</v>
      </c>
      <c r="G544" s="145" t="s">
        <v>1058</v>
      </c>
      <c r="H544" s="74" t="s">
        <v>26</v>
      </c>
      <c r="I544" s="127" t="s">
        <v>2968</v>
      </c>
      <c r="J544" s="144" t="s">
        <v>4878</v>
      </c>
      <c r="K544" s="142">
        <v>100</v>
      </c>
      <c r="L544" s="143">
        <v>0.1</v>
      </c>
      <c r="M544" s="80"/>
      <c r="N544" s="43">
        <f>IF(Tableau5[[#This Row],[PN]]&gt;0.05,"ERREUR",Tableau5[[#This Row],[Prix de vente public]]*(1-(Tableau5[[#This Row],[Remise]]+Tableau5[[#This Row],[PN]])))</f>
        <v>90</v>
      </c>
      <c r="O544" s="44"/>
    </row>
    <row r="545" spans="5:15" x14ac:dyDescent="0.25">
      <c r="E545" s="125" t="s">
        <v>2</v>
      </c>
      <c r="F545" s="5" t="s">
        <v>129</v>
      </c>
      <c r="G545" s="145" t="s">
        <v>1059</v>
      </c>
      <c r="H545" s="74" t="s">
        <v>26</v>
      </c>
      <c r="I545" s="127" t="s">
        <v>2969</v>
      </c>
      <c r="J545" s="144" t="s">
        <v>4879</v>
      </c>
      <c r="K545" s="142">
        <v>100</v>
      </c>
      <c r="L545" s="143">
        <v>0.1</v>
      </c>
      <c r="M545" s="80"/>
      <c r="N545" s="43">
        <f>IF(Tableau5[[#This Row],[PN]]&gt;0.05,"ERREUR",Tableau5[[#This Row],[Prix de vente public]]*(1-(Tableau5[[#This Row],[Remise]]+Tableau5[[#This Row],[PN]])))</f>
        <v>90</v>
      </c>
      <c r="O545" s="44"/>
    </row>
    <row r="546" spans="5:15" x14ac:dyDescent="0.25">
      <c r="E546" s="125" t="s">
        <v>2</v>
      </c>
      <c r="F546" s="5" t="s">
        <v>129</v>
      </c>
      <c r="G546" s="145" t="s">
        <v>1060</v>
      </c>
      <c r="H546" s="74" t="s">
        <v>26</v>
      </c>
      <c r="I546" s="127" t="s">
        <v>2970</v>
      </c>
      <c r="J546" s="144" t="s">
        <v>4880</v>
      </c>
      <c r="K546" s="142">
        <v>100</v>
      </c>
      <c r="L546" s="143">
        <v>0.1</v>
      </c>
      <c r="M546" s="80"/>
      <c r="N546" s="43">
        <f>IF(Tableau5[[#This Row],[PN]]&gt;0.05,"ERREUR",Tableau5[[#This Row],[Prix de vente public]]*(1-(Tableau5[[#This Row],[Remise]]+Tableau5[[#This Row],[PN]])))</f>
        <v>90</v>
      </c>
      <c r="O546" s="44"/>
    </row>
    <row r="547" spans="5:15" x14ac:dyDescent="0.25">
      <c r="E547" s="125" t="s">
        <v>2</v>
      </c>
      <c r="F547" s="5" t="s">
        <v>129</v>
      </c>
      <c r="G547" s="145" t="s">
        <v>1061</v>
      </c>
      <c r="H547" s="74" t="s">
        <v>26</v>
      </c>
      <c r="I547" s="127" t="s">
        <v>2971</v>
      </c>
      <c r="J547" s="144" t="s">
        <v>4881</v>
      </c>
      <c r="K547" s="142">
        <v>100</v>
      </c>
      <c r="L547" s="143">
        <v>0.1</v>
      </c>
      <c r="M547" s="80"/>
      <c r="N547" s="43">
        <f>IF(Tableau5[[#This Row],[PN]]&gt;0.05,"ERREUR",Tableau5[[#This Row],[Prix de vente public]]*(1-(Tableau5[[#This Row],[Remise]]+Tableau5[[#This Row],[PN]])))</f>
        <v>90</v>
      </c>
      <c r="O547" s="44"/>
    </row>
    <row r="548" spans="5:15" x14ac:dyDescent="0.25">
      <c r="E548" s="125" t="s">
        <v>2</v>
      </c>
      <c r="F548" s="5" t="s">
        <v>129</v>
      </c>
      <c r="G548" s="145" t="s">
        <v>1062</v>
      </c>
      <c r="H548" s="74" t="s">
        <v>26</v>
      </c>
      <c r="I548" s="127" t="s">
        <v>2972</v>
      </c>
      <c r="J548" s="144" t="s">
        <v>4882</v>
      </c>
      <c r="K548" s="142">
        <v>100</v>
      </c>
      <c r="L548" s="143">
        <v>0.1</v>
      </c>
      <c r="M548" s="80"/>
      <c r="N548" s="43">
        <f>IF(Tableau5[[#This Row],[PN]]&gt;0.05,"ERREUR",Tableau5[[#This Row],[Prix de vente public]]*(1-(Tableau5[[#This Row],[Remise]]+Tableau5[[#This Row],[PN]])))</f>
        <v>90</v>
      </c>
      <c r="O548" s="44"/>
    </row>
    <row r="549" spans="5:15" x14ac:dyDescent="0.25">
      <c r="E549" s="125" t="s">
        <v>2</v>
      </c>
      <c r="F549" s="5" t="s">
        <v>129</v>
      </c>
      <c r="G549" s="145" t="s">
        <v>1063</v>
      </c>
      <c r="H549" s="74" t="s">
        <v>26</v>
      </c>
      <c r="I549" s="127" t="s">
        <v>2973</v>
      </c>
      <c r="J549" s="144" t="s">
        <v>4883</v>
      </c>
      <c r="K549" s="142">
        <v>100</v>
      </c>
      <c r="L549" s="143">
        <v>0.1</v>
      </c>
      <c r="M549" s="80"/>
      <c r="N549" s="43">
        <f>IF(Tableau5[[#This Row],[PN]]&gt;0.05,"ERREUR",Tableau5[[#This Row],[Prix de vente public]]*(1-(Tableau5[[#This Row],[Remise]]+Tableau5[[#This Row],[PN]])))</f>
        <v>90</v>
      </c>
      <c r="O549" s="44"/>
    </row>
    <row r="550" spans="5:15" x14ac:dyDescent="0.25">
      <c r="E550" s="125" t="s">
        <v>2</v>
      </c>
      <c r="F550" s="5" t="s">
        <v>129</v>
      </c>
      <c r="G550" s="145" t="s">
        <v>1064</v>
      </c>
      <c r="H550" s="74" t="s">
        <v>26</v>
      </c>
      <c r="I550" s="127" t="s">
        <v>2974</v>
      </c>
      <c r="J550" s="144" t="s">
        <v>4884</v>
      </c>
      <c r="K550" s="142">
        <v>100</v>
      </c>
      <c r="L550" s="143">
        <v>0.1</v>
      </c>
      <c r="M550" s="80"/>
      <c r="N550" s="43">
        <f>IF(Tableau5[[#This Row],[PN]]&gt;0.05,"ERREUR",Tableau5[[#This Row],[Prix de vente public]]*(1-(Tableau5[[#This Row],[Remise]]+Tableau5[[#This Row],[PN]])))</f>
        <v>90</v>
      </c>
      <c r="O550" s="44"/>
    </row>
    <row r="551" spans="5:15" x14ac:dyDescent="0.25">
      <c r="E551" s="125" t="s">
        <v>2</v>
      </c>
      <c r="F551" s="5" t="s">
        <v>129</v>
      </c>
      <c r="G551" s="145" t="s">
        <v>1065</v>
      </c>
      <c r="H551" s="74" t="s">
        <v>26</v>
      </c>
      <c r="I551" s="127" t="s">
        <v>2975</v>
      </c>
      <c r="J551" s="144" t="s">
        <v>4885</v>
      </c>
      <c r="K551" s="142">
        <v>100</v>
      </c>
      <c r="L551" s="143">
        <v>0.1</v>
      </c>
      <c r="M551" s="80"/>
      <c r="N551" s="43">
        <f>IF(Tableau5[[#This Row],[PN]]&gt;0.05,"ERREUR",Tableau5[[#This Row],[Prix de vente public]]*(1-(Tableau5[[#This Row],[Remise]]+Tableau5[[#This Row],[PN]])))</f>
        <v>90</v>
      </c>
      <c r="O551" s="44"/>
    </row>
    <row r="552" spans="5:15" x14ac:dyDescent="0.25">
      <c r="E552" s="125" t="s">
        <v>2</v>
      </c>
      <c r="F552" s="5" t="s">
        <v>129</v>
      </c>
      <c r="G552" s="145" t="s">
        <v>1066</v>
      </c>
      <c r="H552" s="74" t="s">
        <v>26</v>
      </c>
      <c r="I552" s="127" t="s">
        <v>2976</v>
      </c>
      <c r="J552" s="144" t="s">
        <v>4886</v>
      </c>
      <c r="K552" s="142">
        <v>100</v>
      </c>
      <c r="L552" s="143">
        <v>0.1</v>
      </c>
      <c r="M552" s="80"/>
      <c r="N552" s="43">
        <f>IF(Tableau5[[#This Row],[PN]]&gt;0.05,"ERREUR",Tableau5[[#This Row],[Prix de vente public]]*(1-(Tableau5[[#This Row],[Remise]]+Tableau5[[#This Row],[PN]])))</f>
        <v>90</v>
      </c>
      <c r="O552" s="44"/>
    </row>
    <row r="553" spans="5:15" x14ac:dyDescent="0.25">
      <c r="E553" s="125" t="s">
        <v>2</v>
      </c>
      <c r="F553" s="5" t="s">
        <v>129</v>
      </c>
      <c r="G553" s="145" t="s">
        <v>1067</v>
      </c>
      <c r="H553" s="74" t="s">
        <v>26</v>
      </c>
      <c r="I553" s="127" t="s">
        <v>2977</v>
      </c>
      <c r="J553" s="144" t="s">
        <v>4887</v>
      </c>
      <c r="K553" s="142">
        <v>100</v>
      </c>
      <c r="L553" s="143">
        <v>0.1</v>
      </c>
      <c r="M553" s="80"/>
      <c r="N553" s="43">
        <f>IF(Tableau5[[#This Row],[PN]]&gt;0.05,"ERREUR",Tableau5[[#This Row],[Prix de vente public]]*(1-(Tableau5[[#This Row],[Remise]]+Tableau5[[#This Row],[PN]])))</f>
        <v>90</v>
      </c>
      <c r="O553" s="44"/>
    </row>
    <row r="554" spans="5:15" x14ac:dyDescent="0.25">
      <c r="E554" s="125" t="s">
        <v>2</v>
      </c>
      <c r="F554" s="5" t="s">
        <v>129</v>
      </c>
      <c r="G554" s="145" t="s">
        <v>1068</v>
      </c>
      <c r="H554" s="74" t="s">
        <v>26</v>
      </c>
      <c r="I554" s="127" t="s">
        <v>2978</v>
      </c>
      <c r="J554" s="144" t="s">
        <v>4888</v>
      </c>
      <c r="K554" s="142">
        <v>100</v>
      </c>
      <c r="L554" s="143">
        <v>0.1</v>
      </c>
      <c r="M554" s="80"/>
      <c r="N554" s="43">
        <f>IF(Tableau5[[#This Row],[PN]]&gt;0.05,"ERREUR",Tableau5[[#This Row],[Prix de vente public]]*(1-(Tableau5[[#This Row],[Remise]]+Tableau5[[#This Row],[PN]])))</f>
        <v>90</v>
      </c>
      <c r="O554" s="44"/>
    </row>
    <row r="555" spans="5:15" x14ac:dyDescent="0.25">
      <c r="E555" s="125" t="s">
        <v>2</v>
      </c>
      <c r="F555" s="5" t="s">
        <v>129</v>
      </c>
      <c r="G555" s="145" t="s">
        <v>1069</v>
      </c>
      <c r="H555" s="74" t="s">
        <v>26</v>
      </c>
      <c r="I555" s="127" t="s">
        <v>2979</v>
      </c>
      <c r="J555" s="144" t="s">
        <v>4889</v>
      </c>
      <c r="K555" s="142">
        <v>100</v>
      </c>
      <c r="L555" s="143">
        <v>0.1</v>
      </c>
      <c r="M555" s="80"/>
      <c r="N555" s="43">
        <f>IF(Tableau5[[#This Row],[PN]]&gt;0.05,"ERREUR",Tableau5[[#This Row],[Prix de vente public]]*(1-(Tableau5[[#This Row],[Remise]]+Tableau5[[#This Row],[PN]])))</f>
        <v>90</v>
      </c>
      <c r="O555" s="44"/>
    </row>
    <row r="556" spans="5:15" x14ac:dyDescent="0.25">
      <c r="E556" s="125" t="s">
        <v>2</v>
      </c>
      <c r="F556" s="5" t="s">
        <v>129</v>
      </c>
      <c r="G556" s="145" t="s">
        <v>1070</v>
      </c>
      <c r="H556" s="74" t="s">
        <v>26</v>
      </c>
      <c r="I556" s="127" t="s">
        <v>2980</v>
      </c>
      <c r="J556" s="144" t="s">
        <v>4890</v>
      </c>
      <c r="K556" s="142">
        <v>100</v>
      </c>
      <c r="L556" s="143">
        <v>0.1</v>
      </c>
      <c r="M556" s="80"/>
      <c r="N556" s="43">
        <f>IF(Tableau5[[#This Row],[PN]]&gt;0.05,"ERREUR",Tableau5[[#This Row],[Prix de vente public]]*(1-(Tableau5[[#This Row],[Remise]]+Tableau5[[#This Row],[PN]])))</f>
        <v>90</v>
      </c>
      <c r="O556" s="44"/>
    </row>
    <row r="557" spans="5:15" x14ac:dyDescent="0.25">
      <c r="E557" s="125" t="s">
        <v>2</v>
      </c>
      <c r="F557" s="5" t="s">
        <v>129</v>
      </c>
      <c r="G557" s="145" t="s">
        <v>1071</v>
      </c>
      <c r="H557" s="74" t="s">
        <v>26</v>
      </c>
      <c r="I557" s="127" t="s">
        <v>2981</v>
      </c>
      <c r="J557" s="144" t="s">
        <v>4891</v>
      </c>
      <c r="K557" s="142">
        <v>100</v>
      </c>
      <c r="L557" s="143">
        <v>0.1</v>
      </c>
      <c r="M557" s="80"/>
      <c r="N557" s="43">
        <f>IF(Tableau5[[#This Row],[PN]]&gt;0.05,"ERREUR",Tableau5[[#This Row],[Prix de vente public]]*(1-(Tableau5[[#This Row],[Remise]]+Tableau5[[#This Row],[PN]])))</f>
        <v>90</v>
      </c>
      <c r="O557" s="44"/>
    </row>
    <row r="558" spans="5:15" x14ac:dyDescent="0.25">
      <c r="E558" s="125" t="s">
        <v>2</v>
      </c>
      <c r="F558" s="5" t="s">
        <v>129</v>
      </c>
      <c r="G558" s="145" t="s">
        <v>1072</v>
      </c>
      <c r="H558" s="74" t="s">
        <v>26</v>
      </c>
      <c r="I558" s="127" t="s">
        <v>2982</v>
      </c>
      <c r="J558" s="144" t="s">
        <v>4892</v>
      </c>
      <c r="K558" s="142">
        <v>100</v>
      </c>
      <c r="L558" s="143">
        <v>0.1</v>
      </c>
      <c r="M558" s="80"/>
      <c r="N558" s="43">
        <f>IF(Tableau5[[#This Row],[PN]]&gt;0.05,"ERREUR",Tableau5[[#This Row],[Prix de vente public]]*(1-(Tableau5[[#This Row],[Remise]]+Tableau5[[#This Row],[PN]])))</f>
        <v>90</v>
      </c>
      <c r="O558" s="44"/>
    </row>
    <row r="559" spans="5:15" x14ac:dyDescent="0.25">
      <c r="E559" s="125" t="s">
        <v>2</v>
      </c>
      <c r="F559" s="5" t="s">
        <v>129</v>
      </c>
      <c r="G559" s="145" t="s">
        <v>1073</v>
      </c>
      <c r="H559" s="74" t="s">
        <v>26</v>
      </c>
      <c r="I559" s="127" t="s">
        <v>2983</v>
      </c>
      <c r="J559" s="144" t="s">
        <v>4893</v>
      </c>
      <c r="K559" s="142">
        <v>100</v>
      </c>
      <c r="L559" s="143">
        <v>0.1</v>
      </c>
      <c r="M559" s="80"/>
      <c r="N559" s="43">
        <f>IF(Tableau5[[#This Row],[PN]]&gt;0.05,"ERREUR",Tableau5[[#This Row],[Prix de vente public]]*(1-(Tableau5[[#This Row],[Remise]]+Tableau5[[#This Row],[PN]])))</f>
        <v>90</v>
      </c>
      <c r="O559" s="44"/>
    </row>
    <row r="560" spans="5:15" x14ac:dyDescent="0.25">
      <c r="E560" s="125" t="s">
        <v>2</v>
      </c>
      <c r="F560" s="5" t="s">
        <v>129</v>
      </c>
      <c r="G560" s="145" t="s">
        <v>1074</v>
      </c>
      <c r="H560" s="74" t="s">
        <v>26</v>
      </c>
      <c r="I560" s="127" t="s">
        <v>2984</v>
      </c>
      <c r="J560" s="144" t="s">
        <v>4894</v>
      </c>
      <c r="K560" s="142">
        <v>100</v>
      </c>
      <c r="L560" s="143">
        <v>0.1</v>
      </c>
      <c r="M560" s="80"/>
      <c r="N560" s="43">
        <f>IF(Tableau5[[#This Row],[PN]]&gt;0.05,"ERREUR",Tableau5[[#This Row],[Prix de vente public]]*(1-(Tableau5[[#This Row],[Remise]]+Tableau5[[#This Row],[PN]])))</f>
        <v>90</v>
      </c>
      <c r="O560" s="44"/>
    </row>
    <row r="561" spans="5:15" x14ac:dyDescent="0.25">
      <c r="E561" s="125" t="s">
        <v>2</v>
      </c>
      <c r="F561" s="5" t="s">
        <v>129</v>
      </c>
      <c r="G561" s="145" t="s">
        <v>1075</v>
      </c>
      <c r="H561" s="74" t="s">
        <v>26</v>
      </c>
      <c r="I561" s="127" t="s">
        <v>2985</v>
      </c>
      <c r="J561" s="144" t="s">
        <v>4895</v>
      </c>
      <c r="K561" s="142">
        <v>100</v>
      </c>
      <c r="L561" s="143">
        <v>0.1</v>
      </c>
      <c r="M561" s="80"/>
      <c r="N561" s="43">
        <f>IF(Tableau5[[#This Row],[PN]]&gt;0.05,"ERREUR",Tableau5[[#This Row],[Prix de vente public]]*(1-(Tableau5[[#This Row],[Remise]]+Tableau5[[#This Row],[PN]])))</f>
        <v>90</v>
      </c>
      <c r="O561" s="44"/>
    </row>
    <row r="562" spans="5:15" x14ac:dyDescent="0.25">
      <c r="E562" s="125" t="s">
        <v>2</v>
      </c>
      <c r="F562" s="5" t="s">
        <v>129</v>
      </c>
      <c r="G562" s="145" t="s">
        <v>1076</v>
      </c>
      <c r="H562" s="74" t="s">
        <v>26</v>
      </c>
      <c r="I562" s="127" t="s">
        <v>2986</v>
      </c>
      <c r="J562" s="144" t="s">
        <v>4896</v>
      </c>
      <c r="K562" s="142">
        <v>100</v>
      </c>
      <c r="L562" s="143">
        <v>0.1</v>
      </c>
      <c r="M562" s="80"/>
      <c r="N562" s="43">
        <f>IF(Tableau5[[#This Row],[PN]]&gt;0.05,"ERREUR",Tableau5[[#This Row],[Prix de vente public]]*(1-(Tableau5[[#This Row],[Remise]]+Tableau5[[#This Row],[PN]])))</f>
        <v>90</v>
      </c>
      <c r="O562" s="44"/>
    </row>
    <row r="563" spans="5:15" x14ac:dyDescent="0.25">
      <c r="E563" s="125" t="s">
        <v>2</v>
      </c>
      <c r="F563" s="5" t="s">
        <v>129</v>
      </c>
      <c r="G563" s="145" t="s">
        <v>1077</v>
      </c>
      <c r="H563" s="74" t="s">
        <v>26</v>
      </c>
      <c r="I563" s="127" t="s">
        <v>2987</v>
      </c>
      <c r="J563" s="144" t="s">
        <v>4897</v>
      </c>
      <c r="K563" s="142">
        <v>100</v>
      </c>
      <c r="L563" s="143">
        <v>0.1</v>
      </c>
      <c r="M563" s="80"/>
      <c r="N563" s="43">
        <f>IF(Tableau5[[#This Row],[PN]]&gt;0.05,"ERREUR",Tableau5[[#This Row],[Prix de vente public]]*(1-(Tableau5[[#This Row],[Remise]]+Tableau5[[#This Row],[PN]])))</f>
        <v>90</v>
      </c>
      <c r="O563" s="44"/>
    </row>
    <row r="564" spans="5:15" x14ac:dyDescent="0.25">
      <c r="E564" s="125" t="s">
        <v>2</v>
      </c>
      <c r="F564" s="5" t="s">
        <v>129</v>
      </c>
      <c r="G564" s="145" t="s">
        <v>1078</v>
      </c>
      <c r="H564" s="74" t="s">
        <v>26</v>
      </c>
      <c r="I564" s="127" t="s">
        <v>2988</v>
      </c>
      <c r="J564" s="144" t="s">
        <v>4898</v>
      </c>
      <c r="K564" s="142">
        <v>100</v>
      </c>
      <c r="L564" s="143">
        <v>0.1</v>
      </c>
      <c r="M564" s="80"/>
      <c r="N564" s="43">
        <f>IF(Tableau5[[#This Row],[PN]]&gt;0.05,"ERREUR",Tableau5[[#This Row],[Prix de vente public]]*(1-(Tableau5[[#This Row],[Remise]]+Tableau5[[#This Row],[PN]])))</f>
        <v>90</v>
      </c>
      <c r="O564" s="44"/>
    </row>
    <row r="565" spans="5:15" x14ac:dyDescent="0.25">
      <c r="E565" s="125" t="s">
        <v>2</v>
      </c>
      <c r="F565" s="5" t="s">
        <v>129</v>
      </c>
      <c r="G565" s="145" t="s">
        <v>1079</v>
      </c>
      <c r="H565" s="74" t="s">
        <v>26</v>
      </c>
      <c r="I565" s="127" t="s">
        <v>2989</v>
      </c>
      <c r="J565" s="144" t="s">
        <v>4899</v>
      </c>
      <c r="K565" s="142">
        <v>100</v>
      </c>
      <c r="L565" s="143">
        <v>0.1</v>
      </c>
      <c r="M565" s="80"/>
      <c r="N565" s="43">
        <f>IF(Tableau5[[#This Row],[PN]]&gt;0.05,"ERREUR",Tableau5[[#This Row],[Prix de vente public]]*(1-(Tableau5[[#This Row],[Remise]]+Tableau5[[#This Row],[PN]])))</f>
        <v>90</v>
      </c>
      <c r="O565" s="44"/>
    </row>
    <row r="566" spans="5:15" x14ac:dyDescent="0.25">
      <c r="E566" s="125" t="s">
        <v>2</v>
      </c>
      <c r="F566" s="5" t="s">
        <v>129</v>
      </c>
      <c r="G566" s="145" t="s">
        <v>1080</v>
      </c>
      <c r="H566" s="74" t="s">
        <v>26</v>
      </c>
      <c r="I566" s="127" t="s">
        <v>2990</v>
      </c>
      <c r="J566" s="144" t="s">
        <v>4900</v>
      </c>
      <c r="K566" s="142">
        <v>100</v>
      </c>
      <c r="L566" s="143">
        <v>0.1</v>
      </c>
      <c r="M566" s="80"/>
      <c r="N566" s="43">
        <f>IF(Tableau5[[#This Row],[PN]]&gt;0.05,"ERREUR",Tableau5[[#This Row],[Prix de vente public]]*(1-(Tableau5[[#This Row],[Remise]]+Tableau5[[#This Row],[PN]])))</f>
        <v>90</v>
      </c>
      <c r="O566" s="44"/>
    </row>
    <row r="567" spans="5:15" x14ac:dyDescent="0.25">
      <c r="E567" s="125" t="s">
        <v>2</v>
      </c>
      <c r="F567" s="5" t="s">
        <v>129</v>
      </c>
      <c r="G567" s="145" t="s">
        <v>1081</v>
      </c>
      <c r="H567" s="74" t="s">
        <v>26</v>
      </c>
      <c r="I567" s="127" t="s">
        <v>2991</v>
      </c>
      <c r="J567" s="144" t="s">
        <v>4901</v>
      </c>
      <c r="K567" s="142">
        <v>100</v>
      </c>
      <c r="L567" s="143">
        <v>0.1</v>
      </c>
      <c r="M567" s="80"/>
      <c r="N567" s="43">
        <f>IF(Tableau5[[#This Row],[PN]]&gt;0.05,"ERREUR",Tableau5[[#This Row],[Prix de vente public]]*(1-(Tableau5[[#This Row],[Remise]]+Tableau5[[#This Row],[PN]])))</f>
        <v>90</v>
      </c>
      <c r="O567" s="44"/>
    </row>
    <row r="568" spans="5:15" x14ac:dyDescent="0.25">
      <c r="E568" s="125" t="s">
        <v>2</v>
      </c>
      <c r="F568" s="5" t="s">
        <v>129</v>
      </c>
      <c r="G568" s="145" t="s">
        <v>1082</v>
      </c>
      <c r="H568" s="74" t="s">
        <v>26</v>
      </c>
      <c r="I568" s="127" t="s">
        <v>2992</v>
      </c>
      <c r="J568" s="144" t="s">
        <v>4902</v>
      </c>
      <c r="K568" s="142">
        <v>100</v>
      </c>
      <c r="L568" s="143">
        <v>0.1</v>
      </c>
      <c r="M568" s="80"/>
      <c r="N568" s="43">
        <f>IF(Tableau5[[#This Row],[PN]]&gt;0.05,"ERREUR",Tableau5[[#This Row],[Prix de vente public]]*(1-(Tableau5[[#This Row],[Remise]]+Tableau5[[#This Row],[PN]])))</f>
        <v>90</v>
      </c>
      <c r="O568" s="44"/>
    </row>
    <row r="569" spans="5:15" x14ac:dyDescent="0.25">
      <c r="E569" s="125" t="s">
        <v>2</v>
      </c>
      <c r="F569" s="5" t="s">
        <v>129</v>
      </c>
      <c r="G569" s="145" t="s">
        <v>1083</v>
      </c>
      <c r="H569" s="74" t="s">
        <v>26</v>
      </c>
      <c r="I569" s="127" t="s">
        <v>2993</v>
      </c>
      <c r="J569" s="144" t="s">
        <v>4903</v>
      </c>
      <c r="K569" s="142">
        <v>100</v>
      </c>
      <c r="L569" s="143">
        <v>0.1</v>
      </c>
      <c r="M569" s="80"/>
      <c r="N569" s="43">
        <f>IF(Tableau5[[#This Row],[PN]]&gt;0.05,"ERREUR",Tableau5[[#This Row],[Prix de vente public]]*(1-(Tableau5[[#This Row],[Remise]]+Tableau5[[#This Row],[PN]])))</f>
        <v>90</v>
      </c>
      <c r="O569" s="44"/>
    </row>
    <row r="570" spans="5:15" x14ac:dyDescent="0.25">
      <c r="E570" s="125" t="s">
        <v>2</v>
      </c>
      <c r="F570" s="5" t="s">
        <v>129</v>
      </c>
      <c r="G570" s="145" t="s">
        <v>1084</v>
      </c>
      <c r="H570" s="74" t="s">
        <v>26</v>
      </c>
      <c r="I570" s="127" t="s">
        <v>2994</v>
      </c>
      <c r="J570" s="144" t="s">
        <v>4904</v>
      </c>
      <c r="K570" s="142">
        <v>100</v>
      </c>
      <c r="L570" s="143">
        <v>0.1</v>
      </c>
      <c r="M570" s="80"/>
      <c r="N570" s="43">
        <f>IF(Tableau5[[#This Row],[PN]]&gt;0.05,"ERREUR",Tableau5[[#This Row],[Prix de vente public]]*(1-(Tableau5[[#This Row],[Remise]]+Tableau5[[#This Row],[PN]])))</f>
        <v>90</v>
      </c>
      <c r="O570" s="44"/>
    </row>
    <row r="571" spans="5:15" x14ac:dyDescent="0.25">
      <c r="E571" s="125" t="s">
        <v>2</v>
      </c>
      <c r="F571" s="5" t="s">
        <v>129</v>
      </c>
      <c r="G571" s="145" t="s">
        <v>1085</v>
      </c>
      <c r="H571" s="74" t="s">
        <v>26</v>
      </c>
      <c r="I571" s="127" t="s">
        <v>2995</v>
      </c>
      <c r="J571" s="144" t="s">
        <v>4905</v>
      </c>
      <c r="K571" s="142">
        <v>100</v>
      </c>
      <c r="L571" s="143">
        <v>0.1</v>
      </c>
      <c r="M571" s="80"/>
      <c r="N571" s="43">
        <f>IF(Tableau5[[#This Row],[PN]]&gt;0.05,"ERREUR",Tableau5[[#This Row],[Prix de vente public]]*(1-(Tableau5[[#This Row],[Remise]]+Tableau5[[#This Row],[PN]])))</f>
        <v>90</v>
      </c>
      <c r="O571" s="44"/>
    </row>
    <row r="572" spans="5:15" x14ac:dyDescent="0.25">
      <c r="E572" s="125" t="s">
        <v>2</v>
      </c>
      <c r="F572" s="5" t="s">
        <v>129</v>
      </c>
      <c r="G572" s="145" t="s">
        <v>1086</v>
      </c>
      <c r="H572" s="74" t="s">
        <v>26</v>
      </c>
      <c r="I572" s="127" t="s">
        <v>2996</v>
      </c>
      <c r="J572" s="144" t="s">
        <v>4906</v>
      </c>
      <c r="K572" s="142">
        <v>100</v>
      </c>
      <c r="L572" s="143">
        <v>0.1</v>
      </c>
      <c r="M572" s="80"/>
      <c r="N572" s="43">
        <f>IF(Tableau5[[#This Row],[PN]]&gt;0.05,"ERREUR",Tableau5[[#This Row],[Prix de vente public]]*(1-(Tableau5[[#This Row],[Remise]]+Tableau5[[#This Row],[PN]])))</f>
        <v>90</v>
      </c>
      <c r="O572" s="44"/>
    </row>
    <row r="573" spans="5:15" x14ac:dyDescent="0.25">
      <c r="E573" s="125" t="s">
        <v>2</v>
      </c>
      <c r="F573" s="5" t="s">
        <v>129</v>
      </c>
      <c r="G573" s="145" t="s">
        <v>1087</v>
      </c>
      <c r="H573" s="74" t="s">
        <v>26</v>
      </c>
      <c r="I573" s="127" t="s">
        <v>2997</v>
      </c>
      <c r="J573" s="144" t="s">
        <v>4907</v>
      </c>
      <c r="K573" s="142">
        <v>100</v>
      </c>
      <c r="L573" s="143">
        <v>0.1</v>
      </c>
      <c r="M573" s="80"/>
      <c r="N573" s="43">
        <f>IF(Tableau5[[#This Row],[PN]]&gt;0.05,"ERREUR",Tableau5[[#This Row],[Prix de vente public]]*(1-(Tableau5[[#This Row],[Remise]]+Tableau5[[#This Row],[PN]])))</f>
        <v>90</v>
      </c>
      <c r="O573" s="44"/>
    </row>
    <row r="574" spans="5:15" x14ac:dyDescent="0.25">
      <c r="E574" s="125" t="s">
        <v>2</v>
      </c>
      <c r="F574" s="5" t="s">
        <v>129</v>
      </c>
      <c r="G574" s="145" t="s">
        <v>1088</v>
      </c>
      <c r="H574" s="74" t="s">
        <v>26</v>
      </c>
      <c r="I574" s="127" t="s">
        <v>2998</v>
      </c>
      <c r="J574" s="144" t="s">
        <v>4908</v>
      </c>
      <c r="K574" s="142">
        <v>100</v>
      </c>
      <c r="L574" s="143">
        <v>0.1</v>
      </c>
      <c r="M574" s="80"/>
      <c r="N574" s="43">
        <f>IF(Tableau5[[#This Row],[PN]]&gt;0.05,"ERREUR",Tableau5[[#This Row],[Prix de vente public]]*(1-(Tableau5[[#This Row],[Remise]]+Tableau5[[#This Row],[PN]])))</f>
        <v>90</v>
      </c>
      <c r="O574" s="44"/>
    </row>
    <row r="575" spans="5:15" x14ac:dyDescent="0.25">
      <c r="E575" s="125" t="s">
        <v>2</v>
      </c>
      <c r="F575" s="5" t="s">
        <v>129</v>
      </c>
      <c r="G575" s="145" t="s">
        <v>1089</v>
      </c>
      <c r="H575" s="74" t="s">
        <v>26</v>
      </c>
      <c r="I575" s="127" t="s">
        <v>2999</v>
      </c>
      <c r="J575" s="144" t="s">
        <v>4909</v>
      </c>
      <c r="K575" s="142">
        <v>100</v>
      </c>
      <c r="L575" s="143">
        <v>0.1</v>
      </c>
      <c r="M575" s="80"/>
      <c r="N575" s="43">
        <f>IF(Tableau5[[#This Row],[PN]]&gt;0.05,"ERREUR",Tableau5[[#This Row],[Prix de vente public]]*(1-(Tableau5[[#This Row],[Remise]]+Tableau5[[#This Row],[PN]])))</f>
        <v>90</v>
      </c>
      <c r="O575" s="44"/>
    </row>
    <row r="576" spans="5:15" x14ac:dyDescent="0.25">
      <c r="E576" s="125" t="s">
        <v>2</v>
      </c>
      <c r="F576" s="5" t="s">
        <v>129</v>
      </c>
      <c r="G576" s="145" t="s">
        <v>1090</v>
      </c>
      <c r="H576" s="74" t="s">
        <v>26</v>
      </c>
      <c r="I576" s="127" t="s">
        <v>3000</v>
      </c>
      <c r="J576" s="144" t="s">
        <v>4910</v>
      </c>
      <c r="K576" s="142">
        <v>100</v>
      </c>
      <c r="L576" s="143">
        <v>0.1</v>
      </c>
      <c r="M576" s="80"/>
      <c r="N576" s="43">
        <f>IF(Tableau5[[#This Row],[PN]]&gt;0.05,"ERREUR",Tableau5[[#This Row],[Prix de vente public]]*(1-(Tableau5[[#This Row],[Remise]]+Tableau5[[#This Row],[PN]])))</f>
        <v>90</v>
      </c>
      <c r="O576" s="44"/>
    </row>
    <row r="577" spans="5:15" x14ac:dyDescent="0.25">
      <c r="E577" s="125" t="s">
        <v>2</v>
      </c>
      <c r="F577" s="5" t="s">
        <v>129</v>
      </c>
      <c r="G577" s="145" t="s">
        <v>1091</v>
      </c>
      <c r="H577" s="74" t="s">
        <v>26</v>
      </c>
      <c r="I577" s="127" t="s">
        <v>3001</v>
      </c>
      <c r="J577" s="144" t="s">
        <v>4911</v>
      </c>
      <c r="K577" s="142">
        <v>100</v>
      </c>
      <c r="L577" s="143">
        <v>0.1</v>
      </c>
      <c r="M577" s="80"/>
      <c r="N577" s="43">
        <f>IF(Tableau5[[#This Row],[PN]]&gt;0.05,"ERREUR",Tableau5[[#This Row],[Prix de vente public]]*(1-(Tableau5[[#This Row],[Remise]]+Tableau5[[#This Row],[PN]])))</f>
        <v>90</v>
      </c>
      <c r="O577" s="44"/>
    </row>
    <row r="578" spans="5:15" x14ac:dyDescent="0.25">
      <c r="E578" s="125" t="s">
        <v>2</v>
      </c>
      <c r="F578" s="5" t="s">
        <v>129</v>
      </c>
      <c r="G578" s="145" t="s">
        <v>1092</v>
      </c>
      <c r="H578" s="74" t="s">
        <v>26</v>
      </c>
      <c r="I578" s="127" t="s">
        <v>3002</v>
      </c>
      <c r="J578" s="144" t="s">
        <v>4912</v>
      </c>
      <c r="K578" s="142">
        <v>100</v>
      </c>
      <c r="L578" s="143">
        <v>0.1</v>
      </c>
      <c r="M578" s="80"/>
      <c r="N578" s="43">
        <f>IF(Tableau5[[#This Row],[PN]]&gt;0.05,"ERREUR",Tableau5[[#This Row],[Prix de vente public]]*(1-(Tableau5[[#This Row],[Remise]]+Tableau5[[#This Row],[PN]])))</f>
        <v>90</v>
      </c>
      <c r="O578" s="44"/>
    </row>
    <row r="579" spans="5:15" x14ac:dyDescent="0.25">
      <c r="E579" s="125" t="s">
        <v>2</v>
      </c>
      <c r="F579" s="5" t="s">
        <v>129</v>
      </c>
      <c r="G579" s="145" t="s">
        <v>1093</v>
      </c>
      <c r="H579" s="74" t="s">
        <v>26</v>
      </c>
      <c r="I579" s="127" t="s">
        <v>3003</v>
      </c>
      <c r="J579" s="144" t="s">
        <v>4913</v>
      </c>
      <c r="K579" s="142">
        <v>100</v>
      </c>
      <c r="L579" s="143">
        <v>0.1</v>
      </c>
      <c r="M579" s="80"/>
      <c r="N579" s="43">
        <f>IF(Tableau5[[#This Row],[PN]]&gt;0.05,"ERREUR",Tableau5[[#This Row],[Prix de vente public]]*(1-(Tableau5[[#This Row],[Remise]]+Tableau5[[#This Row],[PN]])))</f>
        <v>90</v>
      </c>
      <c r="O579" s="44"/>
    </row>
    <row r="580" spans="5:15" x14ac:dyDescent="0.25">
      <c r="E580" s="125" t="s">
        <v>2</v>
      </c>
      <c r="F580" s="5" t="s">
        <v>129</v>
      </c>
      <c r="G580" s="145" t="s">
        <v>1094</v>
      </c>
      <c r="H580" s="74" t="s">
        <v>26</v>
      </c>
      <c r="I580" s="127" t="s">
        <v>3004</v>
      </c>
      <c r="J580" s="144" t="s">
        <v>4914</v>
      </c>
      <c r="K580" s="142">
        <v>100</v>
      </c>
      <c r="L580" s="143">
        <v>0.1</v>
      </c>
      <c r="M580" s="80"/>
      <c r="N580" s="43">
        <f>IF(Tableau5[[#This Row],[PN]]&gt;0.05,"ERREUR",Tableau5[[#This Row],[Prix de vente public]]*(1-(Tableau5[[#This Row],[Remise]]+Tableau5[[#This Row],[PN]])))</f>
        <v>90</v>
      </c>
      <c r="O580" s="44"/>
    </row>
    <row r="581" spans="5:15" x14ac:dyDescent="0.25">
      <c r="E581" s="125" t="s">
        <v>2</v>
      </c>
      <c r="F581" s="5" t="s">
        <v>129</v>
      </c>
      <c r="G581" s="145" t="s">
        <v>1095</v>
      </c>
      <c r="H581" s="74" t="s">
        <v>26</v>
      </c>
      <c r="I581" s="127" t="s">
        <v>3005</v>
      </c>
      <c r="J581" s="144" t="s">
        <v>4915</v>
      </c>
      <c r="K581" s="142">
        <v>100</v>
      </c>
      <c r="L581" s="143">
        <v>0.1</v>
      </c>
      <c r="M581" s="80"/>
      <c r="N581" s="43">
        <f>IF(Tableau5[[#This Row],[PN]]&gt;0.05,"ERREUR",Tableau5[[#This Row],[Prix de vente public]]*(1-(Tableau5[[#This Row],[Remise]]+Tableau5[[#This Row],[PN]])))</f>
        <v>90</v>
      </c>
      <c r="O581" s="44"/>
    </row>
    <row r="582" spans="5:15" x14ac:dyDescent="0.25">
      <c r="E582" s="125" t="s">
        <v>2</v>
      </c>
      <c r="F582" s="5" t="s">
        <v>129</v>
      </c>
      <c r="G582" s="145" t="s">
        <v>1096</v>
      </c>
      <c r="H582" s="74" t="s">
        <v>26</v>
      </c>
      <c r="I582" s="127" t="s">
        <v>3006</v>
      </c>
      <c r="J582" s="144" t="s">
        <v>4916</v>
      </c>
      <c r="K582" s="142">
        <v>100</v>
      </c>
      <c r="L582" s="143">
        <v>0.1</v>
      </c>
      <c r="M582" s="80"/>
      <c r="N582" s="43">
        <f>IF(Tableau5[[#This Row],[PN]]&gt;0.05,"ERREUR",Tableau5[[#This Row],[Prix de vente public]]*(1-(Tableau5[[#This Row],[Remise]]+Tableau5[[#This Row],[PN]])))</f>
        <v>90</v>
      </c>
      <c r="O582" s="44"/>
    </row>
    <row r="583" spans="5:15" x14ac:dyDescent="0.25">
      <c r="E583" s="125" t="s">
        <v>2</v>
      </c>
      <c r="F583" s="5" t="s">
        <v>129</v>
      </c>
      <c r="G583" s="145" t="s">
        <v>1097</v>
      </c>
      <c r="H583" s="74" t="s">
        <v>26</v>
      </c>
      <c r="I583" s="127" t="s">
        <v>3007</v>
      </c>
      <c r="J583" s="144" t="s">
        <v>4917</v>
      </c>
      <c r="K583" s="142">
        <v>100</v>
      </c>
      <c r="L583" s="143">
        <v>0.1</v>
      </c>
      <c r="M583" s="80"/>
      <c r="N583" s="43">
        <f>IF(Tableau5[[#This Row],[PN]]&gt;0.05,"ERREUR",Tableau5[[#This Row],[Prix de vente public]]*(1-(Tableau5[[#This Row],[Remise]]+Tableau5[[#This Row],[PN]])))</f>
        <v>90</v>
      </c>
      <c r="O583" s="44"/>
    </row>
    <row r="584" spans="5:15" x14ac:dyDescent="0.25">
      <c r="E584" s="125" t="s">
        <v>2</v>
      </c>
      <c r="F584" s="5" t="s">
        <v>129</v>
      </c>
      <c r="G584" s="145" t="s">
        <v>1098</v>
      </c>
      <c r="H584" s="74" t="s">
        <v>26</v>
      </c>
      <c r="I584" s="127" t="s">
        <v>3008</v>
      </c>
      <c r="J584" s="144" t="s">
        <v>4918</v>
      </c>
      <c r="K584" s="142">
        <v>100</v>
      </c>
      <c r="L584" s="143">
        <v>0.1</v>
      </c>
      <c r="M584" s="80"/>
      <c r="N584" s="43">
        <f>IF(Tableau5[[#This Row],[PN]]&gt;0.05,"ERREUR",Tableau5[[#This Row],[Prix de vente public]]*(1-(Tableau5[[#This Row],[Remise]]+Tableau5[[#This Row],[PN]])))</f>
        <v>90</v>
      </c>
      <c r="O584" s="44"/>
    </row>
    <row r="585" spans="5:15" x14ac:dyDescent="0.25">
      <c r="E585" s="125" t="s">
        <v>2</v>
      </c>
      <c r="F585" s="5" t="s">
        <v>129</v>
      </c>
      <c r="G585" s="145" t="s">
        <v>1099</v>
      </c>
      <c r="H585" s="74" t="s">
        <v>26</v>
      </c>
      <c r="I585" s="127" t="s">
        <v>3009</v>
      </c>
      <c r="J585" s="144" t="s">
        <v>4919</v>
      </c>
      <c r="K585" s="142">
        <v>100</v>
      </c>
      <c r="L585" s="143">
        <v>0.1</v>
      </c>
      <c r="M585" s="80"/>
      <c r="N585" s="43">
        <f>IF(Tableau5[[#This Row],[PN]]&gt;0.05,"ERREUR",Tableau5[[#This Row],[Prix de vente public]]*(1-(Tableau5[[#This Row],[Remise]]+Tableau5[[#This Row],[PN]])))</f>
        <v>90</v>
      </c>
      <c r="O585" s="44"/>
    </row>
    <row r="586" spans="5:15" x14ac:dyDescent="0.25">
      <c r="E586" s="125" t="s">
        <v>2</v>
      </c>
      <c r="F586" s="5" t="s">
        <v>129</v>
      </c>
      <c r="G586" s="145" t="s">
        <v>1100</v>
      </c>
      <c r="H586" s="74" t="s">
        <v>26</v>
      </c>
      <c r="I586" s="127" t="s">
        <v>3010</v>
      </c>
      <c r="J586" s="144" t="s">
        <v>4920</v>
      </c>
      <c r="K586" s="142">
        <v>100</v>
      </c>
      <c r="L586" s="143">
        <v>0.1</v>
      </c>
      <c r="M586" s="80"/>
      <c r="N586" s="43">
        <f>IF(Tableau5[[#This Row],[PN]]&gt;0.05,"ERREUR",Tableau5[[#This Row],[Prix de vente public]]*(1-(Tableau5[[#This Row],[Remise]]+Tableau5[[#This Row],[PN]])))</f>
        <v>90</v>
      </c>
      <c r="O586" s="44"/>
    </row>
    <row r="587" spans="5:15" x14ac:dyDescent="0.25">
      <c r="E587" s="125" t="s">
        <v>2</v>
      </c>
      <c r="F587" s="5" t="s">
        <v>129</v>
      </c>
      <c r="G587" s="145" t="s">
        <v>1101</v>
      </c>
      <c r="H587" s="74" t="s">
        <v>26</v>
      </c>
      <c r="I587" s="127" t="s">
        <v>3011</v>
      </c>
      <c r="J587" s="144" t="s">
        <v>4921</v>
      </c>
      <c r="K587" s="142">
        <v>100</v>
      </c>
      <c r="L587" s="143">
        <v>0.1</v>
      </c>
      <c r="M587" s="80"/>
      <c r="N587" s="43">
        <f>IF(Tableau5[[#This Row],[PN]]&gt;0.05,"ERREUR",Tableau5[[#This Row],[Prix de vente public]]*(1-(Tableau5[[#This Row],[Remise]]+Tableau5[[#This Row],[PN]])))</f>
        <v>90</v>
      </c>
      <c r="O587" s="44"/>
    </row>
    <row r="588" spans="5:15" x14ac:dyDescent="0.25">
      <c r="E588" s="125" t="s">
        <v>2</v>
      </c>
      <c r="F588" s="5" t="s">
        <v>129</v>
      </c>
      <c r="G588" s="145" t="s">
        <v>1102</v>
      </c>
      <c r="H588" s="74" t="s">
        <v>26</v>
      </c>
      <c r="I588" s="127" t="s">
        <v>3012</v>
      </c>
      <c r="J588" s="144" t="s">
        <v>4922</v>
      </c>
      <c r="K588" s="142">
        <v>100</v>
      </c>
      <c r="L588" s="143">
        <v>0.1</v>
      </c>
      <c r="M588" s="80"/>
      <c r="N588" s="43">
        <f>IF(Tableau5[[#This Row],[PN]]&gt;0.05,"ERREUR",Tableau5[[#This Row],[Prix de vente public]]*(1-(Tableau5[[#This Row],[Remise]]+Tableau5[[#This Row],[PN]])))</f>
        <v>90</v>
      </c>
      <c r="O588" s="44"/>
    </row>
    <row r="589" spans="5:15" x14ac:dyDescent="0.25">
      <c r="E589" s="125" t="s">
        <v>2</v>
      </c>
      <c r="F589" s="5" t="s">
        <v>129</v>
      </c>
      <c r="G589" s="145" t="s">
        <v>1103</v>
      </c>
      <c r="H589" s="74" t="s">
        <v>26</v>
      </c>
      <c r="I589" s="127" t="s">
        <v>3013</v>
      </c>
      <c r="J589" s="144" t="s">
        <v>4923</v>
      </c>
      <c r="K589" s="142">
        <v>100</v>
      </c>
      <c r="L589" s="143">
        <v>0.1</v>
      </c>
      <c r="M589" s="80"/>
      <c r="N589" s="43">
        <f>IF(Tableau5[[#This Row],[PN]]&gt;0.05,"ERREUR",Tableau5[[#This Row],[Prix de vente public]]*(1-(Tableau5[[#This Row],[Remise]]+Tableau5[[#This Row],[PN]])))</f>
        <v>90</v>
      </c>
      <c r="O589" s="44"/>
    </row>
    <row r="590" spans="5:15" x14ac:dyDescent="0.25">
      <c r="E590" s="125" t="s">
        <v>2</v>
      </c>
      <c r="F590" s="5" t="s">
        <v>129</v>
      </c>
      <c r="G590" s="145" t="s">
        <v>1104</v>
      </c>
      <c r="H590" s="74" t="s">
        <v>26</v>
      </c>
      <c r="I590" s="127" t="s">
        <v>3014</v>
      </c>
      <c r="J590" s="144" t="s">
        <v>4924</v>
      </c>
      <c r="K590" s="142">
        <v>100</v>
      </c>
      <c r="L590" s="143">
        <v>0.1</v>
      </c>
      <c r="M590" s="80"/>
      <c r="N590" s="43">
        <f>IF(Tableau5[[#This Row],[PN]]&gt;0.05,"ERREUR",Tableau5[[#This Row],[Prix de vente public]]*(1-(Tableau5[[#This Row],[Remise]]+Tableau5[[#This Row],[PN]])))</f>
        <v>90</v>
      </c>
      <c r="O590" s="44"/>
    </row>
    <row r="591" spans="5:15" x14ac:dyDescent="0.25">
      <c r="E591" s="125" t="s">
        <v>2</v>
      </c>
      <c r="F591" s="5" t="s">
        <v>129</v>
      </c>
      <c r="G591" s="145" t="s">
        <v>1105</v>
      </c>
      <c r="H591" s="74" t="s">
        <v>26</v>
      </c>
      <c r="I591" s="127" t="s">
        <v>3015</v>
      </c>
      <c r="J591" s="144" t="s">
        <v>4925</v>
      </c>
      <c r="K591" s="142">
        <v>100</v>
      </c>
      <c r="L591" s="143">
        <v>0.1</v>
      </c>
      <c r="M591" s="80"/>
      <c r="N591" s="43">
        <f>IF(Tableau5[[#This Row],[PN]]&gt;0.05,"ERREUR",Tableau5[[#This Row],[Prix de vente public]]*(1-(Tableau5[[#This Row],[Remise]]+Tableau5[[#This Row],[PN]])))</f>
        <v>90</v>
      </c>
      <c r="O591" s="44"/>
    </row>
    <row r="592" spans="5:15" x14ac:dyDescent="0.25">
      <c r="E592" s="125" t="s">
        <v>2</v>
      </c>
      <c r="F592" s="5" t="s">
        <v>129</v>
      </c>
      <c r="G592" s="145" t="s">
        <v>1106</v>
      </c>
      <c r="H592" s="74" t="s">
        <v>26</v>
      </c>
      <c r="I592" s="127" t="s">
        <v>3016</v>
      </c>
      <c r="J592" s="144" t="s">
        <v>4926</v>
      </c>
      <c r="K592" s="142">
        <v>100</v>
      </c>
      <c r="L592" s="143">
        <v>0.1</v>
      </c>
      <c r="M592" s="80"/>
      <c r="N592" s="43">
        <f>IF(Tableau5[[#This Row],[PN]]&gt;0.05,"ERREUR",Tableau5[[#This Row],[Prix de vente public]]*(1-(Tableau5[[#This Row],[Remise]]+Tableau5[[#This Row],[PN]])))</f>
        <v>90</v>
      </c>
      <c r="O592" s="44"/>
    </row>
    <row r="593" spans="5:15" x14ac:dyDescent="0.25">
      <c r="E593" s="125" t="s">
        <v>2</v>
      </c>
      <c r="F593" s="5" t="s">
        <v>129</v>
      </c>
      <c r="G593" s="145" t="s">
        <v>1107</v>
      </c>
      <c r="H593" s="74" t="s">
        <v>26</v>
      </c>
      <c r="I593" s="127" t="s">
        <v>3017</v>
      </c>
      <c r="J593" s="144" t="s">
        <v>4927</v>
      </c>
      <c r="K593" s="142">
        <v>100</v>
      </c>
      <c r="L593" s="143">
        <v>0.1</v>
      </c>
      <c r="M593" s="80"/>
      <c r="N593" s="43">
        <f>IF(Tableau5[[#This Row],[PN]]&gt;0.05,"ERREUR",Tableau5[[#This Row],[Prix de vente public]]*(1-(Tableau5[[#This Row],[Remise]]+Tableau5[[#This Row],[PN]])))</f>
        <v>90</v>
      </c>
      <c r="O593" s="44"/>
    </row>
    <row r="594" spans="5:15" x14ac:dyDescent="0.25">
      <c r="E594" s="125" t="s">
        <v>2</v>
      </c>
      <c r="F594" s="5" t="s">
        <v>129</v>
      </c>
      <c r="G594" s="145" t="s">
        <v>1108</v>
      </c>
      <c r="H594" s="74" t="s">
        <v>26</v>
      </c>
      <c r="I594" s="127" t="s">
        <v>3018</v>
      </c>
      <c r="J594" s="144" t="s">
        <v>4928</v>
      </c>
      <c r="K594" s="142">
        <v>100</v>
      </c>
      <c r="L594" s="143">
        <v>0.1</v>
      </c>
      <c r="M594" s="80"/>
      <c r="N594" s="43">
        <f>IF(Tableau5[[#This Row],[PN]]&gt;0.05,"ERREUR",Tableau5[[#This Row],[Prix de vente public]]*(1-(Tableau5[[#This Row],[Remise]]+Tableau5[[#This Row],[PN]])))</f>
        <v>90</v>
      </c>
      <c r="O594" s="44"/>
    </row>
    <row r="595" spans="5:15" x14ac:dyDescent="0.25">
      <c r="E595" s="125" t="s">
        <v>2</v>
      </c>
      <c r="F595" s="5" t="s">
        <v>129</v>
      </c>
      <c r="G595" s="145" t="s">
        <v>1109</v>
      </c>
      <c r="H595" s="74" t="s">
        <v>26</v>
      </c>
      <c r="I595" s="127" t="s">
        <v>3019</v>
      </c>
      <c r="J595" s="144" t="s">
        <v>4929</v>
      </c>
      <c r="K595" s="142">
        <v>100</v>
      </c>
      <c r="L595" s="143">
        <v>0.1</v>
      </c>
      <c r="M595" s="80"/>
      <c r="N595" s="43">
        <f>IF(Tableau5[[#This Row],[PN]]&gt;0.05,"ERREUR",Tableau5[[#This Row],[Prix de vente public]]*(1-(Tableau5[[#This Row],[Remise]]+Tableau5[[#This Row],[PN]])))</f>
        <v>90</v>
      </c>
      <c r="O595" s="44"/>
    </row>
    <row r="596" spans="5:15" x14ac:dyDescent="0.25">
      <c r="E596" s="125" t="s">
        <v>2</v>
      </c>
      <c r="F596" s="5" t="s">
        <v>129</v>
      </c>
      <c r="G596" s="145" t="s">
        <v>1110</v>
      </c>
      <c r="H596" s="74" t="s">
        <v>26</v>
      </c>
      <c r="I596" s="127" t="s">
        <v>3020</v>
      </c>
      <c r="J596" s="144" t="s">
        <v>4930</v>
      </c>
      <c r="K596" s="142">
        <v>100</v>
      </c>
      <c r="L596" s="143">
        <v>0.1</v>
      </c>
      <c r="M596" s="80"/>
      <c r="N596" s="43">
        <f>IF(Tableau5[[#This Row],[PN]]&gt;0.05,"ERREUR",Tableau5[[#This Row],[Prix de vente public]]*(1-(Tableau5[[#This Row],[Remise]]+Tableau5[[#This Row],[PN]])))</f>
        <v>90</v>
      </c>
      <c r="O596" s="44"/>
    </row>
    <row r="597" spans="5:15" x14ac:dyDescent="0.25">
      <c r="E597" s="125" t="s">
        <v>2</v>
      </c>
      <c r="F597" s="5" t="s">
        <v>129</v>
      </c>
      <c r="G597" s="145" t="s">
        <v>1111</v>
      </c>
      <c r="H597" s="74" t="s">
        <v>26</v>
      </c>
      <c r="I597" s="127" t="s">
        <v>3021</v>
      </c>
      <c r="J597" s="144" t="s">
        <v>4931</v>
      </c>
      <c r="K597" s="142">
        <v>100</v>
      </c>
      <c r="L597" s="143">
        <v>0.1</v>
      </c>
      <c r="M597" s="80"/>
      <c r="N597" s="43">
        <f>IF(Tableau5[[#This Row],[PN]]&gt;0.05,"ERREUR",Tableau5[[#This Row],[Prix de vente public]]*(1-(Tableau5[[#This Row],[Remise]]+Tableau5[[#This Row],[PN]])))</f>
        <v>90</v>
      </c>
      <c r="O597" s="44"/>
    </row>
    <row r="598" spans="5:15" x14ac:dyDescent="0.25">
      <c r="E598" s="125" t="s">
        <v>2</v>
      </c>
      <c r="F598" s="5" t="s">
        <v>129</v>
      </c>
      <c r="G598" s="145" t="s">
        <v>1112</v>
      </c>
      <c r="H598" s="74" t="s">
        <v>26</v>
      </c>
      <c r="I598" s="127" t="s">
        <v>3022</v>
      </c>
      <c r="J598" s="144" t="s">
        <v>4932</v>
      </c>
      <c r="K598" s="142">
        <v>100</v>
      </c>
      <c r="L598" s="143">
        <v>0.1</v>
      </c>
      <c r="M598" s="80"/>
      <c r="N598" s="43">
        <f>IF(Tableau5[[#This Row],[PN]]&gt;0.05,"ERREUR",Tableau5[[#This Row],[Prix de vente public]]*(1-(Tableau5[[#This Row],[Remise]]+Tableau5[[#This Row],[PN]])))</f>
        <v>90</v>
      </c>
      <c r="O598" s="44"/>
    </row>
    <row r="599" spans="5:15" x14ac:dyDescent="0.25">
      <c r="E599" s="125" t="s">
        <v>2</v>
      </c>
      <c r="F599" s="5" t="s">
        <v>129</v>
      </c>
      <c r="G599" s="145" t="s">
        <v>1113</v>
      </c>
      <c r="H599" s="74" t="s">
        <v>26</v>
      </c>
      <c r="I599" s="127" t="s">
        <v>3023</v>
      </c>
      <c r="J599" s="144" t="s">
        <v>4933</v>
      </c>
      <c r="K599" s="142">
        <v>100</v>
      </c>
      <c r="L599" s="143">
        <v>0.1</v>
      </c>
      <c r="M599" s="80"/>
      <c r="N599" s="43">
        <f>IF(Tableau5[[#This Row],[PN]]&gt;0.05,"ERREUR",Tableau5[[#This Row],[Prix de vente public]]*(1-(Tableau5[[#This Row],[Remise]]+Tableau5[[#This Row],[PN]])))</f>
        <v>90</v>
      </c>
      <c r="O599" s="44"/>
    </row>
    <row r="600" spans="5:15" x14ac:dyDescent="0.25">
      <c r="E600" s="125" t="s">
        <v>2</v>
      </c>
      <c r="F600" s="5" t="s">
        <v>129</v>
      </c>
      <c r="G600" s="145" t="s">
        <v>1114</v>
      </c>
      <c r="H600" s="74" t="s">
        <v>26</v>
      </c>
      <c r="I600" s="127" t="s">
        <v>3024</v>
      </c>
      <c r="J600" s="144" t="s">
        <v>4934</v>
      </c>
      <c r="K600" s="142">
        <v>100</v>
      </c>
      <c r="L600" s="143">
        <v>0.1</v>
      </c>
      <c r="M600" s="80"/>
      <c r="N600" s="43">
        <f>IF(Tableau5[[#This Row],[PN]]&gt;0.05,"ERREUR",Tableau5[[#This Row],[Prix de vente public]]*(1-(Tableau5[[#This Row],[Remise]]+Tableau5[[#This Row],[PN]])))</f>
        <v>90</v>
      </c>
      <c r="O600" s="44"/>
    </row>
    <row r="601" spans="5:15" x14ac:dyDescent="0.25">
      <c r="E601" s="125" t="s">
        <v>2</v>
      </c>
      <c r="F601" s="5" t="s">
        <v>129</v>
      </c>
      <c r="G601" s="145" t="s">
        <v>1115</v>
      </c>
      <c r="H601" s="74" t="s">
        <v>26</v>
      </c>
      <c r="I601" s="127" t="s">
        <v>3025</v>
      </c>
      <c r="J601" s="144" t="s">
        <v>4935</v>
      </c>
      <c r="K601" s="142">
        <v>100</v>
      </c>
      <c r="L601" s="143">
        <v>0.1</v>
      </c>
      <c r="M601" s="80"/>
      <c r="N601" s="43">
        <f>IF(Tableau5[[#This Row],[PN]]&gt;0.05,"ERREUR",Tableau5[[#This Row],[Prix de vente public]]*(1-(Tableau5[[#This Row],[Remise]]+Tableau5[[#This Row],[PN]])))</f>
        <v>90</v>
      </c>
      <c r="O601" s="44"/>
    </row>
    <row r="602" spans="5:15" x14ac:dyDescent="0.25">
      <c r="E602" s="125" t="s">
        <v>2</v>
      </c>
      <c r="F602" s="5" t="s">
        <v>129</v>
      </c>
      <c r="G602" s="145" t="s">
        <v>1116</v>
      </c>
      <c r="H602" s="74" t="s">
        <v>26</v>
      </c>
      <c r="I602" s="127" t="s">
        <v>3026</v>
      </c>
      <c r="J602" s="144" t="s">
        <v>4936</v>
      </c>
      <c r="K602" s="142">
        <v>100</v>
      </c>
      <c r="L602" s="143">
        <v>0.1</v>
      </c>
      <c r="M602" s="80"/>
      <c r="N602" s="43">
        <f>IF(Tableau5[[#This Row],[PN]]&gt;0.05,"ERREUR",Tableau5[[#This Row],[Prix de vente public]]*(1-(Tableau5[[#This Row],[Remise]]+Tableau5[[#This Row],[PN]])))</f>
        <v>90</v>
      </c>
      <c r="O602" s="44"/>
    </row>
    <row r="603" spans="5:15" x14ac:dyDescent="0.25">
      <c r="E603" s="125" t="s">
        <v>2</v>
      </c>
      <c r="F603" s="5" t="s">
        <v>129</v>
      </c>
      <c r="G603" s="145" t="s">
        <v>1117</v>
      </c>
      <c r="H603" s="74" t="s">
        <v>26</v>
      </c>
      <c r="I603" s="127" t="s">
        <v>3027</v>
      </c>
      <c r="J603" s="144" t="s">
        <v>4937</v>
      </c>
      <c r="K603" s="142">
        <v>100</v>
      </c>
      <c r="L603" s="143">
        <v>0.1</v>
      </c>
      <c r="M603" s="80"/>
      <c r="N603" s="43">
        <f>IF(Tableau5[[#This Row],[PN]]&gt;0.05,"ERREUR",Tableau5[[#This Row],[Prix de vente public]]*(1-(Tableau5[[#This Row],[Remise]]+Tableau5[[#This Row],[PN]])))</f>
        <v>90</v>
      </c>
      <c r="O603" s="44"/>
    </row>
    <row r="604" spans="5:15" x14ac:dyDescent="0.25">
      <c r="E604" s="125" t="s">
        <v>2</v>
      </c>
      <c r="F604" s="5" t="s">
        <v>129</v>
      </c>
      <c r="G604" s="145" t="s">
        <v>1118</v>
      </c>
      <c r="H604" s="74" t="s">
        <v>26</v>
      </c>
      <c r="I604" s="127" t="s">
        <v>3028</v>
      </c>
      <c r="J604" s="144" t="s">
        <v>4938</v>
      </c>
      <c r="K604" s="142">
        <v>100</v>
      </c>
      <c r="L604" s="143">
        <v>0.1</v>
      </c>
      <c r="M604" s="80"/>
      <c r="N604" s="43">
        <f>IF(Tableau5[[#This Row],[PN]]&gt;0.05,"ERREUR",Tableau5[[#This Row],[Prix de vente public]]*(1-(Tableau5[[#This Row],[Remise]]+Tableau5[[#This Row],[PN]])))</f>
        <v>90</v>
      </c>
      <c r="O604" s="44"/>
    </row>
    <row r="605" spans="5:15" x14ac:dyDescent="0.25">
      <c r="E605" s="125" t="s">
        <v>2</v>
      </c>
      <c r="F605" s="5" t="s">
        <v>129</v>
      </c>
      <c r="G605" s="145" t="s">
        <v>1119</v>
      </c>
      <c r="H605" s="74" t="s">
        <v>26</v>
      </c>
      <c r="I605" s="127" t="s">
        <v>3029</v>
      </c>
      <c r="J605" s="144" t="s">
        <v>4939</v>
      </c>
      <c r="K605" s="142">
        <v>100</v>
      </c>
      <c r="L605" s="143">
        <v>0.1</v>
      </c>
      <c r="M605" s="80"/>
      <c r="N605" s="43">
        <f>IF(Tableau5[[#This Row],[PN]]&gt;0.05,"ERREUR",Tableau5[[#This Row],[Prix de vente public]]*(1-(Tableau5[[#This Row],[Remise]]+Tableau5[[#This Row],[PN]])))</f>
        <v>90</v>
      </c>
      <c r="O605" s="44"/>
    </row>
    <row r="606" spans="5:15" x14ac:dyDescent="0.25">
      <c r="E606" s="125" t="s">
        <v>2</v>
      </c>
      <c r="F606" s="5" t="s">
        <v>129</v>
      </c>
      <c r="G606" s="145" t="s">
        <v>1120</v>
      </c>
      <c r="H606" s="74" t="s">
        <v>26</v>
      </c>
      <c r="I606" s="127" t="s">
        <v>3030</v>
      </c>
      <c r="J606" s="144" t="s">
        <v>4940</v>
      </c>
      <c r="K606" s="142">
        <v>100</v>
      </c>
      <c r="L606" s="143">
        <v>0.1</v>
      </c>
      <c r="M606" s="80"/>
      <c r="N606" s="43">
        <f>IF(Tableau5[[#This Row],[PN]]&gt;0.05,"ERREUR",Tableau5[[#This Row],[Prix de vente public]]*(1-(Tableau5[[#This Row],[Remise]]+Tableau5[[#This Row],[PN]])))</f>
        <v>90</v>
      </c>
      <c r="O606" s="44"/>
    </row>
    <row r="607" spans="5:15" x14ac:dyDescent="0.25">
      <c r="E607" s="125" t="s">
        <v>2</v>
      </c>
      <c r="F607" s="5" t="s">
        <v>129</v>
      </c>
      <c r="G607" s="145" t="s">
        <v>1121</v>
      </c>
      <c r="H607" s="74" t="s">
        <v>26</v>
      </c>
      <c r="I607" s="127" t="s">
        <v>3031</v>
      </c>
      <c r="J607" s="144" t="s">
        <v>4941</v>
      </c>
      <c r="K607" s="142">
        <v>100</v>
      </c>
      <c r="L607" s="143">
        <v>0.1</v>
      </c>
      <c r="M607" s="80"/>
      <c r="N607" s="43">
        <f>IF(Tableau5[[#This Row],[PN]]&gt;0.05,"ERREUR",Tableau5[[#This Row],[Prix de vente public]]*(1-(Tableau5[[#This Row],[Remise]]+Tableau5[[#This Row],[PN]])))</f>
        <v>90</v>
      </c>
      <c r="O607" s="44"/>
    </row>
    <row r="608" spans="5:15" x14ac:dyDescent="0.25">
      <c r="E608" s="125" t="s">
        <v>2</v>
      </c>
      <c r="F608" s="5" t="s">
        <v>129</v>
      </c>
      <c r="G608" s="145" t="s">
        <v>1122</v>
      </c>
      <c r="H608" s="74" t="s">
        <v>26</v>
      </c>
      <c r="I608" s="127" t="s">
        <v>3032</v>
      </c>
      <c r="J608" s="144" t="s">
        <v>4942</v>
      </c>
      <c r="K608" s="142">
        <v>100</v>
      </c>
      <c r="L608" s="143">
        <v>0.1</v>
      </c>
      <c r="M608" s="80"/>
      <c r="N608" s="43">
        <f>IF(Tableau5[[#This Row],[PN]]&gt;0.05,"ERREUR",Tableau5[[#This Row],[Prix de vente public]]*(1-(Tableau5[[#This Row],[Remise]]+Tableau5[[#This Row],[PN]])))</f>
        <v>90</v>
      </c>
      <c r="O608" s="44"/>
    </row>
    <row r="609" spans="5:15" x14ac:dyDescent="0.25">
      <c r="E609" s="125" t="s">
        <v>2</v>
      </c>
      <c r="F609" s="5" t="s">
        <v>129</v>
      </c>
      <c r="G609" s="145" t="s">
        <v>1123</v>
      </c>
      <c r="H609" s="74" t="s">
        <v>26</v>
      </c>
      <c r="I609" s="127" t="s">
        <v>3033</v>
      </c>
      <c r="J609" s="144" t="s">
        <v>4943</v>
      </c>
      <c r="K609" s="142">
        <v>100</v>
      </c>
      <c r="L609" s="143">
        <v>0.1</v>
      </c>
      <c r="M609" s="80"/>
      <c r="N609" s="43">
        <f>IF(Tableau5[[#This Row],[PN]]&gt;0.05,"ERREUR",Tableau5[[#This Row],[Prix de vente public]]*(1-(Tableau5[[#This Row],[Remise]]+Tableau5[[#This Row],[PN]])))</f>
        <v>90</v>
      </c>
      <c r="O609" s="44"/>
    </row>
    <row r="610" spans="5:15" x14ac:dyDescent="0.25">
      <c r="E610" s="125" t="s">
        <v>2</v>
      </c>
      <c r="F610" s="5" t="s">
        <v>129</v>
      </c>
      <c r="G610" s="145" t="s">
        <v>1124</v>
      </c>
      <c r="H610" s="74" t="s">
        <v>26</v>
      </c>
      <c r="I610" s="127" t="s">
        <v>3034</v>
      </c>
      <c r="J610" s="144" t="s">
        <v>4944</v>
      </c>
      <c r="K610" s="142">
        <v>100</v>
      </c>
      <c r="L610" s="143">
        <v>0.1</v>
      </c>
      <c r="M610" s="80"/>
      <c r="N610" s="43">
        <f>IF(Tableau5[[#This Row],[PN]]&gt;0.05,"ERREUR",Tableau5[[#This Row],[Prix de vente public]]*(1-(Tableau5[[#This Row],[Remise]]+Tableau5[[#This Row],[PN]])))</f>
        <v>90</v>
      </c>
      <c r="O610" s="44"/>
    </row>
    <row r="611" spans="5:15" x14ac:dyDescent="0.25">
      <c r="E611" s="125" t="s">
        <v>2</v>
      </c>
      <c r="F611" s="5" t="s">
        <v>129</v>
      </c>
      <c r="G611" s="145" t="s">
        <v>1125</v>
      </c>
      <c r="H611" s="74" t="s">
        <v>26</v>
      </c>
      <c r="I611" s="127" t="s">
        <v>3035</v>
      </c>
      <c r="J611" s="144" t="s">
        <v>4945</v>
      </c>
      <c r="K611" s="142">
        <v>100</v>
      </c>
      <c r="L611" s="143">
        <v>0.1</v>
      </c>
      <c r="M611" s="80"/>
      <c r="N611" s="43">
        <f>IF(Tableau5[[#This Row],[PN]]&gt;0.05,"ERREUR",Tableau5[[#This Row],[Prix de vente public]]*(1-(Tableau5[[#This Row],[Remise]]+Tableau5[[#This Row],[PN]])))</f>
        <v>90</v>
      </c>
      <c r="O611" s="44"/>
    </row>
    <row r="612" spans="5:15" x14ac:dyDescent="0.25">
      <c r="E612" s="125" t="s">
        <v>2</v>
      </c>
      <c r="F612" s="5" t="s">
        <v>129</v>
      </c>
      <c r="G612" s="145" t="s">
        <v>1126</v>
      </c>
      <c r="H612" s="74" t="s">
        <v>26</v>
      </c>
      <c r="I612" s="127" t="s">
        <v>3036</v>
      </c>
      <c r="J612" s="144" t="s">
        <v>4946</v>
      </c>
      <c r="K612" s="142">
        <v>100</v>
      </c>
      <c r="L612" s="143">
        <v>0.1</v>
      </c>
      <c r="M612" s="80"/>
      <c r="N612" s="43">
        <f>IF(Tableau5[[#This Row],[PN]]&gt;0.05,"ERREUR",Tableau5[[#This Row],[Prix de vente public]]*(1-(Tableau5[[#This Row],[Remise]]+Tableau5[[#This Row],[PN]])))</f>
        <v>90</v>
      </c>
      <c r="O612" s="44"/>
    </row>
    <row r="613" spans="5:15" x14ac:dyDescent="0.25">
      <c r="E613" s="125" t="s">
        <v>2</v>
      </c>
      <c r="F613" s="5" t="s">
        <v>129</v>
      </c>
      <c r="G613" s="145" t="s">
        <v>1127</v>
      </c>
      <c r="H613" s="74" t="s">
        <v>26</v>
      </c>
      <c r="I613" s="127" t="s">
        <v>3037</v>
      </c>
      <c r="J613" s="144" t="s">
        <v>4947</v>
      </c>
      <c r="K613" s="142">
        <v>100</v>
      </c>
      <c r="L613" s="143">
        <v>0.1</v>
      </c>
      <c r="M613" s="80"/>
      <c r="N613" s="43">
        <f>IF(Tableau5[[#This Row],[PN]]&gt;0.05,"ERREUR",Tableau5[[#This Row],[Prix de vente public]]*(1-(Tableau5[[#This Row],[Remise]]+Tableau5[[#This Row],[PN]])))</f>
        <v>90</v>
      </c>
      <c r="O613" s="44"/>
    </row>
    <row r="614" spans="5:15" x14ac:dyDescent="0.25">
      <c r="E614" s="125" t="s">
        <v>2</v>
      </c>
      <c r="F614" s="5" t="s">
        <v>129</v>
      </c>
      <c r="G614" s="145" t="s">
        <v>1128</v>
      </c>
      <c r="H614" s="74" t="s">
        <v>26</v>
      </c>
      <c r="I614" s="127" t="s">
        <v>3038</v>
      </c>
      <c r="J614" s="144" t="s">
        <v>4948</v>
      </c>
      <c r="K614" s="142">
        <v>100</v>
      </c>
      <c r="L614" s="143">
        <v>0.1</v>
      </c>
      <c r="M614" s="80"/>
      <c r="N614" s="43">
        <f>IF(Tableau5[[#This Row],[PN]]&gt;0.05,"ERREUR",Tableau5[[#This Row],[Prix de vente public]]*(1-(Tableau5[[#This Row],[Remise]]+Tableau5[[#This Row],[PN]])))</f>
        <v>90</v>
      </c>
      <c r="O614" s="44"/>
    </row>
    <row r="615" spans="5:15" x14ac:dyDescent="0.25">
      <c r="E615" s="125" t="s">
        <v>2</v>
      </c>
      <c r="F615" s="5" t="s">
        <v>129</v>
      </c>
      <c r="G615" s="145" t="s">
        <v>1129</v>
      </c>
      <c r="H615" s="74" t="s">
        <v>26</v>
      </c>
      <c r="I615" s="127" t="s">
        <v>3039</v>
      </c>
      <c r="J615" s="144" t="s">
        <v>4949</v>
      </c>
      <c r="K615" s="142">
        <v>100</v>
      </c>
      <c r="L615" s="143">
        <v>0.1</v>
      </c>
      <c r="M615" s="80"/>
      <c r="N615" s="43">
        <f>IF(Tableau5[[#This Row],[PN]]&gt;0.05,"ERREUR",Tableau5[[#This Row],[Prix de vente public]]*(1-(Tableau5[[#This Row],[Remise]]+Tableau5[[#This Row],[PN]])))</f>
        <v>90</v>
      </c>
      <c r="O615" s="44"/>
    </row>
    <row r="616" spans="5:15" x14ac:dyDescent="0.25">
      <c r="E616" s="125" t="s">
        <v>2</v>
      </c>
      <c r="F616" s="5" t="s">
        <v>129</v>
      </c>
      <c r="G616" s="145" t="s">
        <v>1130</v>
      </c>
      <c r="H616" s="74" t="s">
        <v>26</v>
      </c>
      <c r="I616" s="127" t="s">
        <v>3040</v>
      </c>
      <c r="J616" s="144" t="s">
        <v>4950</v>
      </c>
      <c r="K616" s="142">
        <v>100</v>
      </c>
      <c r="L616" s="143">
        <v>0.1</v>
      </c>
      <c r="M616" s="80"/>
      <c r="N616" s="43">
        <f>IF(Tableau5[[#This Row],[PN]]&gt;0.05,"ERREUR",Tableau5[[#This Row],[Prix de vente public]]*(1-(Tableau5[[#This Row],[Remise]]+Tableau5[[#This Row],[PN]])))</f>
        <v>90</v>
      </c>
      <c r="O616" s="44"/>
    </row>
    <row r="617" spans="5:15" x14ac:dyDescent="0.25">
      <c r="E617" s="125" t="s">
        <v>2</v>
      </c>
      <c r="F617" s="5" t="s">
        <v>129</v>
      </c>
      <c r="G617" s="145" t="s">
        <v>1131</v>
      </c>
      <c r="H617" s="74" t="s">
        <v>26</v>
      </c>
      <c r="I617" s="127" t="s">
        <v>3041</v>
      </c>
      <c r="J617" s="144" t="s">
        <v>4951</v>
      </c>
      <c r="K617" s="142">
        <v>100</v>
      </c>
      <c r="L617" s="143">
        <v>0.1</v>
      </c>
      <c r="M617" s="80"/>
      <c r="N617" s="43">
        <f>IF(Tableau5[[#This Row],[PN]]&gt;0.05,"ERREUR",Tableau5[[#This Row],[Prix de vente public]]*(1-(Tableau5[[#This Row],[Remise]]+Tableau5[[#This Row],[PN]])))</f>
        <v>90</v>
      </c>
      <c r="O617" s="44"/>
    </row>
    <row r="618" spans="5:15" x14ac:dyDescent="0.25">
      <c r="E618" s="125" t="s">
        <v>2</v>
      </c>
      <c r="F618" s="5" t="s">
        <v>129</v>
      </c>
      <c r="G618" s="145" t="s">
        <v>1132</v>
      </c>
      <c r="H618" s="74" t="s">
        <v>26</v>
      </c>
      <c r="I618" s="127" t="s">
        <v>3042</v>
      </c>
      <c r="J618" s="144" t="s">
        <v>4952</v>
      </c>
      <c r="K618" s="142">
        <v>100</v>
      </c>
      <c r="L618" s="143">
        <v>0.1</v>
      </c>
      <c r="M618" s="80"/>
      <c r="N618" s="43">
        <f>IF(Tableau5[[#This Row],[PN]]&gt;0.05,"ERREUR",Tableau5[[#This Row],[Prix de vente public]]*(1-(Tableau5[[#This Row],[Remise]]+Tableau5[[#This Row],[PN]])))</f>
        <v>90</v>
      </c>
      <c r="O618" s="44"/>
    </row>
    <row r="619" spans="5:15" x14ac:dyDescent="0.25">
      <c r="E619" s="125" t="s">
        <v>2</v>
      </c>
      <c r="F619" s="5" t="s">
        <v>129</v>
      </c>
      <c r="G619" s="145" t="s">
        <v>1133</v>
      </c>
      <c r="H619" s="74" t="s">
        <v>26</v>
      </c>
      <c r="I619" s="127" t="s">
        <v>3043</v>
      </c>
      <c r="J619" s="144" t="s">
        <v>4953</v>
      </c>
      <c r="K619" s="142">
        <v>100</v>
      </c>
      <c r="L619" s="143">
        <v>0.1</v>
      </c>
      <c r="M619" s="80"/>
      <c r="N619" s="43">
        <f>IF(Tableau5[[#This Row],[PN]]&gt;0.05,"ERREUR",Tableau5[[#This Row],[Prix de vente public]]*(1-(Tableau5[[#This Row],[Remise]]+Tableau5[[#This Row],[PN]])))</f>
        <v>90</v>
      </c>
      <c r="O619" s="44"/>
    </row>
    <row r="620" spans="5:15" x14ac:dyDescent="0.25">
      <c r="E620" s="125" t="s">
        <v>2</v>
      </c>
      <c r="F620" s="5" t="s">
        <v>129</v>
      </c>
      <c r="G620" s="145" t="s">
        <v>1134</v>
      </c>
      <c r="H620" s="74" t="s">
        <v>26</v>
      </c>
      <c r="I620" s="127" t="s">
        <v>3044</v>
      </c>
      <c r="J620" s="144" t="s">
        <v>4954</v>
      </c>
      <c r="K620" s="142">
        <v>100</v>
      </c>
      <c r="L620" s="143">
        <v>0.1</v>
      </c>
      <c r="M620" s="80"/>
      <c r="N620" s="43">
        <f>IF(Tableau5[[#This Row],[PN]]&gt;0.05,"ERREUR",Tableau5[[#This Row],[Prix de vente public]]*(1-(Tableau5[[#This Row],[Remise]]+Tableau5[[#This Row],[PN]])))</f>
        <v>90</v>
      </c>
      <c r="O620" s="44"/>
    </row>
    <row r="621" spans="5:15" x14ac:dyDescent="0.25">
      <c r="E621" s="125" t="s">
        <v>2</v>
      </c>
      <c r="F621" s="5" t="s">
        <v>129</v>
      </c>
      <c r="G621" s="145" t="s">
        <v>1135</v>
      </c>
      <c r="H621" s="74" t="s">
        <v>26</v>
      </c>
      <c r="I621" s="127" t="s">
        <v>3045</v>
      </c>
      <c r="J621" s="144" t="s">
        <v>4955</v>
      </c>
      <c r="K621" s="142">
        <v>100</v>
      </c>
      <c r="L621" s="143">
        <v>0.1</v>
      </c>
      <c r="M621" s="80"/>
      <c r="N621" s="43">
        <f>IF(Tableau5[[#This Row],[PN]]&gt;0.05,"ERREUR",Tableau5[[#This Row],[Prix de vente public]]*(1-(Tableau5[[#This Row],[Remise]]+Tableau5[[#This Row],[PN]])))</f>
        <v>90</v>
      </c>
      <c r="O621" s="44"/>
    </row>
    <row r="622" spans="5:15" x14ac:dyDescent="0.25">
      <c r="E622" s="125" t="s">
        <v>2</v>
      </c>
      <c r="F622" s="5" t="s">
        <v>129</v>
      </c>
      <c r="G622" s="145" t="s">
        <v>1136</v>
      </c>
      <c r="H622" s="74" t="s">
        <v>26</v>
      </c>
      <c r="I622" s="127" t="s">
        <v>3046</v>
      </c>
      <c r="J622" s="144" t="s">
        <v>4956</v>
      </c>
      <c r="K622" s="142">
        <v>100</v>
      </c>
      <c r="L622" s="143">
        <v>0.1</v>
      </c>
      <c r="M622" s="80"/>
      <c r="N622" s="43">
        <f>IF(Tableau5[[#This Row],[PN]]&gt;0.05,"ERREUR",Tableau5[[#This Row],[Prix de vente public]]*(1-(Tableau5[[#This Row],[Remise]]+Tableau5[[#This Row],[PN]])))</f>
        <v>90</v>
      </c>
      <c r="O622" s="44"/>
    </row>
    <row r="623" spans="5:15" x14ac:dyDescent="0.25">
      <c r="E623" s="125" t="s">
        <v>2</v>
      </c>
      <c r="F623" s="5" t="s">
        <v>129</v>
      </c>
      <c r="G623" s="145" t="s">
        <v>1137</v>
      </c>
      <c r="H623" s="74" t="s">
        <v>26</v>
      </c>
      <c r="I623" s="127" t="s">
        <v>3047</v>
      </c>
      <c r="J623" s="144" t="s">
        <v>4957</v>
      </c>
      <c r="K623" s="142">
        <v>100</v>
      </c>
      <c r="L623" s="143">
        <v>0.1</v>
      </c>
      <c r="M623" s="80"/>
      <c r="N623" s="43">
        <f>IF(Tableau5[[#This Row],[PN]]&gt;0.05,"ERREUR",Tableau5[[#This Row],[Prix de vente public]]*(1-(Tableau5[[#This Row],[Remise]]+Tableau5[[#This Row],[PN]])))</f>
        <v>90</v>
      </c>
      <c r="O623" s="44"/>
    </row>
    <row r="624" spans="5:15" x14ac:dyDescent="0.25">
      <c r="E624" s="125" t="s">
        <v>2</v>
      </c>
      <c r="F624" s="5" t="s">
        <v>129</v>
      </c>
      <c r="G624" s="145" t="s">
        <v>1138</v>
      </c>
      <c r="H624" s="74" t="s">
        <v>26</v>
      </c>
      <c r="I624" s="127" t="s">
        <v>3048</v>
      </c>
      <c r="J624" s="144" t="s">
        <v>4958</v>
      </c>
      <c r="K624" s="142">
        <v>100</v>
      </c>
      <c r="L624" s="143">
        <v>0.1</v>
      </c>
      <c r="M624" s="80"/>
      <c r="N624" s="43">
        <f>IF(Tableau5[[#This Row],[PN]]&gt;0.05,"ERREUR",Tableau5[[#This Row],[Prix de vente public]]*(1-(Tableau5[[#This Row],[Remise]]+Tableau5[[#This Row],[PN]])))</f>
        <v>90</v>
      </c>
      <c r="O624" s="44"/>
    </row>
    <row r="625" spans="5:15" x14ac:dyDescent="0.25">
      <c r="E625" s="125" t="s">
        <v>2</v>
      </c>
      <c r="F625" s="5" t="s">
        <v>129</v>
      </c>
      <c r="G625" s="145" t="s">
        <v>1139</v>
      </c>
      <c r="H625" s="74" t="s">
        <v>26</v>
      </c>
      <c r="I625" s="127" t="s">
        <v>3049</v>
      </c>
      <c r="J625" s="144" t="s">
        <v>4959</v>
      </c>
      <c r="K625" s="142">
        <v>100</v>
      </c>
      <c r="L625" s="143">
        <v>0.1</v>
      </c>
      <c r="M625" s="80"/>
      <c r="N625" s="43">
        <f>IF(Tableau5[[#This Row],[PN]]&gt;0.05,"ERREUR",Tableau5[[#This Row],[Prix de vente public]]*(1-(Tableau5[[#This Row],[Remise]]+Tableau5[[#This Row],[PN]])))</f>
        <v>90</v>
      </c>
      <c r="O625" s="44"/>
    </row>
    <row r="626" spans="5:15" x14ac:dyDescent="0.25">
      <c r="E626" s="125" t="s">
        <v>2</v>
      </c>
      <c r="F626" s="5" t="s">
        <v>129</v>
      </c>
      <c r="G626" s="145" t="s">
        <v>1140</v>
      </c>
      <c r="H626" s="74" t="s">
        <v>26</v>
      </c>
      <c r="I626" s="127" t="s">
        <v>3050</v>
      </c>
      <c r="J626" s="144" t="s">
        <v>4960</v>
      </c>
      <c r="K626" s="142">
        <v>100</v>
      </c>
      <c r="L626" s="143">
        <v>0.1</v>
      </c>
      <c r="M626" s="80"/>
      <c r="N626" s="43">
        <f>IF(Tableau5[[#This Row],[PN]]&gt;0.05,"ERREUR",Tableau5[[#This Row],[Prix de vente public]]*(1-(Tableau5[[#This Row],[Remise]]+Tableau5[[#This Row],[PN]])))</f>
        <v>90</v>
      </c>
      <c r="O626" s="44"/>
    </row>
    <row r="627" spans="5:15" x14ac:dyDescent="0.25">
      <c r="E627" s="125" t="s">
        <v>2</v>
      </c>
      <c r="F627" s="5" t="s">
        <v>129</v>
      </c>
      <c r="G627" s="145" t="s">
        <v>1141</v>
      </c>
      <c r="H627" s="74" t="s">
        <v>26</v>
      </c>
      <c r="I627" s="127" t="s">
        <v>3051</v>
      </c>
      <c r="J627" s="144" t="s">
        <v>4961</v>
      </c>
      <c r="K627" s="142">
        <v>100</v>
      </c>
      <c r="L627" s="143">
        <v>0.1</v>
      </c>
      <c r="M627" s="80"/>
      <c r="N627" s="43">
        <f>IF(Tableau5[[#This Row],[PN]]&gt;0.05,"ERREUR",Tableau5[[#This Row],[Prix de vente public]]*(1-(Tableau5[[#This Row],[Remise]]+Tableau5[[#This Row],[PN]])))</f>
        <v>90</v>
      </c>
      <c r="O627" s="44"/>
    </row>
    <row r="628" spans="5:15" x14ac:dyDescent="0.25">
      <c r="E628" s="125" t="s">
        <v>2</v>
      </c>
      <c r="F628" s="5" t="s">
        <v>129</v>
      </c>
      <c r="G628" s="145" t="s">
        <v>1142</v>
      </c>
      <c r="H628" s="74" t="s">
        <v>26</v>
      </c>
      <c r="I628" s="127" t="s">
        <v>3052</v>
      </c>
      <c r="J628" s="144" t="s">
        <v>4962</v>
      </c>
      <c r="K628" s="142">
        <v>100</v>
      </c>
      <c r="L628" s="143">
        <v>0.1</v>
      </c>
      <c r="M628" s="80"/>
      <c r="N628" s="43">
        <f>IF(Tableau5[[#This Row],[PN]]&gt;0.05,"ERREUR",Tableau5[[#This Row],[Prix de vente public]]*(1-(Tableau5[[#This Row],[Remise]]+Tableau5[[#This Row],[PN]])))</f>
        <v>90</v>
      </c>
      <c r="O628" s="44"/>
    </row>
    <row r="629" spans="5:15" x14ac:dyDescent="0.25">
      <c r="E629" s="125" t="s">
        <v>2</v>
      </c>
      <c r="F629" s="5" t="s">
        <v>129</v>
      </c>
      <c r="G629" s="145" t="s">
        <v>1143</v>
      </c>
      <c r="H629" s="74" t="s">
        <v>26</v>
      </c>
      <c r="I629" s="127" t="s">
        <v>3053</v>
      </c>
      <c r="J629" s="144" t="s">
        <v>4963</v>
      </c>
      <c r="K629" s="142">
        <v>100</v>
      </c>
      <c r="L629" s="143">
        <v>0.1</v>
      </c>
      <c r="M629" s="80"/>
      <c r="N629" s="43">
        <f>IF(Tableau5[[#This Row],[PN]]&gt;0.05,"ERREUR",Tableau5[[#This Row],[Prix de vente public]]*(1-(Tableau5[[#This Row],[Remise]]+Tableau5[[#This Row],[PN]])))</f>
        <v>90</v>
      </c>
      <c r="O629" s="44"/>
    </row>
    <row r="630" spans="5:15" x14ac:dyDescent="0.25">
      <c r="E630" s="125" t="s">
        <v>2</v>
      </c>
      <c r="F630" s="5" t="s">
        <v>129</v>
      </c>
      <c r="G630" s="145" t="s">
        <v>1144</v>
      </c>
      <c r="H630" s="74" t="s">
        <v>26</v>
      </c>
      <c r="I630" s="127" t="s">
        <v>3054</v>
      </c>
      <c r="J630" s="144" t="s">
        <v>4964</v>
      </c>
      <c r="K630" s="142">
        <v>100</v>
      </c>
      <c r="L630" s="143">
        <v>0.1</v>
      </c>
      <c r="M630" s="80"/>
      <c r="N630" s="43">
        <f>IF(Tableau5[[#This Row],[PN]]&gt;0.05,"ERREUR",Tableau5[[#This Row],[Prix de vente public]]*(1-(Tableau5[[#This Row],[Remise]]+Tableau5[[#This Row],[PN]])))</f>
        <v>90</v>
      </c>
      <c r="O630" s="44"/>
    </row>
    <row r="631" spans="5:15" x14ac:dyDescent="0.25">
      <c r="E631" s="125" t="s">
        <v>2</v>
      </c>
      <c r="F631" s="5" t="s">
        <v>129</v>
      </c>
      <c r="G631" s="145" t="s">
        <v>1145</v>
      </c>
      <c r="H631" s="74" t="s">
        <v>26</v>
      </c>
      <c r="I631" s="127" t="s">
        <v>3055</v>
      </c>
      <c r="J631" s="144" t="s">
        <v>4965</v>
      </c>
      <c r="K631" s="142">
        <v>100</v>
      </c>
      <c r="L631" s="143">
        <v>0.1</v>
      </c>
      <c r="M631" s="80"/>
      <c r="N631" s="43">
        <f>IF(Tableau5[[#This Row],[PN]]&gt;0.05,"ERREUR",Tableau5[[#This Row],[Prix de vente public]]*(1-(Tableau5[[#This Row],[Remise]]+Tableau5[[#This Row],[PN]])))</f>
        <v>90</v>
      </c>
      <c r="O631" s="44"/>
    </row>
    <row r="632" spans="5:15" x14ac:dyDescent="0.25">
      <c r="E632" s="125" t="s">
        <v>2</v>
      </c>
      <c r="F632" s="5" t="s">
        <v>129</v>
      </c>
      <c r="G632" s="145" t="s">
        <v>1146</v>
      </c>
      <c r="H632" s="74" t="s">
        <v>26</v>
      </c>
      <c r="I632" s="127" t="s">
        <v>3056</v>
      </c>
      <c r="J632" s="144" t="s">
        <v>4966</v>
      </c>
      <c r="K632" s="142">
        <v>100</v>
      </c>
      <c r="L632" s="143">
        <v>0.1</v>
      </c>
      <c r="M632" s="80"/>
      <c r="N632" s="43">
        <f>IF(Tableau5[[#This Row],[PN]]&gt;0.05,"ERREUR",Tableau5[[#This Row],[Prix de vente public]]*(1-(Tableau5[[#This Row],[Remise]]+Tableau5[[#This Row],[PN]])))</f>
        <v>90</v>
      </c>
      <c r="O632" s="44"/>
    </row>
    <row r="633" spans="5:15" x14ac:dyDescent="0.25">
      <c r="E633" s="125" t="s">
        <v>2</v>
      </c>
      <c r="F633" s="5" t="s">
        <v>129</v>
      </c>
      <c r="G633" s="145" t="s">
        <v>1147</v>
      </c>
      <c r="H633" s="74" t="s">
        <v>26</v>
      </c>
      <c r="I633" s="127" t="s">
        <v>3057</v>
      </c>
      <c r="J633" s="144" t="s">
        <v>4967</v>
      </c>
      <c r="K633" s="142">
        <v>100</v>
      </c>
      <c r="L633" s="143">
        <v>0.1</v>
      </c>
      <c r="M633" s="80"/>
      <c r="N633" s="43">
        <f>IF(Tableau5[[#This Row],[PN]]&gt;0.05,"ERREUR",Tableau5[[#This Row],[Prix de vente public]]*(1-(Tableau5[[#This Row],[Remise]]+Tableau5[[#This Row],[PN]])))</f>
        <v>90</v>
      </c>
      <c r="O633" s="44"/>
    </row>
    <row r="634" spans="5:15" x14ac:dyDescent="0.25">
      <c r="E634" s="125" t="s">
        <v>2</v>
      </c>
      <c r="F634" s="5" t="s">
        <v>129</v>
      </c>
      <c r="G634" s="145" t="s">
        <v>1148</v>
      </c>
      <c r="H634" s="74" t="s">
        <v>26</v>
      </c>
      <c r="I634" s="127" t="s">
        <v>3058</v>
      </c>
      <c r="J634" s="144" t="s">
        <v>4968</v>
      </c>
      <c r="K634" s="142">
        <v>100</v>
      </c>
      <c r="L634" s="143">
        <v>0.1</v>
      </c>
      <c r="M634" s="80"/>
      <c r="N634" s="43">
        <f>IF(Tableau5[[#This Row],[PN]]&gt;0.05,"ERREUR",Tableau5[[#This Row],[Prix de vente public]]*(1-(Tableau5[[#This Row],[Remise]]+Tableau5[[#This Row],[PN]])))</f>
        <v>90</v>
      </c>
      <c r="O634" s="44"/>
    </row>
    <row r="635" spans="5:15" x14ac:dyDescent="0.25">
      <c r="E635" s="125" t="s">
        <v>2</v>
      </c>
      <c r="F635" s="5" t="s">
        <v>129</v>
      </c>
      <c r="G635" s="145" t="s">
        <v>1149</v>
      </c>
      <c r="H635" s="74" t="s">
        <v>26</v>
      </c>
      <c r="I635" s="127" t="s">
        <v>3059</v>
      </c>
      <c r="J635" s="144" t="s">
        <v>4969</v>
      </c>
      <c r="K635" s="142">
        <v>100</v>
      </c>
      <c r="L635" s="143">
        <v>0.1</v>
      </c>
      <c r="M635" s="80"/>
      <c r="N635" s="43">
        <f>IF(Tableau5[[#This Row],[PN]]&gt;0.05,"ERREUR",Tableau5[[#This Row],[Prix de vente public]]*(1-(Tableau5[[#This Row],[Remise]]+Tableau5[[#This Row],[PN]])))</f>
        <v>90</v>
      </c>
      <c r="O635" s="44"/>
    </row>
    <row r="636" spans="5:15" x14ac:dyDescent="0.25">
      <c r="E636" s="125" t="s">
        <v>2</v>
      </c>
      <c r="F636" s="5" t="s">
        <v>129</v>
      </c>
      <c r="G636" s="145" t="s">
        <v>1150</v>
      </c>
      <c r="H636" s="74" t="s">
        <v>26</v>
      </c>
      <c r="I636" s="127" t="s">
        <v>3060</v>
      </c>
      <c r="J636" s="144" t="s">
        <v>4970</v>
      </c>
      <c r="K636" s="142">
        <v>100</v>
      </c>
      <c r="L636" s="143">
        <v>0.1</v>
      </c>
      <c r="M636" s="80"/>
      <c r="N636" s="43">
        <f>IF(Tableau5[[#This Row],[PN]]&gt;0.05,"ERREUR",Tableau5[[#This Row],[Prix de vente public]]*(1-(Tableau5[[#This Row],[Remise]]+Tableau5[[#This Row],[PN]])))</f>
        <v>90</v>
      </c>
      <c r="O636" s="44"/>
    </row>
    <row r="637" spans="5:15" x14ac:dyDescent="0.25">
      <c r="E637" s="125" t="s">
        <v>2</v>
      </c>
      <c r="F637" s="5" t="s">
        <v>129</v>
      </c>
      <c r="G637" s="145" t="s">
        <v>1151</v>
      </c>
      <c r="H637" s="74" t="s">
        <v>26</v>
      </c>
      <c r="I637" s="127" t="s">
        <v>3061</v>
      </c>
      <c r="J637" s="144" t="s">
        <v>4971</v>
      </c>
      <c r="K637" s="142">
        <v>100</v>
      </c>
      <c r="L637" s="143">
        <v>0.1</v>
      </c>
      <c r="M637" s="80"/>
      <c r="N637" s="43">
        <f>IF(Tableau5[[#This Row],[PN]]&gt;0.05,"ERREUR",Tableau5[[#This Row],[Prix de vente public]]*(1-(Tableau5[[#This Row],[Remise]]+Tableau5[[#This Row],[PN]])))</f>
        <v>90</v>
      </c>
      <c r="O637" s="44"/>
    </row>
    <row r="638" spans="5:15" x14ac:dyDescent="0.25">
      <c r="E638" s="125" t="s">
        <v>2</v>
      </c>
      <c r="F638" s="5" t="s">
        <v>129</v>
      </c>
      <c r="G638" s="145" t="s">
        <v>1152</v>
      </c>
      <c r="H638" s="74" t="s">
        <v>26</v>
      </c>
      <c r="I638" s="127" t="s">
        <v>3062</v>
      </c>
      <c r="J638" s="144" t="s">
        <v>4972</v>
      </c>
      <c r="K638" s="142">
        <v>100</v>
      </c>
      <c r="L638" s="143">
        <v>0.1</v>
      </c>
      <c r="M638" s="80"/>
      <c r="N638" s="43">
        <f>IF(Tableau5[[#This Row],[PN]]&gt;0.05,"ERREUR",Tableau5[[#This Row],[Prix de vente public]]*(1-(Tableau5[[#This Row],[Remise]]+Tableau5[[#This Row],[PN]])))</f>
        <v>90</v>
      </c>
      <c r="O638" s="44"/>
    </row>
    <row r="639" spans="5:15" x14ac:dyDescent="0.25">
      <c r="E639" s="125" t="s">
        <v>2</v>
      </c>
      <c r="F639" s="5" t="s">
        <v>129</v>
      </c>
      <c r="G639" s="145" t="s">
        <v>1153</v>
      </c>
      <c r="H639" s="74" t="s">
        <v>26</v>
      </c>
      <c r="I639" s="127" t="s">
        <v>3063</v>
      </c>
      <c r="J639" s="144" t="s">
        <v>4973</v>
      </c>
      <c r="K639" s="142">
        <v>100</v>
      </c>
      <c r="L639" s="143">
        <v>0.1</v>
      </c>
      <c r="M639" s="80"/>
      <c r="N639" s="43">
        <f>IF(Tableau5[[#This Row],[PN]]&gt;0.05,"ERREUR",Tableau5[[#This Row],[Prix de vente public]]*(1-(Tableau5[[#This Row],[Remise]]+Tableau5[[#This Row],[PN]])))</f>
        <v>90</v>
      </c>
      <c r="O639" s="44"/>
    </row>
    <row r="640" spans="5:15" x14ac:dyDescent="0.25">
      <c r="E640" s="125" t="s">
        <v>2</v>
      </c>
      <c r="F640" s="5" t="s">
        <v>129</v>
      </c>
      <c r="G640" s="145" t="s">
        <v>1154</v>
      </c>
      <c r="H640" s="74" t="s">
        <v>26</v>
      </c>
      <c r="I640" s="127" t="s">
        <v>3064</v>
      </c>
      <c r="J640" s="144" t="s">
        <v>4974</v>
      </c>
      <c r="K640" s="142">
        <v>100</v>
      </c>
      <c r="L640" s="143">
        <v>0.1</v>
      </c>
      <c r="M640" s="80"/>
      <c r="N640" s="43">
        <f>IF(Tableau5[[#This Row],[PN]]&gt;0.05,"ERREUR",Tableau5[[#This Row],[Prix de vente public]]*(1-(Tableau5[[#This Row],[Remise]]+Tableau5[[#This Row],[PN]])))</f>
        <v>90</v>
      </c>
      <c r="O640" s="44"/>
    </row>
    <row r="641" spans="5:15" x14ac:dyDescent="0.25">
      <c r="E641" s="125" t="s">
        <v>2</v>
      </c>
      <c r="F641" s="5" t="s">
        <v>129</v>
      </c>
      <c r="G641" s="145" t="s">
        <v>1155</v>
      </c>
      <c r="H641" s="74" t="s">
        <v>26</v>
      </c>
      <c r="I641" s="127" t="s">
        <v>3065</v>
      </c>
      <c r="J641" s="144" t="s">
        <v>4975</v>
      </c>
      <c r="K641" s="142">
        <v>100</v>
      </c>
      <c r="L641" s="143">
        <v>0.1</v>
      </c>
      <c r="M641" s="80"/>
      <c r="N641" s="43">
        <f>IF(Tableau5[[#This Row],[PN]]&gt;0.05,"ERREUR",Tableau5[[#This Row],[Prix de vente public]]*(1-(Tableau5[[#This Row],[Remise]]+Tableau5[[#This Row],[PN]])))</f>
        <v>90</v>
      </c>
      <c r="O641" s="44"/>
    </row>
    <row r="642" spans="5:15" x14ac:dyDescent="0.25">
      <c r="E642" s="125" t="s">
        <v>2</v>
      </c>
      <c r="F642" s="5" t="s">
        <v>129</v>
      </c>
      <c r="G642" s="145" t="s">
        <v>1156</v>
      </c>
      <c r="H642" s="74" t="s">
        <v>26</v>
      </c>
      <c r="I642" s="127" t="s">
        <v>3066</v>
      </c>
      <c r="J642" s="144" t="s">
        <v>4976</v>
      </c>
      <c r="K642" s="142">
        <v>100</v>
      </c>
      <c r="L642" s="143">
        <v>0.1</v>
      </c>
      <c r="M642" s="80"/>
      <c r="N642" s="43">
        <f>IF(Tableau5[[#This Row],[PN]]&gt;0.05,"ERREUR",Tableau5[[#This Row],[Prix de vente public]]*(1-(Tableau5[[#This Row],[Remise]]+Tableau5[[#This Row],[PN]])))</f>
        <v>90</v>
      </c>
      <c r="O642" s="44"/>
    </row>
    <row r="643" spans="5:15" x14ac:dyDescent="0.25">
      <c r="E643" s="125" t="s">
        <v>2</v>
      </c>
      <c r="F643" s="5" t="s">
        <v>129</v>
      </c>
      <c r="G643" s="145" t="s">
        <v>1157</v>
      </c>
      <c r="H643" s="74" t="s">
        <v>26</v>
      </c>
      <c r="I643" s="127" t="s">
        <v>3067</v>
      </c>
      <c r="J643" s="144" t="s">
        <v>4977</v>
      </c>
      <c r="K643" s="142">
        <v>100</v>
      </c>
      <c r="L643" s="143">
        <v>0.1</v>
      </c>
      <c r="M643" s="80"/>
      <c r="N643" s="43">
        <f>IF(Tableau5[[#This Row],[PN]]&gt;0.05,"ERREUR",Tableau5[[#This Row],[Prix de vente public]]*(1-(Tableau5[[#This Row],[Remise]]+Tableau5[[#This Row],[PN]])))</f>
        <v>90</v>
      </c>
      <c r="O643" s="44"/>
    </row>
    <row r="644" spans="5:15" x14ac:dyDescent="0.25">
      <c r="E644" s="125" t="s">
        <v>2</v>
      </c>
      <c r="F644" s="5" t="s">
        <v>129</v>
      </c>
      <c r="G644" s="145" t="s">
        <v>1158</v>
      </c>
      <c r="H644" s="74" t="s">
        <v>26</v>
      </c>
      <c r="I644" s="127" t="s">
        <v>3068</v>
      </c>
      <c r="J644" s="144" t="s">
        <v>4978</v>
      </c>
      <c r="K644" s="142">
        <v>100</v>
      </c>
      <c r="L644" s="143">
        <v>0.1</v>
      </c>
      <c r="M644" s="80"/>
      <c r="N644" s="43">
        <f>IF(Tableau5[[#This Row],[PN]]&gt;0.05,"ERREUR",Tableau5[[#This Row],[Prix de vente public]]*(1-(Tableau5[[#This Row],[Remise]]+Tableau5[[#This Row],[PN]])))</f>
        <v>90</v>
      </c>
      <c r="O644" s="44"/>
    </row>
    <row r="645" spans="5:15" x14ac:dyDescent="0.25">
      <c r="E645" s="125" t="s">
        <v>2</v>
      </c>
      <c r="F645" s="5" t="s">
        <v>129</v>
      </c>
      <c r="G645" s="145" t="s">
        <v>1159</v>
      </c>
      <c r="H645" s="74" t="s">
        <v>26</v>
      </c>
      <c r="I645" s="127" t="s">
        <v>3069</v>
      </c>
      <c r="J645" s="144" t="s">
        <v>4979</v>
      </c>
      <c r="K645" s="142">
        <v>100</v>
      </c>
      <c r="L645" s="143">
        <v>0.1</v>
      </c>
      <c r="M645" s="80"/>
      <c r="N645" s="43">
        <f>IF(Tableau5[[#This Row],[PN]]&gt;0.05,"ERREUR",Tableau5[[#This Row],[Prix de vente public]]*(1-(Tableau5[[#This Row],[Remise]]+Tableau5[[#This Row],[PN]])))</f>
        <v>90</v>
      </c>
      <c r="O645" s="44"/>
    </row>
    <row r="646" spans="5:15" x14ac:dyDescent="0.25">
      <c r="E646" s="125" t="s">
        <v>2</v>
      </c>
      <c r="F646" s="5" t="s">
        <v>129</v>
      </c>
      <c r="G646" s="145" t="s">
        <v>1160</v>
      </c>
      <c r="H646" s="74" t="s">
        <v>26</v>
      </c>
      <c r="I646" s="127" t="s">
        <v>3070</v>
      </c>
      <c r="J646" s="144" t="s">
        <v>4980</v>
      </c>
      <c r="K646" s="142">
        <v>100</v>
      </c>
      <c r="L646" s="143">
        <v>0.1</v>
      </c>
      <c r="M646" s="80"/>
      <c r="N646" s="43">
        <f>IF(Tableau5[[#This Row],[PN]]&gt;0.05,"ERREUR",Tableau5[[#This Row],[Prix de vente public]]*(1-(Tableau5[[#This Row],[Remise]]+Tableau5[[#This Row],[PN]])))</f>
        <v>90</v>
      </c>
      <c r="O646" s="44"/>
    </row>
    <row r="647" spans="5:15" x14ac:dyDescent="0.25">
      <c r="E647" s="125" t="s">
        <v>2</v>
      </c>
      <c r="F647" s="5" t="s">
        <v>129</v>
      </c>
      <c r="G647" s="145" t="s">
        <v>1161</v>
      </c>
      <c r="H647" s="74" t="s">
        <v>26</v>
      </c>
      <c r="I647" s="127" t="s">
        <v>3071</v>
      </c>
      <c r="J647" s="144" t="s">
        <v>4981</v>
      </c>
      <c r="K647" s="142">
        <v>100</v>
      </c>
      <c r="L647" s="143">
        <v>0.1</v>
      </c>
      <c r="M647" s="80"/>
      <c r="N647" s="43">
        <f>IF(Tableau5[[#This Row],[PN]]&gt;0.05,"ERREUR",Tableau5[[#This Row],[Prix de vente public]]*(1-(Tableau5[[#This Row],[Remise]]+Tableau5[[#This Row],[PN]])))</f>
        <v>90</v>
      </c>
      <c r="O647" s="44"/>
    </row>
    <row r="648" spans="5:15" x14ac:dyDescent="0.25">
      <c r="E648" s="125" t="s">
        <v>2</v>
      </c>
      <c r="F648" s="5" t="s">
        <v>129</v>
      </c>
      <c r="G648" s="145" t="s">
        <v>1162</v>
      </c>
      <c r="H648" s="74" t="s">
        <v>26</v>
      </c>
      <c r="I648" s="127" t="s">
        <v>3072</v>
      </c>
      <c r="J648" s="144" t="s">
        <v>4982</v>
      </c>
      <c r="K648" s="142">
        <v>100</v>
      </c>
      <c r="L648" s="143">
        <v>0.1</v>
      </c>
      <c r="M648" s="80"/>
      <c r="N648" s="43">
        <f>IF(Tableau5[[#This Row],[PN]]&gt;0.05,"ERREUR",Tableau5[[#This Row],[Prix de vente public]]*(1-(Tableau5[[#This Row],[Remise]]+Tableau5[[#This Row],[PN]])))</f>
        <v>90</v>
      </c>
      <c r="O648" s="44"/>
    </row>
    <row r="649" spans="5:15" x14ac:dyDescent="0.25">
      <c r="E649" s="125" t="s">
        <v>2</v>
      </c>
      <c r="F649" s="5" t="s">
        <v>129</v>
      </c>
      <c r="G649" s="145" t="s">
        <v>1163</v>
      </c>
      <c r="H649" s="74" t="s">
        <v>26</v>
      </c>
      <c r="I649" s="127" t="s">
        <v>3073</v>
      </c>
      <c r="J649" s="144" t="s">
        <v>4983</v>
      </c>
      <c r="K649" s="142">
        <v>100</v>
      </c>
      <c r="L649" s="143">
        <v>0.1</v>
      </c>
      <c r="M649" s="80"/>
      <c r="N649" s="43">
        <f>IF(Tableau5[[#This Row],[PN]]&gt;0.05,"ERREUR",Tableau5[[#This Row],[Prix de vente public]]*(1-(Tableau5[[#This Row],[Remise]]+Tableau5[[#This Row],[PN]])))</f>
        <v>90</v>
      </c>
      <c r="O649" s="44"/>
    </row>
    <row r="650" spans="5:15" x14ac:dyDescent="0.25">
      <c r="E650" s="125" t="s">
        <v>2</v>
      </c>
      <c r="F650" s="5" t="s">
        <v>129</v>
      </c>
      <c r="G650" s="145" t="s">
        <v>1164</v>
      </c>
      <c r="H650" s="74" t="s">
        <v>26</v>
      </c>
      <c r="I650" s="127" t="s">
        <v>3074</v>
      </c>
      <c r="J650" s="144" t="s">
        <v>4984</v>
      </c>
      <c r="K650" s="142">
        <v>100</v>
      </c>
      <c r="L650" s="143">
        <v>0.1</v>
      </c>
      <c r="M650" s="80"/>
      <c r="N650" s="43">
        <f>IF(Tableau5[[#This Row],[PN]]&gt;0.05,"ERREUR",Tableau5[[#This Row],[Prix de vente public]]*(1-(Tableau5[[#This Row],[Remise]]+Tableau5[[#This Row],[PN]])))</f>
        <v>90</v>
      </c>
      <c r="O650" s="44"/>
    </row>
    <row r="651" spans="5:15" x14ac:dyDescent="0.25">
      <c r="E651" s="125" t="s">
        <v>2</v>
      </c>
      <c r="F651" s="5" t="s">
        <v>129</v>
      </c>
      <c r="G651" s="145" t="s">
        <v>1165</v>
      </c>
      <c r="H651" s="74" t="s">
        <v>26</v>
      </c>
      <c r="I651" s="127" t="s">
        <v>3075</v>
      </c>
      <c r="J651" s="144" t="s">
        <v>4985</v>
      </c>
      <c r="K651" s="142">
        <v>100</v>
      </c>
      <c r="L651" s="143">
        <v>0.1</v>
      </c>
      <c r="M651" s="80"/>
      <c r="N651" s="43">
        <f>IF(Tableau5[[#This Row],[PN]]&gt;0.05,"ERREUR",Tableau5[[#This Row],[Prix de vente public]]*(1-(Tableau5[[#This Row],[Remise]]+Tableau5[[#This Row],[PN]])))</f>
        <v>90</v>
      </c>
      <c r="O651" s="44"/>
    </row>
    <row r="652" spans="5:15" x14ac:dyDescent="0.25">
      <c r="E652" s="125" t="s">
        <v>2</v>
      </c>
      <c r="F652" s="5" t="s">
        <v>129</v>
      </c>
      <c r="G652" s="145" t="s">
        <v>1166</v>
      </c>
      <c r="H652" s="74" t="s">
        <v>26</v>
      </c>
      <c r="I652" s="127" t="s">
        <v>3076</v>
      </c>
      <c r="J652" s="144" t="s">
        <v>4986</v>
      </c>
      <c r="K652" s="142">
        <v>100</v>
      </c>
      <c r="L652" s="143">
        <v>0.1</v>
      </c>
      <c r="M652" s="80"/>
      <c r="N652" s="43">
        <f>IF(Tableau5[[#This Row],[PN]]&gt;0.05,"ERREUR",Tableau5[[#This Row],[Prix de vente public]]*(1-(Tableau5[[#This Row],[Remise]]+Tableau5[[#This Row],[PN]])))</f>
        <v>90</v>
      </c>
      <c r="O652" s="44"/>
    </row>
    <row r="653" spans="5:15" x14ac:dyDescent="0.25">
      <c r="E653" s="125" t="s">
        <v>2</v>
      </c>
      <c r="F653" s="5" t="s">
        <v>129</v>
      </c>
      <c r="G653" s="145" t="s">
        <v>1167</v>
      </c>
      <c r="H653" s="74" t="s">
        <v>26</v>
      </c>
      <c r="I653" s="127" t="s">
        <v>3077</v>
      </c>
      <c r="J653" s="144" t="s">
        <v>4987</v>
      </c>
      <c r="K653" s="142">
        <v>100</v>
      </c>
      <c r="L653" s="143">
        <v>0.1</v>
      </c>
      <c r="M653" s="80"/>
      <c r="N653" s="43">
        <f>IF(Tableau5[[#This Row],[PN]]&gt;0.05,"ERREUR",Tableau5[[#This Row],[Prix de vente public]]*(1-(Tableau5[[#This Row],[Remise]]+Tableau5[[#This Row],[PN]])))</f>
        <v>90</v>
      </c>
      <c r="O653" s="44"/>
    </row>
    <row r="654" spans="5:15" x14ac:dyDescent="0.25">
      <c r="E654" s="125" t="s">
        <v>2</v>
      </c>
      <c r="F654" s="5" t="s">
        <v>129</v>
      </c>
      <c r="G654" s="145" t="s">
        <v>1168</v>
      </c>
      <c r="H654" s="74" t="s">
        <v>26</v>
      </c>
      <c r="I654" s="127" t="s">
        <v>3078</v>
      </c>
      <c r="J654" s="144" t="s">
        <v>4988</v>
      </c>
      <c r="K654" s="142">
        <v>100</v>
      </c>
      <c r="L654" s="143">
        <v>0.1</v>
      </c>
      <c r="M654" s="80"/>
      <c r="N654" s="43">
        <f>IF(Tableau5[[#This Row],[PN]]&gt;0.05,"ERREUR",Tableau5[[#This Row],[Prix de vente public]]*(1-(Tableau5[[#This Row],[Remise]]+Tableau5[[#This Row],[PN]])))</f>
        <v>90</v>
      </c>
      <c r="O654" s="44"/>
    </row>
    <row r="655" spans="5:15" x14ac:dyDescent="0.25">
      <c r="E655" s="125" t="s">
        <v>2</v>
      </c>
      <c r="F655" s="5" t="s">
        <v>129</v>
      </c>
      <c r="G655" s="145" t="s">
        <v>1169</v>
      </c>
      <c r="H655" s="74" t="s">
        <v>26</v>
      </c>
      <c r="I655" s="127" t="s">
        <v>3079</v>
      </c>
      <c r="J655" s="144" t="s">
        <v>4989</v>
      </c>
      <c r="K655" s="142">
        <v>100</v>
      </c>
      <c r="L655" s="143">
        <v>0.1</v>
      </c>
      <c r="M655" s="80"/>
      <c r="N655" s="43">
        <f>IF(Tableau5[[#This Row],[PN]]&gt;0.05,"ERREUR",Tableau5[[#This Row],[Prix de vente public]]*(1-(Tableau5[[#This Row],[Remise]]+Tableau5[[#This Row],[PN]])))</f>
        <v>90</v>
      </c>
      <c r="O655" s="44"/>
    </row>
    <row r="656" spans="5:15" x14ac:dyDescent="0.25">
      <c r="E656" s="125" t="s">
        <v>2</v>
      </c>
      <c r="F656" s="5" t="s">
        <v>129</v>
      </c>
      <c r="G656" s="145" t="s">
        <v>1170</v>
      </c>
      <c r="H656" s="74" t="s">
        <v>26</v>
      </c>
      <c r="I656" s="127" t="s">
        <v>3080</v>
      </c>
      <c r="J656" s="144" t="s">
        <v>4990</v>
      </c>
      <c r="K656" s="142">
        <v>100</v>
      </c>
      <c r="L656" s="143">
        <v>0.1</v>
      </c>
      <c r="M656" s="80"/>
      <c r="N656" s="43">
        <f>IF(Tableau5[[#This Row],[PN]]&gt;0.05,"ERREUR",Tableau5[[#This Row],[Prix de vente public]]*(1-(Tableau5[[#This Row],[Remise]]+Tableau5[[#This Row],[PN]])))</f>
        <v>90</v>
      </c>
      <c r="O656" s="44"/>
    </row>
    <row r="657" spans="5:15" x14ac:dyDescent="0.25">
      <c r="E657" s="125" t="s">
        <v>2</v>
      </c>
      <c r="F657" s="5" t="s">
        <v>129</v>
      </c>
      <c r="G657" s="145" t="s">
        <v>1171</v>
      </c>
      <c r="H657" s="74" t="s">
        <v>26</v>
      </c>
      <c r="I657" s="127" t="s">
        <v>3081</v>
      </c>
      <c r="J657" s="144" t="s">
        <v>4991</v>
      </c>
      <c r="K657" s="142">
        <v>100</v>
      </c>
      <c r="L657" s="143">
        <v>0.1</v>
      </c>
      <c r="M657" s="80"/>
      <c r="N657" s="43">
        <f>IF(Tableau5[[#This Row],[PN]]&gt;0.05,"ERREUR",Tableau5[[#This Row],[Prix de vente public]]*(1-(Tableau5[[#This Row],[Remise]]+Tableau5[[#This Row],[PN]])))</f>
        <v>90</v>
      </c>
      <c r="O657" s="44"/>
    </row>
    <row r="658" spans="5:15" x14ac:dyDescent="0.25">
      <c r="E658" s="125" t="s">
        <v>2</v>
      </c>
      <c r="F658" s="5" t="s">
        <v>129</v>
      </c>
      <c r="G658" s="145" t="s">
        <v>1172</v>
      </c>
      <c r="H658" s="74" t="s">
        <v>26</v>
      </c>
      <c r="I658" s="127" t="s">
        <v>3082</v>
      </c>
      <c r="J658" s="144" t="s">
        <v>4992</v>
      </c>
      <c r="K658" s="142">
        <v>100</v>
      </c>
      <c r="L658" s="143">
        <v>0.1</v>
      </c>
      <c r="M658" s="80"/>
      <c r="N658" s="43">
        <f>IF(Tableau5[[#This Row],[PN]]&gt;0.05,"ERREUR",Tableau5[[#This Row],[Prix de vente public]]*(1-(Tableau5[[#This Row],[Remise]]+Tableau5[[#This Row],[PN]])))</f>
        <v>90</v>
      </c>
      <c r="O658" s="44"/>
    </row>
    <row r="659" spans="5:15" x14ac:dyDescent="0.25">
      <c r="E659" s="125" t="s">
        <v>2</v>
      </c>
      <c r="F659" s="5" t="s">
        <v>129</v>
      </c>
      <c r="G659" s="145" t="s">
        <v>1173</v>
      </c>
      <c r="H659" s="74" t="s">
        <v>26</v>
      </c>
      <c r="I659" s="127" t="s">
        <v>3083</v>
      </c>
      <c r="J659" s="144" t="s">
        <v>4993</v>
      </c>
      <c r="K659" s="142">
        <v>100</v>
      </c>
      <c r="L659" s="143">
        <v>0.1</v>
      </c>
      <c r="M659" s="80"/>
      <c r="N659" s="43">
        <f>IF(Tableau5[[#This Row],[PN]]&gt;0.05,"ERREUR",Tableau5[[#This Row],[Prix de vente public]]*(1-(Tableau5[[#This Row],[Remise]]+Tableau5[[#This Row],[PN]])))</f>
        <v>90</v>
      </c>
      <c r="O659" s="44"/>
    </row>
    <row r="660" spans="5:15" x14ac:dyDescent="0.25">
      <c r="E660" s="125" t="s">
        <v>2</v>
      </c>
      <c r="F660" s="5" t="s">
        <v>129</v>
      </c>
      <c r="G660" s="145" t="s">
        <v>1174</v>
      </c>
      <c r="H660" s="74" t="s">
        <v>26</v>
      </c>
      <c r="I660" s="127" t="s">
        <v>3084</v>
      </c>
      <c r="J660" s="144" t="s">
        <v>4994</v>
      </c>
      <c r="K660" s="142">
        <v>100</v>
      </c>
      <c r="L660" s="143">
        <v>0.1</v>
      </c>
      <c r="M660" s="80"/>
      <c r="N660" s="43">
        <f>IF(Tableau5[[#This Row],[PN]]&gt;0.05,"ERREUR",Tableau5[[#This Row],[Prix de vente public]]*(1-(Tableau5[[#This Row],[Remise]]+Tableau5[[#This Row],[PN]])))</f>
        <v>90</v>
      </c>
      <c r="O660" s="44"/>
    </row>
    <row r="661" spans="5:15" x14ac:dyDescent="0.25">
      <c r="E661" s="125" t="s">
        <v>2</v>
      </c>
      <c r="F661" s="5" t="s">
        <v>129</v>
      </c>
      <c r="G661" s="145" t="s">
        <v>1175</v>
      </c>
      <c r="H661" s="74" t="s">
        <v>26</v>
      </c>
      <c r="I661" s="127" t="s">
        <v>3085</v>
      </c>
      <c r="J661" s="144" t="s">
        <v>4995</v>
      </c>
      <c r="K661" s="142">
        <v>100</v>
      </c>
      <c r="L661" s="143">
        <v>0.1</v>
      </c>
      <c r="M661" s="80"/>
      <c r="N661" s="43">
        <f>IF(Tableau5[[#This Row],[PN]]&gt;0.05,"ERREUR",Tableau5[[#This Row],[Prix de vente public]]*(1-(Tableau5[[#This Row],[Remise]]+Tableau5[[#This Row],[PN]])))</f>
        <v>90</v>
      </c>
      <c r="O661" s="44"/>
    </row>
    <row r="662" spans="5:15" x14ac:dyDescent="0.25">
      <c r="E662" s="125" t="s">
        <v>2</v>
      </c>
      <c r="F662" s="5" t="s">
        <v>129</v>
      </c>
      <c r="G662" s="145" t="s">
        <v>1176</v>
      </c>
      <c r="H662" s="74" t="s">
        <v>26</v>
      </c>
      <c r="I662" s="127" t="s">
        <v>3086</v>
      </c>
      <c r="J662" s="144" t="s">
        <v>4996</v>
      </c>
      <c r="K662" s="142">
        <v>100</v>
      </c>
      <c r="L662" s="143">
        <v>0.1</v>
      </c>
      <c r="M662" s="80"/>
      <c r="N662" s="43">
        <f>IF(Tableau5[[#This Row],[PN]]&gt;0.05,"ERREUR",Tableau5[[#This Row],[Prix de vente public]]*(1-(Tableau5[[#This Row],[Remise]]+Tableau5[[#This Row],[PN]])))</f>
        <v>90</v>
      </c>
      <c r="O662" s="44"/>
    </row>
    <row r="663" spans="5:15" x14ac:dyDescent="0.25">
      <c r="E663" s="125" t="s">
        <v>2</v>
      </c>
      <c r="F663" s="5" t="s">
        <v>129</v>
      </c>
      <c r="G663" s="145" t="s">
        <v>1177</v>
      </c>
      <c r="H663" s="74" t="s">
        <v>26</v>
      </c>
      <c r="I663" s="127" t="s">
        <v>3087</v>
      </c>
      <c r="J663" s="144" t="s">
        <v>4997</v>
      </c>
      <c r="K663" s="142">
        <v>100</v>
      </c>
      <c r="L663" s="143">
        <v>0.1</v>
      </c>
      <c r="M663" s="80"/>
      <c r="N663" s="43">
        <f>IF(Tableau5[[#This Row],[PN]]&gt;0.05,"ERREUR",Tableau5[[#This Row],[Prix de vente public]]*(1-(Tableau5[[#This Row],[Remise]]+Tableau5[[#This Row],[PN]])))</f>
        <v>90</v>
      </c>
      <c r="O663" s="44"/>
    </row>
    <row r="664" spans="5:15" x14ac:dyDescent="0.25">
      <c r="E664" s="125" t="s">
        <v>2</v>
      </c>
      <c r="F664" s="5" t="s">
        <v>129</v>
      </c>
      <c r="G664" s="145" t="s">
        <v>1178</v>
      </c>
      <c r="H664" s="74" t="s">
        <v>26</v>
      </c>
      <c r="I664" s="127" t="s">
        <v>3088</v>
      </c>
      <c r="J664" s="144" t="s">
        <v>4998</v>
      </c>
      <c r="K664" s="142">
        <v>100</v>
      </c>
      <c r="L664" s="143">
        <v>0.1</v>
      </c>
      <c r="M664" s="80"/>
      <c r="N664" s="43">
        <f>IF(Tableau5[[#This Row],[PN]]&gt;0.05,"ERREUR",Tableau5[[#This Row],[Prix de vente public]]*(1-(Tableau5[[#This Row],[Remise]]+Tableau5[[#This Row],[PN]])))</f>
        <v>90</v>
      </c>
      <c r="O664" s="44"/>
    </row>
    <row r="665" spans="5:15" x14ac:dyDescent="0.25">
      <c r="E665" s="125" t="s">
        <v>2</v>
      </c>
      <c r="F665" s="5" t="s">
        <v>129</v>
      </c>
      <c r="G665" s="145" t="s">
        <v>1179</v>
      </c>
      <c r="H665" s="74" t="s">
        <v>26</v>
      </c>
      <c r="I665" s="127" t="s">
        <v>3089</v>
      </c>
      <c r="J665" s="144" t="s">
        <v>4999</v>
      </c>
      <c r="K665" s="142">
        <v>100</v>
      </c>
      <c r="L665" s="143">
        <v>0.1</v>
      </c>
      <c r="M665" s="80"/>
      <c r="N665" s="43">
        <f>IF(Tableau5[[#This Row],[PN]]&gt;0.05,"ERREUR",Tableau5[[#This Row],[Prix de vente public]]*(1-(Tableau5[[#This Row],[Remise]]+Tableau5[[#This Row],[PN]])))</f>
        <v>90</v>
      </c>
      <c r="O665" s="44"/>
    </row>
    <row r="666" spans="5:15" x14ac:dyDescent="0.25">
      <c r="E666" s="125" t="s">
        <v>2</v>
      </c>
      <c r="F666" s="5" t="s">
        <v>129</v>
      </c>
      <c r="G666" s="145" t="s">
        <v>1180</v>
      </c>
      <c r="H666" s="74" t="s">
        <v>26</v>
      </c>
      <c r="I666" s="127" t="s">
        <v>3090</v>
      </c>
      <c r="J666" s="144" t="s">
        <v>5000</v>
      </c>
      <c r="K666" s="142">
        <v>100</v>
      </c>
      <c r="L666" s="143">
        <v>0.1</v>
      </c>
      <c r="M666" s="80"/>
      <c r="N666" s="43">
        <f>IF(Tableau5[[#This Row],[PN]]&gt;0.05,"ERREUR",Tableau5[[#This Row],[Prix de vente public]]*(1-(Tableau5[[#This Row],[Remise]]+Tableau5[[#This Row],[PN]])))</f>
        <v>90</v>
      </c>
      <c r="O666" s="44"/>
    </row>
    <row r="667" spans="5:15" x14ac:dyDescent="0.25">
      <c r="E667" s="125" t="s">
        <v>2</v>
      </c>
      <c r="F667" s="5" t="s">
        <v>129</v>
      </c>
      <c r="G667" s="145" t="s">
        <v>1181</v>
      </c>
      <c r="H667" s="74" t="s">
        <v>26</v>
      </c>
      <c r="I667" s="127" t="s">
        <v>3091</v>
      </c>
      <c r="J667" s="144" t="s">
        <v>5001</v>
      </c>
      <c r="K667" s="142">
        <v>100</v>
      </c>
      <c r="L667" s="143">
        <v>0.1</v>
      </c>
      <c r="M667" s="80"/>
      <c r="N667" s="43">
        <f>IF(Tableau5[[#This Row],[PN]]&gt;0.05,"ERREUR",Tableau5[[#This Row],[Prix de vente public]]*(1-(Tableau5[[#This Row],[Remise]]+Tableau5[[#This Row],[PN]])))</f>
        <v>90</v>
      </c>
      <c r="O667" s="44"/>
    </row>
    <row r="668" spans="5:15" x14ac:dyDescent="0.25">
      <c r="E668" s="125" t="s">
        <v>2</v>
      </c>
      <c r="F668" s="5" t="s">
        <v>129</v>
      </c>
      <c r="G668" s="145" t="s">
        <v>1182</v>
      </c>
      <c r="H668" s="74" t="s">
        <v>26</v>
      </c>
      <c r="I668" s="127" t="s">
        <v>3092</v>
      </c>
      <c r="J668" s="144" t="s">
        <v>5002</v>
      </c>
      <c r="K668" s="142">
        <v>100</v>
      </c>
      <c r="L668" s="143">
        <v>0.1</v>
      </c>
      <c r="M668" s="80"/>
      <c r="N668" s="43">
        <f>IF(Tableau5[[#This Row],[PN]]&gt;0.05,"ERREUR",Tableau5[[#This Row],[Prix de vente public]]*(1-(Tableau5[[#This Row],[Remise]]+Tableau5[[#This Row],[PN]])))</f>
        <v>90</v>
      </c>
      <c r="O668" s="44"/>
    </row>
    <row r="669" spans="5:15" x14ac:dyDescent="0.25">
      <c r="E669" s="125" t="s">
        <v>2</v>
      </c>
      <c r="F669" s="5" t="s">
        <v>129</v>
      </c>
      <c r="G669" s="145" t="s">
        <v>1183</v>
      </c>
      <c r="H669" s="74" t="s">
        <v>26</v>
      </c>
      <c r="I669" s="127" t="s">
        <v>3093</v>
      </c>
      <c r="J669" s="144" t="s">
        <v>5003</v>
      </c>
      <c r="K669" s="142">
        <v>100</v>
      </c>
      <c r="L669" s="143">
        <v>0.1</v>
      </c>
      <c r="M669" s="80"/>
      <c r="N669" s="43">
        <f>IF(Tableau5[[#This Row],[PN]]&gt;0.05,"ERREUR",Tableau5[[#This Row],[Prix de vente public]]*(1-(Tableau5[[#This Row],[Remise]]+Tableau5[[#This Row],[PN]])))</f>
        <v>90</v>
      </c>
      <c r="O669" s="44"/>
    </row>
    <row r="670" spans="5:15" x14ac:dyDescent="0.25">
      <c r="E670" s="125" t="s">
        <v>2</v>
      </c>
      <c r="F670" s="5" t="s">
        <v>129</v>
      </c>
      <c r="G670" s="145" t="s">
        <v>1184</v>
      </c>
      <c r="H670" s="74" t="s">
        <v>26</v>
      </c>
      <c r="I670" s="127" t="s">
        <v>3094</v>
      </c>
      <c r="J670" s="144" t="s">
        <v>5004</v>
      </c>
      <c r="K670" s="142">
        <v>100</v>
      </c>
      <c r="L670" s="143">
        <v>0.1</v>
      </c>
      <c r="M670" s="80"/>
      <c r="N670" s="43">
        <f>IF(Tableau5[[#This Row],[PN]]&gt;0.05,"ERREUR",Tableau5[[#This Row],[Prix de vente public]]*(1-(Tableau5[[#This Row],[Remise]]+Tableau5[[#This Row],[PN]])))</f>
        <v>90</v>
      </c>
      <c r="O670" s="44"/>
    </row>
    <row r="671" spans="5:15" x14ac:dyDescent="0.25">
      <c r="E671" s="125" t="s">
        <v>2</v>
      </c>
      <c r="F671" s="5" t="s">
        <v>129</v>
      </c>
      <c r="G671" s="145" t="s">
        <v>1185</v>
      </c>
      <c r="H671" s="74" t="s">
        <v>26</v>
      </c>
      <c r="I671" s="127" t="s">
        <v>3095</v>
      </c>
      <c r="J671" s="144" t="s">
        <v>5005</v>
      </c>
      <c r="K671" s="142">
        <v>100</v>
      </c>
      <c r="L671" s="143">
        <v>0.1</v>
      </c>
      <c r="M671" s="80"/>
      <c r="N671" s="43">
        <f>IF(Tableau5[[#This Row],[PN]]&gt;0.05,"ERREUR",Tableau5[[#This Row],[Prix de vente public]]*(1-(Tableau5[[#This Row],[Remise]]+Tableau5[[#This Row],[PN]])))</f>
        <v>90</v>
      </c>
      <c r="O671" s="44"/>
    </row>
    <row r="672" spans="5:15" x14ac:dyDescent="0.25">
      <c r="E672" s="125" t="s">
        <v>2</v>
      </c>
      <c r="F672" s="5" t="s">
        <v>129</v>
      </c>
      <c r="G672" s="145" t="s">
        <v>1186</v>
      </c>
      <c r="H672" s="74" t="s">
        <v>26</v>
      </c>
      <c r="I672" s="127" t="s">
        <v>3096</v>
      </c>
      <c r="J672" s="144" t="s">
        <v>5006</v>
      </c>
      <c r="K672" s="142">
        <v>100</v>
      </c>
      <c r="L672" s="143">
        <v>0.1</v>
      </c>
      <c r="M672" s="80"/>
      <c r="N672" s="43">
        <f>IF(Tableau5[[#This Row],[PN]]&gt;0.05,"ERREUR",Tableau5[[#This Row],[Prix de vente public]]*(1-(Tableau5[[#This Row],[Remise]]+Tableau5[[#This Row],[PN]])))</f>
        <v>90</v>
      </c>
      <c r="O672" s="44"/>
    </row>
    <row r="673" spans="5:15" x14ac:dyDescent="0.25">
      <c r="E673" s="125" t="s">
        <v>2</v>
      </c>
      <c r="F673" s="5" t="s">
        <v>129</v>
      </c>
      <c r="G673" s="145" t="s">
        <v>1187</v>
      </c>
      <c r="H673" s="74" t="s">
        <v>26</v>
      </c>
      <c r="I673" s="127" t="s">
        <v>3097</v>
      </c>
      <c r="J673" s="144" t="s">
        <v>5007</v>
      </c>
      <c r="K673" s="142">
        <v>100</v>
      </c>
      <c r="L673" s="143">
        <v>0.1</v>
      </c>
      <c r="M673" s="80"/>
      <c r="N673" s="43">
        <f>IF(Tableau5[[#This Row],[PN]]&gt;0.05,"ERREUR",Tableau5[[#This Row],[Prix de vente public]]*(1-(Tableau5[[#This Row],[Remise]]+Tableau5[[#This Row],[PN]])))</f>
        <v>90</v>
      </c>
      <c r="O673" s="44"/>
    </row>
    <row r="674" spans="5:15" x14ac:dyDescent="0.25">
      <c r="E674" s="125" t="s">
        <v>2</v>
      </c>
      <c r="F674" s="5" t="s">
        <v>129</v>
      </c>
      <c r="G674" s="145" t="s">
        <v>1188</v>
      </c>
      <c r="H674" s="74" t="s">
        <v>26</v>
      </c>
      <c r="I674" s="127" t="s">
        <v>3098</v>
      </c>
      <c r="J674" s="144" t="s">
        <v>5008</v>
      </c>
      <c r="K674" s="142">
        <v>100</v>
      </c>
      <c r="L674" s="143">
        <v>0.1</v>
      </c>
      <c r="M674" s="80"/>
      <c r="N674" s="43">
        <f>IF(Tableau5[[#This Row],[PN]]&gt;0.05,"ERREUR",Tableau5[[#This Row],[Prix de vente public]]*(1-(Tableau5[[#This Row],[Remise]]+Tableau5[[#This Row],[PN]])))</f>
        <v>90</v>
      </c>
      <c r="O674" s="44"/>
    </row>
    <row r="675" spans="5:15" x14ac:dyDescent="0.25">
      <c r="E675" s="125" t="s">
        <v>2</v>
      </c>
      <c r="F675" s="5" t="s">
        <v>129</v>
      </c>
      <c r="G675" s="145" t="s">
        <v>1189</v>
      </c>
      <c r="H675" s="74" t="s">
        <v>26</v>
      </c>
      <c r="I675" s="127" t="s">
        <v>3099</v>
      </c>
      <c r="J675" s="144" t="s">
        <v>5009</v>
      </c>
      <c r="K675" s="142">
        <v>100</v>
      </c>
      <c r="L675" s="143">
        <v>0.1</v>
      </c>
      <c r="M675" s="80"/>
      <c r="N675" s="43">
        <f>IF(Tableau5[[#This Row],[PN]]&gt;0.05,"ERREUR",Tableau5[[#This Row],[Prix de vente public]]*(1-(Tableau5[[#This Row],[Remise]]+Tableau5[[#This Row],[PN]])))</f>
        <v>90</v>
      </c>
      <c r="O675" s="44"/>
    </row>
    <row r="676" spans="5:15" x14ac:dyDescent="0.25">
      <c r="E676" s="125" t="s">
        <v>2</v>
      </c>
      <c r="F676" s="5" t="s">
        <v>129</v>
      </c>
      <c r="G676" s="145" t="s">
        <v>1190</v>
      </c>
      <c r="H676" s="74" t="s">
        <v>26</v>
      </c>
      <c r="I676" s="127" t="s">
        <v>3100</v>
      </c>
      <c r="J676" s="144" t="s">
        <v>5010</v>
      </c>
      <c r="K676" s="142">
        <v>100</v>
      </c>
      <c r="L676" s="143">
        <v>0.1</v>
      </c>
      <c r="M676" s="80"/>
      <c r="N676" s="43">
        <f>IF(Tableau5[[#This Row],[PN]]&gt;0.05,"ERREUR",Tableau5[[#This Row],[Prix de vente public]]*(1-(Tableau5[[#This Row],[Remise]]+Tableau5[[#This Row],[PN]])))</f>
        <v>90</v>
      </c>
      <c r="O676" s="44"/>
    </row>
    <row r="677" spans="5:15" x14ac:dyDescent="0.25">
      <c r="E677" s="125" t="s">
        <v>2</v>
      </c>
      <c r="F677" s="5" t="s">
        <v>129</v>
      </c>
      <c r="G677" s="145" t="s">
        <v>1191</v>
      </c>
      <c r="H677" s="74" t="s">
        <v>26</v>
      </c>
      <c r="I677" s="127" t="s">
        <v>3101</v>
      </c>
      <c r="J677" s="144" t="s">
        <v>5011</v>
      </c>
      <c r="K677" s="142">
        <v>100</v>
      </c>
      <c r="L677" s="143">
        <v>0.1</v>
      </c>
      <c r="M677" s="80"/>
      <c r="N677" s="43">
        <f>IF(Tableau5[[#This Row],[PN]]&gt;0.05,"ERREUR",Tableau5[[#This Row],[Prix de vente public]]*(1-(Tableau5[[#This Row],[Remise]]+Tableau5[[#This Row],[PN]])))</f>
        <v>90</v>
      </c>
      <c r="O677" s="44"/>
    </row>
    <row r="678" spans="5:15" x14ac:dyDescent="0.25">
      <c r="E678" s="125" t="s">
        <v>2</v>
      </c>
      <c r="F678" s="5" t="s">
        <v>129</v>
      </c>
      <c r="G678" s="145" t="s">
        <v>1192</v>
      </c>
      <c r="H678" s="74" t="s">
        <v>26</v>
      </c>
      <c r="I678" s="127" t="s">
        <v>3102</v>
      </c>
      <c r="J678" s="144" t="s">
        <v>5012</v>
      </c>
      <c r="K678" s="142">
        <v>100</v>
      </c>
      <c r="L678" s="143">
        <v>0.1</v>
      </c>
      <c r="M678" s="80"/>
      <c r="N678" s="43">
        <f>IF(Tableau5[[#This Row],[PN]]&gt;0.05,"ERREUR",Tableau5[[#This Row],[Prix de vente public]]*(1-(Tableau5[[#This Row],[Remise]]+Tableau5[[#This Row],[PN]])))</f>
        <v>90</v>
      </c>
      <c r="O678" s="44"/>
    </row>
    <row r="679" spans="5:15" x14ac:dyDescent="0.25">
      <c r="E679" s="125" t="s">
        <v>2</v>
      </c>
      <c r="F679" s="5" t="s">
        <v>129</v>
      </c>
      <c r="G679" s="145" t="s">
        <v>1193</v>
      </c>
      <c r="H679" s="74" t="s">
        <v>26</v>
      </c>
      <c r="I679" s="127" t="s">
        <v>3103</v>
      </c>
      <c r="J679" s="144" t="s">
        <v>5013</v>
      </c>
      <c r="K679" s="142">
        <v>100</v>
      </c>
      <c r="L679" s="143">
        <v>0.1</v>
      </c>
      <c r="M679" s="80"/>
      <c r="N679" s="43">
        <f>IF(Tableau5[[#This Row],[PN]]&gt;0.05,"ERREUR",Tableau5[[#This Row],[Prix de vente public]]*(1-(Tableau5[[#This Row],[Remise]]+Tableau5[[#This Row],[PN]])))</f>
        <v>90</v>
      </c>
      <c r="O679" s="44"/>
    </row>
    <row r="680" spans="5:15" x14ac:dyDescent="0.25">
      <c r="E680" s="125" t="s">
        <v>2</v>
      </c>
      <c r="F680" s="5" t="s">
        <v>129</v>
      </c>
      <c r="G680" s="145" t="s">
        <v>1194</v>
      </c>
      <c r="H680" s="74" t="s">
        <v>26</v>
      </c>
      <c r="I680" s="127" t="s">
        <v>3104</v>
      </c>
      <c r="J680" s="144" t="s">
        <v>5014</v>
      </c>
      <c r="K680" s="142">
        <v>100</v>
      </c>
      <c r="L680" s="143">
        <v>0.1</v>
      </c>
      <c r="M680" s="80"/>
      <c r="N680" s="43">
        <f>IF(Tableau5[[#This Row],[PN]]&gt;0.05,"ERREUR",Tableau5[[#This Row],[Prix de vente public]]*(1-(Tableau5[[#This Row],[Remise]]+Tableau5[[#This Row],[PN]])))</f>
        <v>90</v>
      </c>
      <c r="O680" s="44"/>
    </row>
    <row r="681" spans="5:15" x14ac:dyDescent="0.25">
      <c r="E681" s="125" t="s">
        <v>2</v>
      </c>
      <c r="F681" s="5" t="s">
        <v>129</v>
      </c>
      <c r="G681" s="145" t="s">
        <v>1195</v>
      </c>
      <c r="H681" s="74" t="s">
        <v>26</v>
      </c>
      <c r="I681" s="127" t="s">
        <v>3105</v>
      </c>
      <c r="J681" s="144" t="s">
        <v>5015</v>
      </c>
      <c r="K681" s="142">
        <v>100</v>
      </c>
      <c r="L681" s="143">
        <v>0.1</v>
      </c>
      <c r="M681" s="80"/>
      <c r="N681" s="43">
        <f>IF(Tableau5[[#This Row],[PN]]&gt;0.05,"ERREUR",Tableau5[[#This Row],[Prix de vente public]]*(1-(Tableau5[[#This Row],[Remise]]+Tableau5[[#This Row],[PN]])))</f>
        <v>90</v>
      </c>
      <c r="O681" s="44"/>
    </row>
    <row r="682" spans="5:15" x14ac:dyDescent="0.25">
      <c r="E682" s="125" t="s">
        <v>2</v>
      </c>
      <c r="F682" s="5" t="s">
        <v>129</v>
      </c>
      <c r="G682" s="145" t="s">
        <v>1196</v>
      </c>
      <c r="H682" s="74" t="s">
        <v>26</v>
      </c>
      <c r="I682" s="127" t="s">
        <v>3106</v>
      </c>
      <c r="J682" s="144" t="s">
        <v>5016</v>
      </c>
      <c r="K682" s="142">
        <v>100</v>
      </c>
      <c r="L682" s="143">
        <v>0.1</v>
      </c>
      <c r="M682" s="80"/>
      <c r="N682" s="43">
        <f>IF(Tableau5[[#This Row],[PN]]&gt;0.05,"ERREUR",Tableau5[[#This Row],[Prix de vente public]]*(1-(Tableau5[[#This Row],[Remise]]+Tableau5[[#This Row],[PN]])))</f>
        <v>90</v>
      </c>
      <c r="O682" s="44"/>
    </row>
    <row r="683" spans="5:15" x14ac:dyDescent="0.25">
      <c r="E683" s="125" t="s">
        <v>2</v>
      </c>
      <c r="F683" s="5" t="s">
        <v>129</v>
      </c>
      <c r="G683" s="145" t="s">
        <v>1197</v>
      </c>
      <c r="H683" s="74" t="s">
        <v>26</v>
      </c>
      <c r="I683" s="127" t="s">
        <v>3107</v>
      </c>
      <c r="J683" s="144" t="s">
        <v>5017</v>
      </c>
      <c r="K683" s="142">
        <v>100</v>
      </c>
      <c r="L683" s="143">
        <v>0.1</v>
      </c>
      <c r="M683" s="80"/>
      <c r="N683" s="43">
        <f>IF(Tableau5[[#This Row],[PN]]&gt;0.05,"ERREUR",Tableau5[[#This Row],[Prix de vente public]]*(1-(Tableau5[[#This Row],[Remise]]+Tableau5[[#This Row],[PN]])))</f>
        <v>90</v>
      </c>
      <c r="O683" s="44"/>
    </row>
    <row r="684" spans="5:15" x14ac:dyDescent="0.25">
      <c r="E684" s="125" t="s">
        <v>2</v>
      </c>
      <c r="F684" s="5" t="s">
        <v>129</v>
      </c>
      <c r="G684" s="145" t="s">
        <v>1198</v>
      </c>
      <c r="H684" s="74" t="s">
        <v>26</v>
      </c>
      <c r="I684" s="127" t="s">
        <v>3108</v>
      </c>
      <c r="J684" s="144" t="s">
        <v>5018</v>
      </c>
      <c r="K684" s="142">
        <v>100</v>
      </c>
      <c r="L684" s="143">
        <v>0.1</v>
      </c>
      <c r="M684" s="80"/>
      <c r="N684" s="43">
        <f>IF(Tableau5[[#This Row],[PN]]&gt;0.05,"ERREUR",Tableau5[[#This Row],[Prix de vente public]]*(1-(Tableau5[[#This Row],[Remise]]+Tableau5[[#This Row],[PN]])))</f>
        <v>90</v>
      </c>
      <c r="O684" s="44"/>
    </row>
    <row r="685" spans="5:15" x14ac:dyDescent="0.25">
      <c r="E685" s="125" t="s">
        <v>2</v>
      </c>
      <c r="F685" s="5" t="s">
        <v>111</v>
      </c>
      <c r="G685" s="145" t="s">
        <v>1199</v>
      </c>
      <c r="H685" s="74" t="s">
        <v>26</v>
      </c>
      <c r="I685" s="127" t="s">
        <v>3109</v>
      </c>
      <c r="J685" s="144" t="s">
        <v>5019</v>
      </c>
      <c r="K685" s="142">
        <v>100</v>
      </c>
      <c r="L685" s="143">
        <v>0.1</v>
      </c>
      <c r="M685" s="80"/>
      <c r="N685" s="43">
        <f>IF(Tableau5[[#This Row],[PN]]&gt;0.05,"ERREUR",Tableau5[[#This Row],[Prix de vente public]]*(1-(Tableau5[[#This Row],[Remise]]+Tableau5[[#This Row],[PN]])))</f>
        <v>90</v>
      </c>
      <c r="O685" s="19"/>
    </row>
    <row r="686" spans="5:15" x14ac:dyDescent="0.25">
      <c r="E686" s="125" t="s">
        <v>2</v>
      </c>
      <c r="F686" s="5" t="s">
        <v>111</v>
      </c>
      <c r="G686" s="145" t="s">
        <v>1200</v>
      </c>
      <c r="H686" s="74" t="s">
        <v>26</v>
      </c>
      <c r="I686" s="127" t="s">
        <v>3110</v>
      </c>
      <c r="J686" s="144" t="s">
        <v>5020</v>
      </c>
      <c r="K686" s="142">
        <v>100</v>
      </c>
      <c r="L686" s="143">
        <v>0.1</v>
      </c>
      <c r="M686" s="80"/>
      <c r="N686" s="43">
        <f>IF(Tableau5[[#This Row],[PN]]&gt;0.05,"ERREUR",Tableau5[[#This Row],[Prix de vente public]]*(1-(Tableau5[[#This Row],[Remise]]+Tableau5[[#This Row],[PN]])))</f>
        <v>90</v>
      </c>
      <c r="O686" s="19"/>
    </row>
    <row r="687" spans="5:15" x14ac:dyDescent="0.25">
      <c r="E687" s="125" t="s">
        <v>2</v>
      </c>
      <c r="F687" s="5" t="s">
        <v>111</v>
      </c>
      <c r="G687" s="145" t="s">
        <v>1201</v>
      </c>
      <c r="H687" s="74" t="s">
        <v>26</v>
      </c>
      <c r="I687" s="127" t="s">
        <v>3111</v>
      </c>
      <c r="J687" s="144" t="s">
        <v>5021</v>
      </c>
      <c r="K687" s="142">
        <v>100</v>
      </c>
      <c r="L687" s="143">
        <v>0.1</v>
      </c>
      <c r="M687" s="80"/>
      <c r="N687" s="43">
        <f>IF(Tableau5[[#This Row],[PN]]&gt;0.05,"ERREUR",Tableau5[[#This Row],[Prix de vente public]]*(1-(Tableau5[[#This Row],[Remise]]+Tableau5[[#This Row],[PN]])))</f>
        <v>90</v>
      </c>
      <c r="O687" s="19"/>
    </row>
    <row r="688" spans="5:15" x14ac:dyDescent="0.25">
      <c r="E688" s="125" t="s">
        <v>2</v>
      </c>
      <c r="F688" s="5" t="s">
        <v>111</v>
      </c>
      <c r="G688" s="145" t="s">
        <v>1202</v>
      </c>
      <c r="H688" s="74" t="s">
        <v>26</v>
      </c>
      <c r="I688" s="127" t="s">
        <v>3112</v>
      </c>
      <c r="J688" s="144" t="s">
        <v>5022</v>
      </c>
      <c r="K688" s="142">
        <v>100</v>
      </c>
      <c r="L688" s="143">
        <v>0.1</v>
      </c>
      <c r="M688" s="80"/>
      <c r="N688" s="43">
        <f>IF(Tableau5[[#This Row],[PN]]&gt;0.05,"ERREUR",Tableau5[[#This Row],[Prix de vente public]]*(1-(Tableau5[[#This Row],[Remise]]+Tableau5[[#This Row],[PN]])))</f>
        <v>90</v>
      </c>
      <c r="O688" s="19"/>
    </row>
    <row r="689" spans="5:15" x14ac:dyDescent="0.25">
      <c r="E689" s="125" t="s">
        <v>2</v>
      </c>
      <c r="F689" s="5" t="s">
        <v>111</v>
      </c>
      <c r="G689" s="145" t="s">
        <v>1203</v>
      </c>
      <c r="H689" s="74" t="s">
        <v>26</v>
      </c>
      <c r="I689" s="127" t="s">
        <v>3113</v>
      </c>
      <c r="J689" s="144" t="s">
        <v>5023</v>
      </c>
      <c r="K689" s="142">
        <v>100</v>
      </c>
      <c r="L689" s="143">
        <v>0.1</v>
      </c>
      <c r="M689" s="80"/>
      <c r="N689" s="43">
        <f>IF(Tableau5[[#This Row],[PN]]&gt;0.05,"ERREUR",Tableau5[[#This Row],[Prix de vente public]]*(1-(Tableau5[[#This Row],[Remise]]+Tableau5[[#This Row],[PN]])))</f>
        <v>90</v>
      </c>
      <c r="O689" s="19"/>
    </row>
    <row r="690" spans="5:15" x14ac:dyDescent="0.25">
      <c r="E690" s="125" t="s">
        <v>2</v>
      </c>
      <c r="F690" s="5" t="s">
        <v>111</v>
      </c>
      <c r="G690" s="145" t="s">
        <v>1204</v>
      </c>
      <c r="H690" s="74" t="s">
        <v>26</v>
      </c>
      <c r="I690" s="127" t="s">
        <v>3114</v>
      </c>
      <c r="J690" s="144" t="s">
        <v>5024</v>
      </c>
      <c r="K690" s="142">
        <v>100</v>
      </c>
      <c r="L690" s="143">
        <v>0.1</v>
      </c>
      <c r="M690" s="80"/>
      <c r="N690" s="43">
        <f>IF(Tableau5[[#This Row],[PN]]&gt;0.05,"ERREUR",Tableau5[[#This Row],[Prix de vente public]]*(1-(Tableau5[[#This Row],[Remise]]+Tableau5[[#This Row],[PN]])))</f>
        <v>90</v>
      </c>
      <c r="O690" s="19"/>
    </row>
    <row r="691" spans="5:15" x14ac:dyDescent="0.25">
      <c r="E691" s="125" t="s">
        <v>2</v>
      </c>
      <c r="F691" s="5" t="s">
        <v>111</v>
      </c>
      <c r="G691" s="145" t="s">
        <v>1205</v>
      </c>
      <c r="H691" s="74" t="s">
        <v>26</v>
      </c>
      <c r="I691" s="127" t="s">
        <v>3115</v>
      </c>
      <c r="J691" s="144" t="s">
        <v>5025</v>
      </c>
      <c r="K691" s="142">
        <v>100</v>
      </c>
      <c r="L691" s="143">
        <v>0.1</v>
      </c>
      <c r="M691" s="80"/>
      <c r="N691" s="43">
        <f>IF(Tableau5[[#This Row],[PN]]&gt;0.05,"ERREUR",Tableau5[[#This Row],[Prix de vente public]]*(1-(Tableau5[[#This Row],[Remise]]+Tableau5[[#This Row],[PN]])))</f>
        <v>90</v>
      </c>
      <c r="O691" s="19"/>
    </row>
    <row r="692" spans="5:15" x14ac:dyDescent="0.25">
      <c r="E692" s="125" t="s">
        <v>2</v>
      </c>
      <c r="F692" s="5" t="s">
        <v>111</v>
      </c>
      <c r="G692" s="145" t="s">
        <v>1206</v>
      </c>
      <c r="H692" s="74" t="s">
        <v>26</v>
      </c>
      <c r="I692" s="127" t="s">
        <v>3116</v>
      </c>
      <c r="J692" s="144" t="s">
        <v>5026</v>
      </c>
      <c r="K692" s="142">
        <v>100</v>
      </c>
      <c r="L692" s="143">
        <v>0.1</v>
      </c>
      <c r="M692" s="80"/>
      <c r="N692" s="43">
        <f>IF(Tableau5[[#This Row],[PN]]&gt;0.05,"ERREUR",Tableau5[[#This Row],[Prix de vente public]]*(1-(Tableau5[[#This Row],[Remise]]+Tableau5[[#This Row],[PN]])))</f>
        <v>90</v>
      </c>
      <c r="O692" s="19"/>
    </row>
    <row r="693" spans="5:15" x14ac:dyDescent="0.25">
      <c r="E693" s="125" t="s">
        <v>2</v>
      </c>
      <c r="F693" s="5" t="s">
        <v>111</v>
      </c>
      <c r="G693" s="145" t="s">
        <v>1207</v>
      </c>
      <c r="H693" s="74" t="s">
        <v>26</v>
      </c>
      <c r="I693" s="127" t="s">
        <v>3117</v>
      </c>
      <c r="J693" s="144" t="s">
        <v>5027</v>
      </c>
      <c r="K693" s="142">
        <v>100</v>
      </c>
      <c r="L693" s="143">
        <v>0.1</v>
      </c>
      <c r="M693" s="80"/>
      <c r="N693" s="43">
        <f>IF(Tableau5[[#This Row],[PN]]&gt;0.05,"ERREUR",Tableau5[[#This Row],[Prix de vente public]]*(1-(Tableau5[[#This Row],[Remise]]+Tableau5[[#This Row],[PN]])))</f>
        <v>90</v>
      </c>
      <c r="O693" s="19"/>
    </row>
    <row r="694" spans="5:15" x14ac:dyDescent="0.25">
      <c r="E694" s="125" t="s">
        <v>2</v>
      </c>
      <c r="F694" s="5" t="s">
        <v>111</v>
      </c>
      <c r="G694" s="145" t="s">
        <v>1208</v>
      </c>
      <c r="H694" s="74" t="s">
        <v>26</v>
      </c>
      <c r="I694" s="127" t="s">
        <v>3118</v>
      </c>
      <c r="J694" s="144" t="s">
        <v>5028</v>
      </c>
      <c r="K694" s="142">
        <v>100</v>
      </c>
      <c r="L694" s="143">
        <v>0.1</v>
      </c>
      <c r="M694" s="80"/>
      <c r="N694" s="43">
        <f>IF(Tableau5[[#This Row],[PN]]&gt;0.05,"ERREUR",Tableau5[[#This Row],[Prix de vente public]]*(1-(Tableau5[[#This Row],[Remise]]+Tableau5[[#This Row],[PN]])))</f>
        <v>90</v>
      </c>
      <c r="O694" s="19"/>
    </row>
    <row r="695" spans="5:15" x14ac:dyDescent="0.25">
      <c r="E695" s="125" t="s">
        <v>2</v>
      </c>
      <c r="F695" s="5" t="s">
        <v>111</v>
      </c>
      <c r="G695" s="145" t="s">
        <v>1209</v>
      </c>
      <c r="H695" s="74" t="s">
        <v>26</v>
      </c>
      <c r="I695" s="127" t="s">
        <v>3119</v>
      </c>
      <c r="J695" s="144" t="s">
        <v>5029</v>
      </c>
      <c r="K695" s="142">
        <v>100</v>
      </c>
      <c r="L695" s="143">
        <v>0.1</v>
      </c>
      <c r="M695" s="80"/>
      <c r="N695" s="43">
        <f>IF(Tableau5[[#This Row],[PN]]&gt;0.05,"ERREUR",Tableau5[[#This Row],[Prix de vente public]]*(1-(Tableau5[[#This Row],[Remise]]+Tableau5[[#This Row],[PN]])))</f>
        <v>90</v>
      </c>
      <c r="O695" s="19"/>
    </row>
    <row r="696" spans="5:15" x14ac:dyDescent="0.25">
      <c r="E696" s="125" t="s">
        <v>2</v>
      </c>
      <c r="F696" s="5" t="s">
        <v>111</v>
      </c>
      <c r="G696" s="145" t="s">
        <v>1210</v>
      </c>
      <c r="H696" s="74" t="s">
        <v>26</v>
      </c>
      <c r="I696" s="127" t="s">
        <v>3120</v>
      </c>
      <c r="J696" s="144" t="s">
        <v>5030</v>
      </c>
      <c r="K696" s="142">
        <v>100</v>
      </c>
      <c r="L696" s="143">
        <v>0.1</v>
      </c>
      <c r="M696" s="80"/>
      <c r="N696" s="43">
        <f>IF(Tableau5[[#This Row],[PN]]&gt;0.05,"ERREUR",Tableau5[[#This Row],[Prix de vente public]]*(1-(Tableau5[[#This Row],[Remise]]+Tableau5[[#This Row],[PN]])))</f>
        <v>90</v>
      </c>
      <c r="O696" s="19"/>
    </row>
    <row r="697" spans="5:15" x14ac:dyDescent="0.25">
      <c r="E697" s="125" t="s">
        <v>2</v>
      </c>
      <c r="F697" s="5" t="s">
        <v>111</v>
      </c>
      <c r="G697" s="145" t="s">
        <v>1211</v>
      </c>
      <c r="H697" s="74" t="s">
        <v>26</v>
      </c>
      <c r="I697" s="127" t="s">
        <v>3121</v>
      </c>
      <c r="J697" s="144" t="s">
        <v>5031</v>
      </c>
      <c r="K697" s="142">
        <v>100</v>
      </c>
      <c r="L697" s="143">
        <v>0.1</v>
      </c>
      <c r="M697" s="80"/>
      <c r="N697" s="43">
        <f>IF(Tableau5[[#This Row],[PN]]&gt;0.05,"ERREUR",Tableau5[[#This Row],[Prix de vente public]]*(1-(Tableau5[[#This Row],[Remise]]+Tableau5[[#This Row],[PN]])))</f>
        <v>90</v>
      </c>
      <c r="O697" s="19"/>
    </row>
    <row r="698" spans="5:15" x14ac:dyDescent="0.25">
      <c r="E698" s="125" t="s">
        <v>2</v>
      </c>
      <c r="F698" s="5" t="s">
        <v>111</v>
      </c>
      <c r="G698" s="145" t="s">
        <v>1212</v>
      </c>
      <c r="H698" s="74" t="s">
        <v>26</v>
      </c>
      <c r="I698" s="127" t="s">
        <v>3122</v>
      </c>
      <c r="J698" s="144" t="s">
        <v>5032</v>
      </c>
      <c r="K698" s="142">
        <v>100</v>
      </c>
      <c r="L698" s="143">
        <v>0.1</v>
      </c>
      <c r="M698" s="80"/>
      <c r="N698" s="43">
        <f>IF(Tableau5[[#This Row],[PN]]&gt;0.05,"ERREUR",Tableau5[[#This Row],[Prix de vente public]]*(1-(Tableau5[[#This Row],[Remise]]+Tableau5[[#This Row],[PN]])))</f>
        <v>90</v>
      </c>
      <c r="O698" s="19"/>
    </row>
    <row r="699" spans="5:15" x14ac:dyDescent="0.25">
      <c r="E699" s="125" t="s">
        <v>2</v>
      </c>
      <c r="F699" s="5" t="s">
        <v>111</v>
      </c>
      <c r="G699" s="145" t="s">
        <v>1213</v>
      </c>
      <c r="H699" s="74" t="s">
        <v>26</v>
      </c>
      <c r="I699" s="127" t="s">
        <v>3123</v>
      </c>
      <c r="J699" s="144" t="s">
        <v>5033</v>
      </c>
      <c r="K699" s="142">
        <v>100</v>
      </c>
      <c r="L699" s="143">
        <v>0.1</v>
      </c>
      <c r="M699" s="80"/>
      <c r="N699" s="43">
        <f>IF(Tableau5[[#This Row],[PN]]&gt;0.05,"ERREUR",Tableau5[[#This Row],[Prix de vente public]]*(1-(Tableau5[[#This Row],[Remise]]+Tableau5[[#This Row],[PN]])))</f>
        <v>90</v>
      </c>
      <c r="O699" s="19"/>
    </row>
    <row r="700" spans="5:15" x14ac:dyDescent="0.25">
      <c r="E700" s="125" t="s">
        <v>2</v>
      </c>
      <c r="F700" s="5" t="s">
        <v>111</v>
      </c>
      <c r="G700" s="145" t="s">
        <v>1214</v>
      </c>
      <c r="H700" s="74" t="s">
        <v>26</v>
      </c>
      <c r="I700" s="127" t="s">
        <v>3124</v>
      </c>
      <c r="J700" s="144" t="s">
        <v>5034</v>
      </c>
      <c r="K700" s="142">
        <v>100</v>
      </c>
      <c r="L700" s="143">
        <v>0.1</v>
      </c>
      <c r="M700" s="80"/>
      <c r="N700" s="43">
        <f>IF(Tableau5[[#This Row],[PN]]&gt;0.05,"ERREUR",Tableau5[[#This Row],[Prix de vente public]]*(1-(Tableau5[[#This Row],[Remise]]+Tableau5[[#This Row],[PN]])))</f>
        <v>90</v>
      </c>
      <c r="O700" s="19"/>
    </row>
    <row r="701" spans="5:15" x14ac:dyDescent="0.25">
      <c r="E701" s="125" t="s">
        <v>2</v>
      </c>
      <c r="F701" s="5" t="s">
        <v>111</v>
      </c>
      <c r="G701" s="145" t="s">
        <v>1215</v>
      </c>
      <c r="H701" s="74" t="s">
        <v>26</v>
      </c>
      <c r="I701" s="127" t="s">
        <v>3125</v>
      </c>
      <c r="J701" s="144" t="s">
        <v>5035</v>
      </c>
      <c r="K701" s="142">
        <v>100</v>
      </c>
      <c r="L701" s="143">
        <v>0.1</v>
      </c>
      <c r="M701" s="80"/>
      <c r="N701" s="43">
        <f>IF(Tableau5[[#This Row],[PN]]&gt;0.05,"ERREUR",Tableau5[[#This Row],[Prix de vente public]]*(1-(Tableau5[[#This Row],[Remise]]+Tableau5[[#This Row],[PN]])))</f>
        <v>90</v>
      </c>
      <c r="O701" s="19"/>
    </row>
    <row r="702" spans="5:15" x14ac:dyDescent="0.25">
      <c r="E702" s="125" t="s">
        <v>2</v>
      </c>
      <c r="F702" s="5" t="s">
        <v>111</v>
      </c>
      <c r="G702" s="145" t="s">
        <v>1216</v>
      </c>
      <c r="H702" s="74" t="s">
        <v>26</v>
      </c>
      <c r="I702" s="127" t="s">
        <v>3126</v>
      </c>
      <c r="J702" s="144" t="s">
        <v>5036</v>
      </c>
      <c r="K702" s="142">
        <v>100</v>
      </c>
      <c r="L702" s="143">
        <v>0.1</v>
      </c>
      <c r="M702" s="80"/>
      <c r="N702" s="43">
        <f>IF(Tableau5[[#This Row],[PN]]&gt;0.05,"ERREUR",Tableau5[[#This Row],[Prix de vente public]]*(1-(Tableau5[[#This Row],[Remise]]+Tableau5[[#This Row],[PN]])))</f>
        <v>90</v>
      </c>
      <c r="O702" s="19"/>
    </row>
    <row r="703" spans="5:15" x14ac:dyDescent="0.25">
      <c r="E703" s="125" t="s">
        <v>2</v>
      </c>
      <c r="F703" s="5" t="s">
        <v>111</v>
      </c>
      <c r="G703" s="145" t="s">
        <v>1217</v>
      </c>
      <c r="H703" s="74" t="s">
        <v>26</v>
      </c>
      <c r="I703" s="127" t="s">
        <v>3127</v>
      </c>
      <c r="J703" s="144" t="s">
        <v>5037</v>
      </c>
      <c r="K703" s="142">
        <v>100</v>
      </c>
      <c r="L703" s="143">
        <v>0.1</v>
      </c>
      <c r="M703" s="80"/>
      <c r="N703" s="43">
        <f>IF(Tableau5[[#This Row],[PN]]&gt;0.05,"ERREUR",Tableau5[[#This Row],[Prix de vente public]]*(1-(Tableau5[[#This Row],[Remise]]+Tableau5[[#This Row],[PN]])))</f>
        <v>90</v>
      </c>
      <c r="O703" s="19"/>
    </row>
    <row r="704" spans="5:15" x14ac:dyDescent="0.25">
      <c r="E704" s="125" t="s">
        <v>2</v>
      </c>
      <c r="F704" s="5" t="s">
        <v>111</v>
      </c>
      <c r="G704" s="145" t="s">
        <v>1218</v>
      </c>
      <c r="H704" s="74" t="s">
        <v>26</v>
      </c>
      <c r="I704" s="127" t="s">
        <v>3128</v>
      </c>
      <c r="J704" s="144" t="s">
        <v>5038</v>
      </c>
      <c r="K704" s="142">
        <v>100</v>
      </c>
      <c r="L704" s="143">
        <v>0.1</v>
      </c>
      <c r="M704" s="80"/>
      <c r="N704" s="43">
        <f>IF(Tableau5[[#This Row],[PN]]&gt;0.05,"ERREUR",Tableau5[[#This Row],[Prix de vente public]]*(1-(Tableau5[[#This Row],[Remise]]+Tableau5[[#This Row],[PN]])))</f>
        <v>90</v>
      </c>
      <c r="O704" s="19"/>
    </row>
    <row r="705" spans="5:15" x14ac:dyDescent="0.25">
      <c r="E705" s="125" t="s">
        <v>2</v>
      </c>
      <c r="F705" s="5" t="s">
        <v>111</v>
      </c>
      <c r="G705" s="145" t="s">
        <v>1219</v>
      </c>
      <c r="H705" s="74" t="s">
        <v>26</v>
      </c>
      <c r="I705" s="127" t="s">
        <v>3129</v>
      </c>
      <c r="J705" s="144" t="s">
        <v>5039</v>
      </c>
      <c r="K705" s="142">
        <v>100</v>
      </c>
      <c r="L705" s="143">
        <v>0.1</v>
      </c>
      <c r="M705" s="80"/>
      <c r="N705" s="43">
        <f>IF(Tableau5[[#This Row],[PN]]&gt;0.05,"ERREUR",Tableau5[[#This Row],[Prix de vente public]]*(1-(Tableau5[[#This Row],[Remise]]+Tableau5[[#This Row],[PN]])))</f>
        <v>90</v>
      </c>
      <c r="O705" s="19"/>
    </row>
    <row r="706" spans="5:15" x14ac:dyDescent="0.25">
      <c r="E706" s="125" t="s">
        <v>2</v>
      </c>
      <c r="F706" s="5" t="s">
        <v>111</v>
      </c>
      <c r="G706" s="145" t="s">
        <v>1220</v>
      </c>
      <c r="H706" s="74" t="s">
        <v>26</v>
      </c>
      <c r="I706" s="127" t="s">
        <v>3130</v>
      </c>
      <c r="J706" s="144" t="s">
        <v>5040</v>
      </c>
      <c r="K706" s="142">
        <v>100</v>
      </c>
      <c r="L706" s="143">
        <v>0.1</v>
      </c>
      <c r="M706" s="80"/>
      <c r="N706" s="43">
        <f>IF(Tableau5[[#This Row],[PN]]&gt;0.05,"ERREUR",Tableau5[[#This Row],[Prix de vente public]]*(1-(Tableau5[[#This Row],[Remise]]+Tableau5[[#This Row],[PN]])))</f>
        <v>90</v>
      </c>
      <c r="O706" s="19"/>
    </row>
    <row r="707" spans="5:15" x14ac:dyDescent="0.25">
      <c r="E707" s="125" t="s">
        <v>2</v>
      </c>
      <c r="F707" s="5" t="s">
        <v>111</v>
      </c>
      <c r="G707" s="145" t="s">
        <v>1221</v>
      </c>
      <c r="H707" s="74" t="s">
        <v>26</v>
      </c>
      <c r="I707" s="127" t="s">
        <v>3131</v>
      </c>
      <c r="J707" s="144" t="s">
        <v>5041</v>
      </c>
      <c r="K707" s="142">
        <v>100</v>
      </c>
      <c r="L707" s="143">
        <v>0.1</v>
      </c>
      <c r="M707" s="80"/>
      <c r="N707" s="43">
        <f>IF(Tableau5[[#This Row],[PN]]&gt;0.05,"ERREUR",Tableau5[[#This Row],[Prix de vente public]]*(1-(Tableau5[[#This Row],[Remise]]+Tableau5[[#This Row],[PN]])))</f>
        <v>90</v>
      </c>
      <c r="O707" s="19"/>
    </row>
    <row r="708" spans="5:15" x14ac:dyDescent="0.25">
      <c r="E708" s="125" t="s">
        <v>2</v>
      </c>
      <c r="F708" s="5" t="s">
        <v>111</v>
      </c>
      <c r="G708" s="145" t="s">
        <v>1222</v>
      </c>
      <c r="H708" s="74" t="s">
        <v>26</v>
      </c>
      <c r="I708" s="127" t="s">
        <v>3132</v>
      </c>
      <c r="J708" s="144" t="s">
        <v>5042</v>
      </c>
      <c r="K708" s="142">
        <v>100</v>
      </c>
      <c r="L708" s="143">
        <v>0.1</v>
      </c>
      <c r="M708" s="80"/>
      <c r="N708" s="43">
        <f>IF(Tableau5[[#This Row],[PN]]&gt;0.05,"ERREUR",Tableau5[[#This Row],[Prix de vente public]]*(1-(Tableau5[[#This Row],[Remise]]+Tableau5[[#This Row],[PN]])))</f>
        <v>90</v>
      </c>
      <c r="O708" s="19"/>
    </row>
    <row r="709" spans="5:15" x14ac:dyDescent="0.25">
      <c r="E709" s="125" t="s">
        <v>2</v>
      </c>
      <c r="F709" s="5" t="s">
        <v>111</v>
      </c>
      <c r="G709" s="145" t="s">
        <v>1223</v>
      </c>
      <c r="H709" s="74" t="s">
        <v>26</v>
      </c>
      <c r="I709" s="127" t="s">
        <v>3133</v>
      </c>
      <c r="J709" s="144" t="s">
        <v>5043</v>
      </c>
      <c r="K709" s="142">
        <v>100</v>
      </c>
      <c r="L709" s="143">
        <v>0.1</v>
      </c>
      <c r="M709" s="80"/>
      <c r="N709" s="43">
        <f>IF(Tableau5[[#This Row],[PN]]&gt;0.05,"ERREUR",Tableau5[[#This Row],[Prix de vente public]]*(1-(Tableau5[[#This Row],[Remise]]+Tableau5[[#This Row],[PN]])))</f>
        <v>90</v>
      </c>
      <c r="O709" s="19"/>
    </row>
    <row r="710" spans="5:15" x14ac:dyDescent="0.25">
      <c r="E710" s="125" t="s">
        <v>2</v>
      </c>
      <c r="F710" s="5" t="s">
        <v>111</v>
      </c>
      <c r="G710" s="145" t="s">
        <v>1224</v>
      </c>
      <c r="H710" s="74" t="s">
        <v>26</v>
      </c>
      <c r="I710" s="127" t="s">
        <v>3134</v>
      </c>
      <c r="J710" s="144" t="s">
        <v>5044</v>
      </c>
      <c r="K710" s="142">
        <v>100</v>
      </c>
      <c r="L710" s="143">
        <v>0.1</v>
      </c>
      <c r="M710" s="80"/>
      <c r="N710" s="43">
        <f>IF(Tableau5[[#This Row],[PN]]&gt;0.05,"ERREUR",Tableau5[[#This Row],[Prix de vente public]]*(1-(Tableau5[[#This Row],[Remise]]+Tableau5[[#This Row],[PN]])))</f>
        <v>90</v>
      </c>
      <c r="O710" s="19"/>
    </row>
    <row r="711" spans="5:15" x14ac:dyDescent="0.25">
      <c r="E711" s="125" t="s">
        <v>2</v>
      </c>
      <c r="F711" s="5" t="s">
        <v>111</v>
      </c>
      <c r="G711" s="145" t="s">
        <v>1225</v>
      </c>
      <c r="H711" s="74" t="s">
        <v>26</v>
      </c>
      <c r="I711" s="127" t="s">
        <v>3135</v>
      </c>
      <c r="J711" s="144" t="s">
        <v>5045</v>
      </c>
      <c r="K711" s="142">
        <v>100</v>
      </c>
      <c r="L711" s="143">
        <v>0.1</v>
      </c>
      <c r="M711" s="80"/>
      <c r="N711" s="43">
        <f>IF(Tableau5[[#This Row],[PN]]&gt;0.05,"ERREUR",Tableau5[[#This Row],[Prix de vente public]]*(1-(Tableau5[[#This Row],[Remise]]+Tableau5[[#This Row],[PN]])))</f>
        <v>90</v>
      </c>
      <c r="O711" s="44"/>
    </row>
    <row r="712" spans="5:15" x14ac:dyDescent="0.25">
      <c r="E712" s="125" t="s">
        <v>2</v>
      </c>
      <c r="F712" s="5" t="s">
        <v>111</v>
      </c>
      <c r="G712" s="145" t="s">
        <v>1226</v>
      </c>
      <c r="H712" s="74" t="s">
        <v>26</v>
      </c>
      <c r="I712" s="127" t="s">
        <v>3136</v>
      </c>
      <c r="J712" s="144" t="s">
        <v>5046</v>
      </c>
      <c r="K712" s="142">
        <v>100</v>
      </c>
      <c r="L712" s="143">
        <v>0.1</v>
      </c>
      <c r="M712" s="80"/>
      <c r="N712" s="43">
        <f>IF(Tableau5[[#This Row],[PN]]&gt;0.05,"ERREUR",Tableau5[[#This Row],[Prix de vente public]]*(1-(Tableau5[[#This Row],[Remise]]+Tableau5[[#This Row],[PN]])))</f>
        <v>90</v>
      </c>
      <c r="O712" s="19"/>
    </row>
    <row r="713" spans="5:15" x14ac:dyDescent="0.25">
      <c r="E713" s="125" t="s">
        <v>2</v>
      </c>
      <c r="F713" s="5" t="s">
        <v>111</v>
      </c>
      <c r="G713" s="145" t="s">
        <v>1227</v>
      </c>
      <c r="H713" s="74" t="s">
        <v>26</v>
      </c>
      <c r="I713" s="127" t="s">
        <v>3137</v>
      </c>
      <c r="J713" s="144" t="s">
        <v>5047</v>
      </c>
      <c r="K713" s="142">
        <v>100</v>
      </c>
      <c r="L713" s="143">
        <v>0.1</v>
      </c>
      <c r="M713" s="80"/>
      <c r="N713" s="43">
        <f>IF(Tableau5[[#This Row],[PN]]&gt;0.05,"ERREUR",Tableau5[[#This Row],[Prix de vente public]]*(1-(Tableau5[[#This Row],[Remise]]+Tableau5[[#This Row],[PN]])))</f>
        <v>90</v>
      </c>
      <c r="O713" s="19"/>
    </row>
    <row r="714" spans="5:15" x14ac:dyDescent="0.25">
      <c r="E714" s="125" t="s">
        <v>2</v>
      </c>
      <c r="F714" s="5" t="s">
        <v>111</v>
      </c>
      <c r="G714" s="145" t="s">
        <v>1228</v>
      </c>
      <c r="H714" s="74" t="s">
        <v>26</v>
      </c>
      <c r="I714" s="127" t="s">
        <v>3138</v>
      </c>
      <c r="J714" s="144" t="s">
        <v>5048</v>
      </c>
      <c r="K714" s="142">
        <v>100</v>
      </c>
      <c r="L714" s="143">
        <v>0.1</v>
      </c>
      <c r="M714" s="80"/>
      <c r="N714" s="43">
        <f>IF(Tableau5[[#This Row],[PN]]&gt;0.05,"ERREUR",Tableau5[[#This Row],[Prix de vente public]]*(1-(Tableau5[[#This Row],[Remise]]+Tableau5[[#This Row],[PN]])))</f>
        <v>90</v>
      </c>
      <c r="O714" s="19"/>
    </row>
    <row r="715" spans="5:15" x14ac:dyDescent="0.25">
      <c r="E715" s="125" t="s">
        <v>2</v>
      </c>
      <c r="F715" s="5" t="s">
        <v>111</v>
      </c>
      <c r="G715" s="145" t="s">
        <v>1229</v>
      </c>
      <c r="H715" s="74" t="s">
        <v>26</v>
      </c>
      <c r="I715" s="127" t="s">
        <v>3139</v>
      </c>
      <c r="J715" s="144" t="s">
        <v>5049</v>
      </c>
      <c r="K715" s="142">
        <v>100</v>
      </c>
      <c r="L715" s="143">
        <v>0.1</v>
      </c>
      <c r="M715" s="80"/>
      <c r="N715" s="43">
        <f>IF(Tableau5[[#This Row],[PN]]&gt;0.05,"ERREUR",Tableau5[[#This Row],[Prix de vente public]]*(1-(Tableau5[[#This Row],[Remise]]+Tableau5[[#This Row],[PN]])))</f>
        <v>90</v>
      </c>
      <c r="O715" s="19"/>
    </row>
    <row r="716" spans="5:15" x14ac:dyDescent="0.25">
      <c r="E716" s="125" t="s">
        <v>2</v>
      </c>
      <c r="F716" s="5" t="s">
        <v>111</v>
      </c>
      <c r="G716" s="145" t="s">
        <v>1230</v>
      </c>
      <c r="H716" s="74" t="s">
        <v>26</v>
      </c>
      <c r="I716" s="127" t="s">
        <v>3140</v>
      </c>
      <c r="J716" s="144" t="s">
        <v>5050</v>
      </c>
      <c r="K716" s="142">
        <v>100</v>
      </c>
      <c r="L716" s="143">
        <v>0.1</v>
      </c>
      <c r="M716" s="80"/>
      <c r="N716" s="43">
        <f>IF(Tableau5[[#This Row],[PN]]&gt;0.05,"ERREUR",Tableau5[[#This Row],[Prix de vente public]]*(1-(Tableau5[[#This Row],[Remise]]+Tableau5[[#This Row],[PN]])))</f>
        <v>90</v>
      </c>
      <c r="O716" s="19"/>
    </row>
    <row r="717" spans="5:15" x14ac:dyDescent="0.25">
      <c r="E717" s="125" t="s">
        <v>2</v>
      </c>
      <c r="F717" s="5" t="s">
        <v>111</v>
      </c>
      <c r="G717" s="145" t="s">
        <v>1231</v>
      </c>
      <c r="H717" s="74" t="s">
        <v>26</v>
      </c>
      <c r="I717" s="127" t="s">
        <v>3141</v>
      </c>
      <c r="J717" s="144" t="s">
        <v>5051</v>
      </c>
      <c r="K717" s="142">
        <v>100</v>
      </c>
      <c r="L717" s="143">
        <v>0.1</v>
      </c>
      <c r="M717" s="80"/>
      <c r="N717" s="43">
        <f>IF(Tableau5[[#This Row],[PN]]&gt;0.05,"ERREUR",Tableau5[[#This Row],[Prix de vente public]]*(1-(Tableau5[[#This Row],[Remise]]+Tableau5[[#This Row],[PN]])))</f>
        <v>90</v>
      </c>
      <c r="O717" s="19"/>
    </row>
    <row r="718" spans="5:15" x14ac:dyDescent="0.25">
      <c r="E718" s="125" t="s">
        <v>2</v>
      </c>
      <c r="F718" s="5" t="s">
        <v>111</v>
      </c>
      <c r="G718" s="145" t="s">
        <v>1232</v>
      </c>
      <c r="H718" s="74" t="s">
        <v>26</v>
      </c>
      <c r="I718" s="127" t="s">
        <v>3142</v>
      </c>
      <c r="J718" s="144" t="s">
        <v>5052</v>
      </c>
      <c r="K718" s="142">
        <v>100</v>
      </c>
      <c r="L718" s="143">
        <v>0.1</v>
      </c>
      <c r="M718" s="80"/>
      <c r="N718" s="43">
        <f>IF(Tableau5[[#This Row],[PN]]&gt;0.05,"ERREUR",Tableau5[[#This Row],[Prix de vente public]]*(1-(Tableau5[[#This Row],[Remise]]+Tableau5[[#This Row],[PN]])))</f>
        <v>90</v>
      </c>
      <c r="O718" s="19"/>
    </row>
    <row r="719" spans="5:15" x14ac:dyDescent="0.25">
      <c r="E719" s="125" t="s">
        <v>2</v>
      </c>
      <c r="F719" s="5" t="s">
        <v>111</v>
      </c>
      <c r="G719" s="145" t="s">
        <v>1233</v>
      </c>
      <c r="H719" s="74" t="s">
        <v>26</v>
      </c>
      <c r="I719" s="127" t="s">
        <v>3143</v>
      </c>
      <c r="J719" s="144" t="s">
        <v>5053</v>
      </c>
      <c r="K719" s="142">
        <v>100</v>
      </c>
      <c r="L719" s="143">
        <v>0.1</v>
      </c>
      <c r="M719" s="80"/>
      <c r="N719" s="43">
        <f>IF(Tableau5[[#This Row],[PN]]&gt;0.05,"ERREUR",Tableau5[[#This Row],[Prix de vente public]]*(1-(Tableau5[[#This Row],[Remise]]+Tableau5[[#This Row],[PN]])))</f>
        <v>90</v>
      </c>
      <c r="O719" s="19"/>
    </row>
    <row r="720" spans="5:15" x14ac:dyDescent="0.25">
      <c r="E720" s="125" t="s">
        <v>2</v>
      </c>
      <c r="F720" s="5" t="s">
        <v>111</v>
      </c>
      <c r="G720" s="145" t="s">
        <v>1234</v>
      </c>
      <c r="H720" s="74" t="s">
        <v>26</v>
      </c>
      <c r="I720" s="127" t="s">
        <v>3144</v>
      </c>
      <c r="J720" s="144" t="s">
        <v>5054</v>
      </c>
      <c r="K720" s="142">
        <v>100</v>
      </c>
      <c r="L720" s="143">
        <v>0.1</v>
      </c>
      <c r="M720" s="80"/>
      <c r="N720" s="43">
        <f>IF(Tableau5[[#This Row],[PN]]&gt;0.05,"ERREUR",Tableau5[[#This Row],[Prix de vente public]]*(1-(Tableau5[[#This Row],[Remise]]+Tableau5[[#This Row],[PN]])))</f>
        <v>90</v>
      </c>
      <c r="O720" s="19"/>
    </row>
    <row r="721" spans="5:15" x14ac:dyDescent="0.25">
      <c r="E721" s="125" t="s">
        <v>2</v>
      </c>
      <c r="F721" s="5" t="s">
        <v>111</v>
      </c>
      <c r="G721" s="145" t="s">
        <v>1235</v>
      </c>
      <c r="H721" s="74" t="s">
        <v>26</v>
      </c>
      <c r="I721" s="127" t="s">
        <v>3145</v>
      </c>
      <c r="J721" s="144" t="s">
        <v>5055</v>
      </c>
      <c r="K721" s="142">
        <v>100</v>
      </c>
      <c r="L721" s="143">
        <v>0.1</v>
      </c>
      <c r="M721" s="80"/>
      <c r="N721" s="43">
        <f>IF(Tableau5[[#This Row],[PN]]&gt;0.05,"ERREUR",Tableau5[[#This Row],[Prix de vente public]]*(1-(Tableau5[[#This Row],[Remise]]+Tableau5[[#This Row],[PN]])))</f>
        <v>90</v>
      </c>
      <c r="O721" s="44"/>
    </row>
    <row r="722" spans="5:15" x14ac:dyDescent="0.25">
      <c r="E722" s="125" t="s">
        <v>2</v>
      </c>
      <c r="F722" s="5" t="s">
        <v>111</v>
      </c>
      <c r="G722" s="145" t="s">
        <v>1236</v>
      </c>
      <c r="H722" s="74" t="s">
        <v>26</v>
      </c>
      <c r="I722" s="127" t="s">
        <v>3146</v>
      </c>
      <c r="J722" s="144" t="s">
        <v>5056</v>
      </c>
      <c r="K722" s="142">
        <v>100</v>
      </c>
      <c r="L722" s="143">
        <v>0.1</v>
      </c>
      <c r="M722" s="80"/>
      <c r="N722" s="43">
        <f>IF(Tableau5[[#This Row],[PN]]&gt;0.05,"ERREUR",Tableau5[[#This Row],[Prix de vente public]]*(1-(Tableau5[[#This Row],[Remise]]+Tableau5[[#This Row],[PN]])))</f>
        <v>90</v>
      </c>
      <c r="O722" s="19"/>
    </row>
    <row r="723" spans="5:15" x14ac:dyDescent="0.25">
      <c r="E723" s="125" t="s">
        <v>2</v>
      </c>
      <c r="F723" s="5" t="s">
        <v>111</v>
      </c>
      <c r="G723" s="145" t="s">
        <v>1237</v>
      </c>
      <c r="H723" s="74" t="s">
        <v>26</v>
      </c>
      <c r="I723" s="127" t="s">
        <v>3147</v>
      </c>
      <c r="J723" s="144" t="s">
        <v>5057</v>
      </c>
      <c r="K723" s="142">
        <v>100</v>
      </c>
      <c r="L723" s="143">
        <v>0.1</v>
      </c>
      <c r="M723" s="80"/>
      <c r="N723" s="43">
        <f>IF(Tableau5[[#This Row],[PN]]&gt;0.05,"ERREUR",Tableau5[[#This Row],[Prix de vente public]]*(1-(Tableau5[[#This Row],[Remise]]+Tableau5[[#This Row],[PN]])))</f>
        <v>90</v>
      </c>
      <c r="O723" s="19"/>
    </row>
    <row r="724" spans="5:15" x14ac:dyDescent="0.25">
      <c r="E724" s="125" t="s">
        <v>2</v>
      </c>
      <c r="F724" s="5" t="s">
        <v>111</v>
      </c>
      <c r="G724" s="145" t="s">
        <v>1238</v>
      </c>
      <c r="H724" s="74" t="s">
        <v>26</v>
      </c>
      <c r="I724" s="127" t="s">
        <v>3148</v>
      </c>
      <c r="J724" s="144" t="s">
        <v>5058</v>
      </c>
      <c r="K724" s="142">
        <v>100</v>
      </c>
      <c r="L724" s="143">
        <v>0.1</v>
      </c>
      <c r="M724" s="80"/>
      <c r="N724" s="43">
        <f>IF(Tableau5[[#This Row],[PN]]&gt;0.05,"ERREUR",Tableau5[[#This Row],[Prix de vente public]]*(1-(Tableau5[[#This Row],[Remise]]+Tableau5[[#This Row],[PN]])))</f>
        <v>90</v>
      </c>
      <c r="O724" s="19"/>
    </row>
    <row r="725" spans="5:15" x14ac:dyDescent="0.25">
      <c r="E725" s="125" t="s">
        <v>2</v>
      </c>
      <c r="F725" s="5" t="s">
        <v>111</v>
      </c>
      <c r="G725" s="145" t="s">
        <v>1239</v>
      </c>
      <c r="H725" s="74" t="s">
        <v>26</v>
      </c>
      <c r="I725" s="127" t="s">
        <v>3149</v>
      </c>
      <c r="J725" s="144" t="s">
        <v>5059</v>
      </c>
      <c r="K725" s="142">
        <v>100</v>
      </c>
      <c r="L725" s="143">
        <v>0.1</v>
      </c>
      <c r="M725" s="80"/>
      <c r="N725" s="43">
        <f>IF(Tableau5[[#This Row],[PN]]&gt;0.05,"ERREUR",Tableau5[[#This Row],[Prix de vente public]]*(1-(Tableau5[[#This Row],[Remise]]+Tableau5[[#This Row],[PN]])))</f>
        <v>90</v>
      </c>
      <c r="O725" s="19"/>
    </row>
    <row r="726" spans="5:15" x14ac:dyDescent="0.25">
      <c r="E726" s="125" t="s">
        <v>2</v>
      </c>
      <c r="F726" s="5" t="s">
        <v>111</v>
      </c>
      <c r="G726" s="145" t="s">
        <v>1240</v>
      </c>
      <c r="H726" s="74" t="s">
        <v>26</v>
      </c>
      <c r="I726" s="127" t="s">
        <v>3150</v>
      </c>
      <c r="J726" s="144" t="s">
        <v>5060</v>
      </c>
      <c r="K726" s="142">
        <v>100</v>
      </c>
      <c r="L726" s="143">
        <v>0.1</v>
      </c>
      <c r="M726" s="80"/>
      <c r="N726" s="43">
        <f>IF(Tableau5[[#This Row],[PN]]&gt;0.05,"ERREUR",Tableau5[[#This Row],[Prix de vente public]]*(1-(Tableau5[[#This Row],[Remise]]+Tableau5[[#This Row],[PN]])))</f>
        <v>90</v>
      </c>
      <c r="O726" s="19"/>
    </row>
    <row r="727" spans="5:15" x14ac:dyDescent="0.25">
      <c r="E727" s="125" t="s">
        <v>2</v>
      </c>
      <c r="F727" s="5" t="s">
        <v>111</v>
      </c>
      <c r="G727" s="145" t="s">
        <v>1241</v>
      </c>
      <c r="H727" s="74" t="s">
        <v>26</v>
      </c>
      <c r="I727" s="127" t="s">
        <v>3151</v>
      </c>
      <c r="J727" s="144" t="s">
        <v>5061</v>
      </c>
      <c r="K727" s="142">
        <v>100</v>
      </c>
      <c r="L727" s="143">
        <v>0.1</v>
      </c>
      <c r="M727" s="80"/>
      <c r="N727" s="43">
        <f>IF(Tableau5[[#This Row],[PN]]&gt;0.05,"ERREUR",Tableau5[[#This Row],[Prix de vente public]]*(1-(Tableau5[[#This Row],[Remise]]+Tableau5[[#This Row],[PN]])))</f>
        <v>90</v>
      </c>
      <c r="O727" s="44"/>
    </row>
    <row r="728" spans="5:15" x14ac:dyDescent="0.25">
      <c r="E728" s="125" t="s">
        <v>2</v>
      </c>
      <c r="F728" s="5" t="s">
        <v>111</v>
      </c>
      <c r="G728" s="145" t="s">
        <v>1242</v>
      </c>
      <c r="H728" s="74" t="s">
        <v>26</v>
      </c>
      <c r="I728" s="127" t="s">
        <v>3152</v>
      </c>
      <c r="J728" s="144" t="s">
        <v>5062</v>
      </c>
      <c r="K728" s="142">
        <v>100</v>
      </c>
      <c r="L728" s="143">
        <v>0.1</v>
      </c>
      <c r="M728" s="80"/>
      <c r="N728" s="43">
        <f>IF(Tableau5[[#This Row],[PN]]&gt;0.05,"ERREUR",Tableau5[[#This Row],[Prix de vente public]]*(1-(Tableau5[[#This Row],[Remise]]+Tableau5[[#This Row],[PN]])))</f>
        <v>90</v>
      </c>
      <c r="O728" s="19"/>
    </row>
    <row r="729" spans="5:15" x14ac:dyDescent="0.25">
      <c r="E729" s="125" t="s">
        <v>2</v>
      </c>
      <c r="F729" s="5" t="s">
        <v>111</v>
      </c>
      <c r="G729" s="145" t="s">
        <v>1243</v>
      </c>
      <c r="H729" s="74" t="s">
        <v>26</v>
      </c>
      <c r="I729" s="127" t="s">
        <v>3153</v>
      </c>
      <c r="J729" s="144" t="s">
        <v>5063</v>
      </c>
      <c r="K729" s="142">
        <v>100</v>
      </c>
      <c r="L729" s="143">
        <v>0.1</v>
      </c>
      <c r="M729" s="80"/>
      <c r="N729" s="43">
        <f>IF(Tableau5[[#This Row],[PN]]&gt;0.05,"ERREUR",Tableau5[[#This Row],[Prix de vente public]]*(1-(Tableau5[[#This Row],[Remise]]+Tableau5[[#This Row],[PN]])))</f>
        <v>90</v>
      </c>
      <c r="O729" s="19"/>
    </row>
    <row r="730" spans="5:15" x14ac:dyDescent="0.25">
      <c r="E730" s="125" t="s">
        <v>2</v>
      </c>
      <c r="F730" s="5" t="s">
        <v>111</v>
      </c>
      <c r="G730" s="145" t="s">
        <v>1244</v>
      </c>
      <c r="H730" s="74" t="s">
        <v>26</v>
      </c>
      <c r="I730" s="127" t="s">
        <v>3154</v>
      </c>
      <c r="J730" s="144" t="s">
        <v>5064</v>
      </c>
      <c r="K730" s="142">
        <v>100</v>
      </c>
      <c r="L730" s="143">
        <v>0.1</v>
      </c>
      <c r="M730" s="80"/>
      <c r="N730" s="43">
        <f>IF(Tableau5[[#This Row],[PN]]&gt;0.05,"ERREUR",Tableau5[[#This Row],[Prix de vente public]]*(1-(Tableau5[[#This Row],[Remise]]+Tableau5[[#This Row],[PN]])))</f>
        <v>90</v>
      </c>
      <c r="O730" s="19"/>
    </row>
    <row r="731" spans="5:15" x14ac:dyDescent="0.25">
      <c r="E731" s="125" t="s">
        <v>2</v>
      </c>
      <c r="F731" s="5" t="s">
        <v>111</v>
      </c>
      <c r="G731" s="145" t="s">
        <v>1245</v>
      </c>
      <c r="H731" s="74" t="s">
        <v>26</v>
      </c>
      <c r="I731" s="127" t="s">
        <v>3155</v>
      </c>
      <c r="J731" s="144" t="s">
        <v>5065</v>
      </c>
      <c r="K731" s="142">
        <v>100</v>
      </c>
      <c r="L731" s="143">
        <v>0.1</v>
      </c>
      <c r="M731" s="80"/>
      <c r="N731" s="43">
        <f>IF(Tableau5[[#This Row],[PN]]&gt;0.05,"ERREUR",Tableau5[[#This Row],[Prix de vente public]]*(1-(Tableau5[[#This Row],[Remise]]+Tableau5[[#This Row],[PN]])))</f>
        <v>90</v>
      </c>
      <c r="O731" s="19"/>
    </row>
    <row r="732" spans="5:15" x14ac:dyDescent="0.25">
      <c r="E732" s="125" t="s">
        <v>2</v>
      </c>
      <c r="F732" s="5" t="s">
        <v>111</v>
      </c>
      <c r="G732" s="145" t="s">
        <v>1246</v>
      </c>
      <c r="H732" s="74" t="s">
        <v>26</v>
      </c>
      <c r="I732" s="127" t="s">
        <v>3156</v>
      </c>
      <c r="J732" s="144" t="s">
        <v>5066</v>
      </c>
      <c r="K732" s="142">
        <v>100</v>
      </c>
      <c r="L732" s="143">
        <v>0.1</v>
      </c>
      <c r="M732" s="80"/>
      <c r="N732" s="43">
        <f>IF(Tableau5[[#This Row],[PN]]&gt;0.05,"ERREUR",Tableau5[[#This Row],[Prix de vente public]]*(1-(Tableau5[[#This Row],[Remise]]+Tableau5[[#This Row],[PN]])))</f>
        <v>90</v>
      </c>
      <c r="O732" s="19"/>
    </row>
    <row r="733" spans="5:15" x14ac:dyDescent="0.25">
      <c r="E733" s="125" t="s">
        <v>2</v>
      </c>
      <c r="F733" s="5" t="s">
        <v>111</v>
      </c>
      <c r="G733" s="145" t="s">
        <v>1247</v>
      </c>
      <c r="H733" s="74" t="s">
        <v>26</v>
      </c>
      <c r="I733" s="127" t="s">
        <v>3157</v>
      </c>
      <c r="J733" s="144" t="s">
        <v>5067</v>
      </c>
      <c r="K733" s="142">
        <v>100</v>
      </c>
      <c r="L733" s="143">
        <v>0.1</v>
      </c>
      <c r="M733" s="80"/>
      <c r="N733" s="43">
        <f>IF(Tableau5[[#This Row],[PN]]&gt;0.05,"ERREUR",Tableau5[[#This Row],[Prix de vente public]]*(1-(Tableau5[[#This Row],[Remise]]+Tableau5[[#This Row],[PN]])))</f>
        <v>90</v>
      </c>
      <c r="O733" s="19"/>
    </row>
    <row r="734" spans="5:15" x14ac:dyDescent="0.25">
      <c r="E734" s="125" t="s">
        <v>2</v>
      </c>
      <c r="F734" s="5" t="s">
        <v>111</v>
      </c>
      <c r="G734" s="145" t="s">
        <v>1248</v>
      </c>
      <c r="H734" s="74" t="s">
        <v>26</v>
      </c>
      <c r="I734" s="127" t="s">
        <v>3158</v>
      </c>
      <c r="J734" s="144" t="s">
        <v>5068</v>
      </c>
      <c r="K734" s="142">
        <v>100</v>
      </c>
      <c r="L734" s="143">
        <v>0.1</v>
      </c>
      <c r="M734" s="80"/>
      <c r="N734" s="43">
        <f>IF(Tableau5[[#This Row],[PN]]&gt;0.05,"ERREUR",Tableau5[[#This Row],[Prix de vente public]]*(1-(Tableau5[[#This Row],[Remise]]+Tableau5[[#This Row],[PN]])))</f>
        <v>90</v>
      </c>
      <c r="O734" s="19"/>
    </row>
    <row r="735" spans="5:15" x14ac:dyDescent="0.25">
      <c r="E735" s="125" t="s">
        <v>2</v>
      </c>
      <c r="F735" s="5" t="s">
        <v>111</v>
      </c>
      <c r="G735" s="145" t="s">
        <v>1249</v>
      </c>
      <c r="H735" s="74" t="s">
        <v>26</v>
      </c>
      <c r="I735" s="127" t="s">
        <v>3159</v>
      </c>
      <c r="J735" s="144" t="s">
        <v>5069</v>
      </c>
      <c r="K735" s="142">
        <v>100</v>
      </c>
      <c r="L735" s="143">
        <v>0.1</v>
      </c>
      <c r="M735" s="80"/>
      <c r="N735" s="43">
        <f>IF(Tableau5[[#This Row],[PN]]&gt;0.05,"ERREUR",Tableau5[[#This Row],[Prix de vente public]]*(1-(Tableau5[[#This Row],[Remise]]+Tableau5[[#This Row],[PN]])))</f>
        <v>90</v>
      </c>
      <c r="O735" s="19"/>
    </row>
    <row r="736" spans="5:15" x14ac:dyDescent="0.25">
      <c r="E736" s="125" t="s">
        <v>2</v>
      </c>
      <c r="F736" s="5" t="s">
        <v>111</v>
      </c>
      <c r="G736" s="145" t="s">
        <v>1250</v>
      </c>
      <c r="H736" s="74" t="s">
        <v>26</v>
      </c>
      <c r="I736" s="127" t="s">
        <v>3160</v>
      </c>
      <c r="J736" s="144" t="s">
        <v>5070</v>
      </c>
      <c r="K736" s="142">
        <v>100</v>
      </c>
      <c r="L736" s="143">
        <v>0.1</v>
      </c>
      <c r="M736" s="80"/>
      <c r="N736" s="43">
        <f>IF(Tableau5[[#This Row],[PN]]&gt;0.05,"ERREUR",Tableau5[[#This Row],[Prix de vente public]]*(1-(Tableau5[[#This Row],[Remise]]+Tableau5[[#This Row],[PN]])))</f>
        <v>90</v>
      </c>
      <c r="O736" s="19"/>
    </row>
    <row r="737" spans="5:15" x14ac:dyDescent="0.25">
      <c r="E737" s="125" t="s">
        <v>2</v>
      </c>
      <c r="F737" s="5" t="s">
        <v>111</v>
      </c>
      <c r="G737" s="145" t="s">
        <v>1251</v>
      </c>
      <c r="H737" s="74" t="s">
        <v>26</v>
      </c>
      <c r="I737" s="127" t="s">
        <v>3161</v>
      </c>
      <c r="J737" s="144" t="s">
        <v>5071</v>
      </c>
      <c r="K737" s="142">
        <v>100</v>
      </c>
      <c r="L737" s="143">
        <v>0.1</v>
      </c>
      <c r="M737" s="80"/>
      <c r="N737" s="43">
        <f>IF(Tableau5[[#This Row],[PN]]&gt;0.05,"ERREUR",Tableau5[[#This Row],[Prix de vente public]]*(1-(Tableau5[[#This Row],[Remise]]+Tableau5[[#This Row],[PN]])))</f>
        <v>90</v>
      </c>
      <c r="O737" s="19"/>
    </row>
    <row r="738" spans="5:15" x14ac:dyDescent="0.25">
      <c r="E738" s="125" t="s">
        <v>2</v>
      </c>
      <c r="F738" s="5" t="s">
        <v>111</v>
      </c>
      <c r="G738" s="145" t="s">
        <v>1252</v>
      </c>
      <c r="H738" s="74" t="s">
        <v>26</v>
      </c>
      <c r="I738" s="127" t="s">
        <v>3162</v>
      </c>
      <c r="J738" s="144" t="s">
        <v>5072</v>
      </c>
      <c r="K738" s="142">
        <v>100</v>
      </c>
      <c r="L738" s="143">
        <v>0.1</v>
      </c>
      <c r="M738" s="80"/>
      <c r="N738" s="43">
        <f>IF(Tableau5[[#This Row],[PN]]&gt;0.05,"ERREUR",Tableau5[[#This Row],[Prix de vente public]]*(1-(Tableau5[[#This Row],[Remise]]+Tableau5[[#This Row],[PN]])))</f>
        <v>90</v>
      </c>
      <c r="O738" s="19"/>
    </row>
    <row r="739" spans="5:15" x14ac:dyDescent="0.25">
      <c r="E739" s="125" t="s">
        <v>2</v>
      </c>
      <c r="F739" s="5" t="s">
        <v>111</v>
      </c>
      <c r="G739" s="145" t="s">
        <v>1253</v>
      </c>
      <c r="H739" s="74" t="s">
        <v>26</v>
      </c>
      <c r="I739" s="127" t="s">
        <v>3163</v>
      </c>
      <c r="J739" s="144" t="s">
        <v>5073</v>
      </c>
      <c r="K739" s="142">
        <v>100</v>
      </c>
      <c r="L739" s="143">
        <v>0.1</v>
      </c>
      <c r="M739" s="80"/>
      <c r="N739" s="43">
        <f>IF(Tableau5[[#This Row],[PN]]&gt;0.05,"ERREUR",Tableau5[[#This Row],[Prix de vente public]]*(1-(Tableau5[[#This Row],[Remise]]+Tableau5[[#This Row],[PN]])))</f>
        <v>90</v>
      </c>
      <c r="O739" s="19"/>
    </row>
    <row r="740" spans="5:15" x14ac:dyDescent="0.25">
      <c r="E740" s="125" t="s">
        <v>2</v>
      </c>
      <c r="F740" s="5" t="s">
        <v>111</v>
      </c>
      <c r="G740" s="145" t="s">
        <v>1254</v>
      </c>
      <c r="H740" s="74" t="s">
        <v>26</v>
      </c>
      <c r="I740" s="127" t="s">
        <v>3164</v>
      </c>
      <c r="J740" s="144" t="s">
        <v>5074</v>
      </c>
      <c r="K740" s="142">
        <v>100</v>
      </c>
      <c r="L740" s="143">
        <v>0.1</v>
      </c>
      <c r="M740" s="80"/>
      <c r="N740" s="43">
        <f>IF(Tableau5[[#This Row],[PN]]&gt;0.05,"ERREUR",Tableau5[[#This Row],[Prix de vente public]]*(1-(Tableau5[[#This Row],[Remise]]+Tableau5[[#This Row],[PN]])))</f>
        <v>90</v>
      </c>
      <c r="O740" s="19"/>
    </row>
    <row r="741" spans="5:15" x14ac:dyDescent="0.25">
      <c r="E741" s="125" t="s">
        <v>2</v>
      </c>
      <c r="F741" s="5" t="s">
        <v>111</v>
      </c>
      <c r="G741" s="145" t="s">
        <v>1255</v>
      </c>
      <c r="H741" s="74" t="s">
        <v>26</v>
      </c>
      <c r="I741" s="127" t="s">
        <v>3165</v>
      </c>
      <c r="J741" s="144" t="s">
        <v>5075</v>
      </c>
      <c r="K741" s="142">
        <v>100</v>
      </c>
      <c r="L741" s="143">
        <v>0.1</v>
      </c>
      <c r="M741" s="80"/>
      <c r="N741" s="43">
        <f>IF(Tableau5[[#This Row],[PN]]&gt;0.05,"ERREUR",Tableau5[[#This Row],[Prix de vente public]]*(1-(Tableau5[[#This Row],[Remise]]+Tableau5[[#This Row],[PN]])))</f>
        <v>90</v>
      </c>
      <c r="O741" s="19"/>
    </row>
    <row r="742" spans="5:15" x14ac:dyDescent="0.25">
      <c r="E742" s="125" t="s">
        <v>2</v>
      </c>
      <c r="F742" s="5" t="s">
        <v>111</v>
      </c>
      <c r="G742" s="145" t="s">
        <v>1256</v>
      </c>
      <c r="H742" s="74" t="s">
        <v>26</v>
      </c>
      <c r="I742" s="127" t="s">
        <v>3166</v>
      </c>
      <c r="J742" s="144" t="s">
        <v>5076</v>
      </c>
      <c r="K742" s="142">
        <v>100</v>
      </c>
      <c r="L742" s="143">
        <v>0.1</v>
      </c>
      <c r="M742" s="80"/>
      <c r="N742" s="43">
        <f>IF(Tableau5[[#This Row],[PN]]&gt;0.05,"ERREUR",Tableau5[[#This Row],[Prix de vente public]]*(1-(Tableau5[[#This Row],[Remise]]+Tableau5[[#This Row],[PN]])))</f>
        <v>90</v>
      </c>
      <c r="O742" s="19"/>
    </row>
    <row r="743" spans="5:15" x14ac:dyDescent="0.25">
      <c r="E743" s="125" t="s">
        <v>2</v>
      </c>
      <c r="F743" s="5" t="s">
        <v>111</v>
      </c>
      <c r="G743" s="145" t="s">
        <v>1257</v>
      </c>
      <c r="H743" s="74" t="s">
        <v>26</v>
      </c>
      <c r="I743" s="127" t="s">
        <v>3167</v>
      </c>
      <c r="J743" s="144" t="s">
        <v>5077</v>
      </c>
      <c r="K743" s="142">
        <v>100</v>
      </c>
      <c r="L743" s="143">
        <v>0.1</v>
      </c>
      <c r="M743" s="80"/>
      <c r="N743" s="43">
        <f>IF(Tableau5[[#This Row],[PN]]&gt;0.05,"ERREUR",Tableau5[[#This Row],[Prix de vente public]]*(1-(Tableau5[[#This Row],[Remise]]+Tableau5[[#This Row],[PN]])))</f>
        <v>90</v>
      </c>
      <c r="O743" s="19"/>
    </row>
    <row r="744" spans="5:15" x14ac:dyDescent="0.25">
      <c r="E744" s="125" t="s">
        <v>2</v>
      </c>
      <c r="F744" s="5" t="s">
        <v>111</v>
      </c>
      <c r="G744" s="145" t="s">
        <v>1258</v>
      </c>
      <c r="H744" s="74" t="s">
        <v>26</v>
      </c>
      <c r="I744" s="127" t="s">
        <v>3168</v>
      </c>
      <c r="J744" s="144" t="s">
        <v>5078</v>
      </c>
      <c r="K744" s="142">
        <v>100</v>
      </c>
      <c r="L744" s="143">
        <v>0.1</v>
      </c>
      <c r="M744" s="80"/>
      <c r="N744" s="43">
        <f>IF(Tableau5[[#This Row],[PN]]&gt;0.05,"ERREUR",Tableau5[[#This Row],[Prix de vente public]]*(1-(Tableau5[[#This Row],[Remise]]+Tableau5[[#This Row],[PN]])))</f>
        <v>90</v>
      </c>
      <c r="O744" s="19"/>
    </row>
    <row r="745" spans="5:15" x14ac:dyDescent="0.25">
      <c r="E745" s="125" t="s">
        <v>2</v>
      </c>
      <c r="F745" s="5" t="s">
        <v>111</v>
      </c>
      <c r="G745" s="145" t="s">
        <v>1259</v>
      </c>
      <c r="H745" s="74" t="s">
        <v>26</v>
      </c>
      <c r="I745" s="127" t="s">
        <v>3169</v>
      </c>
      <c r="J745" s="144" t="s">
        <v>5079</v>
      </c>
      <c r="K745" s="142">
        <v>100</v>
      </c>
      <c r="L745" s="143">
        <v>0.1</v>
      </c>
      <c r="M745" s="80"/>
      <c r="N745" s="43">
        <f>IF(Tableau5[[#This Row],[PN]]&gt;0.05,"ERREUR",Tableau5[[#This Row],[Prix de vente public]]*(1-(Tableau5[[#This Row],[Remise]]+Tableau5[[#This Row],[PN]])))</f>
        <v>90</v>
      </c>
      <c r="O745" s="44"/>
    </row>
    <row r="746" spans="5:15" x14ac:dyDescent="0.25">
      <c r="E746" s="125" t="s">
        <v>2</v>
      </c>
      <c r="F746" s="5" t="s">
        <v>111</v>
      </c>
      <c r="G746" s="145" t="s">
        <v>1260</v>
      </c>
      <c r="H746" s="74" t="s">
        <v>26</v>
      </c>
      <c r="I746" s="127" t="s">
        <v>3170</v>
      </c>
      <c r="J746" s="144" t="s">
        <v>5080</v>
      </c>
      <c r="K746" s="142">
        <v>100</v>
      </c>
      <c r="L746" s="143">
        <v>0.1</v>
      </c>
      <c r="M746" s="80"/>
      <c r="N746" s="43">
        <f>IF(Tableau5[[#This Row],[PN]]&gt;0.05,"ERREUR",Tableau5[[#This Row],[Prix de vente public]]*(1-(Tableau5[[#This Row],[Remise]]+Tableau5[[#This Row],[PN]])))</f>
        <v>90</v>
      </c>
      <c r="O746" s="44"/>
    </row>
    <row r="747" spans="5:15" x14ac:dyDescent="0.25">
      <c r="E747" s="125" t="s">
        <v>2</v>
      </c>
      <c r="F747" s="5" t="s">
        <v>111</v>
      </c>
      <c r="G747" s="145" t="s">
        <v>1261</v>
      </c>
      <c r="H747" s="74" t="s">
        <v>26</v>
      </c>
      <c r="I747" s="127" t="s">
        <v>3171</v>
      </c>
      <c r="J747" s="144" t="s">
        <v>5081</v>
      </c>
      <c r="K747" s="142">
        <v>100</v>
      </c>
      <c r="L747" s="143">
        <v>0.1</v>
      </c>
      <c r="M747" s="80"/>
      <c r="N747" s="43">
        <f>IF(Tableau5[[#This Row],[PN]]&gt;0.05,"ERREUR",Tableau5[[#This Row],[Prix de vente public]]*(1-(Tableau5[[#This Row],[Remise]]+Tableau5[[#This Row],[PN]])))</f>
        <v>90</v>
      </c>
      <c r="O747" s="44"/>
    </row>
    <row r="748" spans="5:15" x14ac:dyDescent="0.25">
      <c r="E748" s="125" t="s">
        <v>2</v>
      </c>
      <c r="F748" s="5" t="s">
        <v>111</v>
      </c>
      <c r="G748" s="145" t="s">
        <v>1262</v>
      </c>
      <c r="H748" s="74" t="s">
        <v>26</v>
      </c>
      <c r="I748" s="127" t="s">
        <v>3172</v>
      </c>
      <c r="J748" s="144" t="s">
        <v>5082</v>
      </c>
      <c r="K748" s="142">
        <v>100</v>
      </c>
      <c r="L748" s="143">
        <v>0.1</v>
      </c>
      <c r="M748" s="80"/>
      <c r="N748" s="43">
        <f>IF(Tableau5[[#This Row],[PN]]&gt;0.05,"ERREUR",Tableau5[[#This Row],[Prix de vente public]]*(1-(Tableau5[[#This Row],[Remise]]+Tableau5[[#This Row],[PN]])))</f>
        <v>90</v>
      </c>
      <c r="O748" s="44"/>
    </row>
    <row r="749" spans="5:15" x14ac:dyDescent="0.25">
      <c r="E749" s="125" t="s">
        <v>2</v>
      </c>
      <c r="F749" s="5" t="s">
        <v>111</v>
      </c>
      <c r="G749" s="145" t="s">
        <v>1263</v>
      </c>
      <c r="H749" s="74" t="s">
        <v>26</v>
      </c>
      <c r="I749" s="127" t="s">
        <v>3173</v>
      </c>
      <c r="J749" s="144" t="s">
        <v>5083</v>
      </c>
      <c r="K749" s="142">
        <v>100</v>
      </c>
      <c r="L749" s="143">
        <v>0.1</v>
      </c>
      <c r="M749" s="80"/>
      <c r="N749" s="43">
        <f>IF(Tableau5[[#This Row],[PN]]&gt;0.05,"ERREUR",Tableau5[[#This Row],[Prix de vente public]]*(1-(Tableau5[[#This Row],[Remise]]+Tableau5[[#This Row],[PN]])))</f>
        <v>90</v>
      </c>
      <c r="O749" s="44"/>
    </row>
    <row r="750" spans="5:15" x14ac:dyDescent="0.25">
      <c r="E750" s="125" t="s">
        <v>2</v>
      </c>
      <c r="F750" s="5" t="s">
        <v>111</v>
      </c>
      <c r="G750" s="145" t="s">
        <v>1264</v>
      </c>
      <c r="H750" s="74" t="s">
        <v>26</v>
      </c>
      <c r="I750" s="127" t="s">
        <v>3174</v>
      </c>
      <c r="J750" s="144" t="s">
        <v>5084</v>
      </c>
      <c r="K750" s="142">
        <v>100</v>
      </c>
      <c r="L750" s="143">
        <v>0.1</v>
      </c>
      <c r="M750" s="80"/>
      <c r="N750" s="43">
        <f>IF(Tableau5[[#This Row],[PN]]&gt;0.05,"ERREUR",Tableau5[[#This Row],[Prix de vente public]]*(1-(Tableau5[[#This Row],[Remise]]+Tableau5[[#This Row],[PN]])))</f>
        <v>90</v>
      </c>
      <c r="O750" s="44"/>
    </row>
    <row r="751" spans="5:15" x14ac:dyDescent="0.25">
      <c r="E751" s="125" t="s">
        <v>2</v>
      </c>
      <c r="F751" s="5" t="s">
        <v>111</v>
      </c>
      <c r="G751" s="145" t="s">
        <v>1265</v>
      </c>
      <c r="H751" s="74" t="s">
        <v>26</v>
      </c>
      <c r="I751" s="127" t="s">
        <v>3175</v>
      </c>
      <c r="J751" s="144" t="s">
        <v>5085</v>
      </c>
      <c r="K751" s="142">
        <v>100</v>
      </c>
      <c r="L751" s="143">
        <v>0.1</v>
      </c>
      <c r="M751" s="80"/>
      <c r="N751" s="43">
        <f>IF(Tableau5[[#This Row],[PN]]&gt;0.05,"ERREUR",Tableau5[[#This Row],[Prix de vente public]]*(1-(Tableau5[[#This Row],[Remise]]+Tableau5[[#This Row],[PN]])))</f>
        <v>90</v>
      </c>
      <c r="O751" s="44"/>
    </row>
    <row r="752" spans="5:15" x14ac:dyDescent="0.25">
      <c r="E752" s="125" t="s">
        <v>2</v>
      </c>
      <c r="F752" s="5" t="s">
        <v>111</v>
      </c>
      <c r="G752" s="145" t="s">
        <v>1266</v>
      </c>
      <c r="H752" s="74" t="s">
        <v>26</v>
      </c>
      <c r="I752" s="127" t="s">
        <v>3176</v>
      </c>
      <c r="J752" s="144" t="s">
        <v>5086</v>
      </c>
      <c r="K752" s="142">
        <v>100</v>
      </c>
      <c r="L752" s="143">
        <v>0.1</v>
      </c>
      <c r="M752" s="80"/>
      <c r="N752" s="43">
        <f>IF(Tableau5[[#This Row],[PN]]&gt;0.05,"ERREUR",Tableau5[[#This Row],[Prix de vente public]]*(1-(Tableau5[[#This Row],[Remise]]+Tableau5[[#This Row],[PN]])))</f>
        <v>90</v>
      </c>
      <c r="O752" s="44"/>
    </row>
    <row r="753" spans="5:15" x14ac:dyDescent="0.25">
      <c r="E753" s="125" t="s">
        <v>2</v>
      </c>
      <c r="F753" s="5" t="s">
        <v>111</v>
      </c>
      <c r="G753" s="145" t="s">
        <v>1267</v>
      </c>
      <c r="H753" s="74" t="s">
        <v>26</v>
      </c>
      <c r="I753" s="127" t="s">
        <v>3177</v>
      </c>
      <c r="J753" s="144" t="s">
        <v>5087</v>
      </c>
      <c r="K753" s="142">
        <v>100</v>
      </c>
      <c r="L753" s="143">
        <v>0.1</v>
      </c>
      <c r="M753" s="80"/>
      <c r="N753" s="43">
        <f>IF(Tableau5[[#This Row],[PN]]&gt;0.05,"ERREUR",Tableau5[[#This Row],[Prix de vente public]]*(1-(Tableau5[[#This Row],[Remise]]+Tableau5[[#This Row],[PN]])))</f>
        <v>90</v>
      </c>
      <c r="O753" s="44"/>
    </row>
    <row r="754" spans="5:15" x14ac:dyDescent="0.25">
      <c r="E754" s="125" t="s">
        <v>2</v>
      </c>
      <c r="F754" s="5" t="s">
        <v>111</v>
      </c>
      <c r="G754" s="145" t="s">
        <v>1268</v>
      </c>
      <c r="H754" s="74" t="s">
        <v>26</v>
      </c>
      <c r="I754" s="127" t="s">
        <v>3178</v>
      </c>
      <c r="J754" s="144" t="s">
        <v>5088</v>
      </c>
      <c r="K754" s="142">
        <v>100</v>
      </c>
      <c r="L754" s="143">
        <v>0.1</v>
      </c>
      <c r="M754" s="80"/>
      <c r="N754" s="43">
        <f>IF(Tableau5[[#This Row],[PN]]&gt;0.05,"ERREUR",Tableau5[[#This Row],[Prix de vente public]]*(1-(Tableau5[[#This Row],[Remise]]+Tableau5[[#This Row],[PN]])))</f>
        <v>90</v>
      </c>
      <c r="O754" s="44"/>
    </row>
    <row r="755" spans="5:15" x14ac:dyDescent="0.25">
      <c r="E755" s="125" t="s">
        <v>2</v>
      </c>
      <c r="F755" s="5" t="s">
        <v>111</v>
      </c>
      <c r="G755" s="145" t="s">
        <v>1269</v>
      </c>
      <c r="H755" s="74" t="s">
        <v>26</v>
      </c>
      <c r="I755" s="127" t="s">
        <v>3179</v>
      </c>
      <c r="J755" s="144" t="s">
        <v>5089</v>
      </c>
      <c r="K755" s="142">
        <v>100</v>
      </c>
      <c r="L755" s="143">
        <v>0.1</v>
      </c>
      <c r="M755" s="80"/>
      <c r="N755" s="43">
        <f>IF(Tableau5[[#This Row],[PN]]&gt;0.05,"ERREUR",Tableau5[[#This Row],[Prix de vente public]]*(1-(Tableau5[[#This Row],[Remise]]+Tableau5[[#This Row],[PN]])))</f>
        <v>90</v>
      </c>
      <c r="O755" s="44"/>
    </row>
    <row r="756" spans="5:15" x14ac:dyDescent="0.25">
      <c r="E756" s="125" t="s">
        <v>2</v>
      </c>
      <c r="F756" s="5" t="s">
        <v>111</v>
      </c>
      <c r="G756" s="145" t="s">
        <v>1270</v>
      </c>
      <c r="H756" s="74" t="s">
        <v>26</v>
      </c>
      <c r="I756" s="127" t="s">
        <v>3180</v>
      </c>
      <c r="J756" s="144" t="s">
        <v>5090</v>
      </c>
      <c r="K756" s="142">
        <v>100</v>
      </c>
      <c r="L756" s="143">
        <v>0.1</v>
      </c>
      <c r="M756" s="80"/>
      <c r="N756" s="43">
        <f>IF(Tableau5[[#This Row],[PN]]&gt;0.05,"ERREUR",Tableau5[[#This Row],[Prix de vente public]]*(1-(Tableau5[[#This Row],[Remise]]+Tableau5[[#This Row],[PN]])))</f>
        <v>90</v>
      </c>
      <c r="O756" s="44"/>
    </row>
    <row r="757" spans="5:15" x14ac:dyDescent="0.25">
      <c r="E757" s="125" t="s">
        <v>2</v>
      </c>
      <c r="F757" s="5" t="s">
        <v>111</v>
      </c>
      <c r="G757" s="145" t="s">
        <v>1271</v>
      </c>
      <c r="H757" s="74" t="s">
        <v>26</v>
      </c>
      <c r="I757" s="127" t="s">
        <v>3181</v>
      </c>
      <c r="J757" s="144" t="s">
        <v>5091</v>
      </c>
      <c r="K757" s="142">
        <v>100</v>
      </c>
      <c r="L757" s="143">
        <v>0.1</v>
      </c>
      <c r="M757" s="80"/>
      <c r="N757" s="43">
        <f>IF(Tableau5[[#This Row],[PN]]&gt;0.05,"ERREUR",Tableau5[[#This Row],[Prix de vente public]]*(1-(Tableau5[[#This Row],[Remise]]+Tableau5[[#This Row],[PN]])))</f>
        <v>90</v>
      </c>
      <c r="O757" s="44"/>
    </row>
    <row r="758" spans="5:15" x14ac:dyDescent="0.25">
      <c r="E758" s="125" t="s">
        <v>2</v>
      </c>
      <c r="F758" s="5" t="s">
        <v>111</v>
      </c>
      <c r="G758" s="145" t="s">
        <v>1272</v>
      </c>
      <c r="H758" s="74" t="s">
        <v>26</v>
      </c>
      <c r="I758" s="127" t="s">
        <v>3182</v>
      </c>
      <c r="J758" s="144" t="s">
        <v>5092</v>
      </c>
      <c r="K758" s="142">
        <v>100</v>
      </c>
      <c r="L758" s="143">
        <v>0.1</v>
      </c>
      <c r="M758" s="80"/>
      <c r="N758" s="43">
        <f>IF(Tableau5[[#This Row],[PN]]&gt;0.05,"ERREUR",Tableau5[[#This Row],[Prix de vente public]]*(1-(Tableau5[[#This Row],[Remise]]+Tableau5[[#This Row],[PN]])))</f>
        <v>90</v>
      </c>
      <c r="O758" s="44"/>
    </row>
    <row r="759" spans="5:15" x14ac:dyDescent="0.25">
      <c r="E759" s="125" t="s">
        <v>2</v>
      </c>
      <c r="F759" s="5" t="s">
        <v>111</v>
      </c>
      <c r="G759" s="145" t="s">
        <v>1273</v>
      </c>
      <c r="H759" s="74" t="s">
        <v>26</v>
      </c>
      <c r="I759" s="127" t="s">
        <v>3183</v>
      </c>
      <c r="J759" s="144" t="s">
        <v>5093</v>
      </c>
      <c r="K759" s="142">
        <v>100</v>
      </c>
      <c r="L759" s="143">
        <v>0.1</v>
      </c>
      <c r="M759" s="80"/>
      <c r="N759" s="43">
        <f>IF(Tableau5[[#This Row],[PN]]&gt;0.05,"ERREUR",Tableau5[[#This Row],[Prix de vente public]]*(1-(Tableau5[[#This Row],[Remise]]+Tableau5[[#This Row],[PN]])))</f>
        <v>90</v>
      </c>
      <c r="O759" s="44"/>
    </row>
    <row r="760" spans="5:15" x14ac:dyDescent="0.25">
      <c r="E760" s="125" t="s">
        <v>2</v>
      </c>
      <c r="F760" s="5" t="s">
        <v>111</v>
      </c>
      <c r="G760" s="145" t="s">
        <v>1274</v>
      </c>
      <c r="H760" s="74" t="s">
        <v>26</v>
      </c>
      <c r="I760" s="127" t="s">
        <v>3184</v>
      </c>
      <c r="J760" s="144" t="s">
        <v>5094</v>
      </c>
      <c r="K760" s="142">
        <v>100</v>
      </c>
      <c r="L760" s="143">
        <v>0.1</v>
      </c>
      <c r="M760" s="80"/>
      <c r="N760" s="43">
        <f>IF(Tableau5[[#This Row],[PN]]&gt;0.05,"ERREUR",Tableau5[[#This Row],[Prix de vente public]]*(1-(Tableau5[[#This Row],[Remise]]+Tableau5[[#This Row],[PN]])))</f>
        <v>90</v>
      </c>
      <c r="O760" s="44"/>
    </row>
    <row r="761" spans="5:15" x14ac:dyDescent="0.25">
      <c r="E761" s="125" t="s">
        <v>2</v>
      </c>
      <c r="F761" s="5" t="s">
        <v>111</v>
      </c>
      <c r="G761" s="145" t="s">
        <v>1275</v>
      </c>
      <c r="H761" s="74" t="s">
        <v>26</v>
      </c>
      <c r="I761" s="127" t="s">
        <v>3185</v>
      </c>
      <c r="J761" s="144" t="s">
        <v>5095</v>
      </c>
      <c r="K761" s="142">
        <v>100</v>
      </c>
      <c r="L761" s="143">
        <v>0.1</v>
      </c>
      <c r="M761" s="80"/>
      <c r="N761" s="43">
        <f>IF(Tableau5[[#This Row],[PN]]&gt;0.05,"ERREUR",Tableau5[[#This Row],[Prix de vente public]]*(1-(Tableau5[[#This Row],[Remise]]+Tableau5[[#This Row],[PN]])))</f>
        <v>90</v>
      </c>
      <c r="O761" s="44"/>
    </row>
    <row r="762" spans="5:15" x14ac:dyDescent="0.25">
      <c r="E762" s="125" t="s">
        <v>2</v>
      </c>
      <c r="F762" s="5" t="s">
        <v>111</v>
      </c>
      <c r="G762" s="145" t="s">
        <v>1276</v>
      </c>
      <c r="H762" s="74" t="s">
        <v>26</v>
      </c>
      <c r="I762" s="127" t="s">
        <v>3186</v>
      </c>
      <c r="J762" s="144" t="s">
        <v>5096</v>
      </c>
      <c r="K762" s="142">
        <v>100</v>
      </c>
      <c r="L762" s="143">
        <v>0.1</v>
      </c>
      <c r="M762" s="80"/>
      <c r="N762" s="43">
        <f>IF(Tableau5[[#This Row],[PN]]&gt;0.05,"ERREUR",Tableau5[[#This Row],[Prix de vente public]]*(1-(Tableau5[[#This Row],[Remise]]+Tableau5[[#This Row],[PN]])))</f>
        <v>90</v>
      </c>
      <c r="O762" s="44"/>
    </row>
    <row r="763" spans="5:15" x14ac:dyDescent="0.25">
      <c r="E763" s="125" t="s">
        <v>2</v>
      </c>
      <c r="F763" s="5" t="s">
        <v>111</v>
      </c>
      <c r="G763" s="145" t="s">
        <v>1277</v>
      </c>
      <c r="H763" s="74" t="s">
        <v>26</v>
      </c>
      <c r="I763" s="127" t="s">
        <v>3187</v>
      </c>
      <c r="J763" s="144" t="s">
        <v>5097</v>
      </c>
      <c r="K763" s="142">
        <v>100</v>
      </c>
      <c r="L763" s="143">
        <v>0.1</v>
      </c>
      <c r="M763" s="80"/>
      <c r="N763" s="43">
        <f>IF(Tableau5[[#This Row],[PN]]&gt;0.05,"ERREUR",Tableau5[[#This Row],[Prix de vente public]]*(1-(Tableau5[[#This Row],[Remise]]+Tableau5[[#This Row],[PN]])))</f>
        <v>90</v>
      </c>
      <c r="O763" s="44"/>
    </row>
    <row r="764" spans="5:15" x14ac:dyDescent="0.25">
      <c r="E764" s="125" t="s">
        <v>2</v>
      </c>
      <c r="F764" s="5" t="s">
        <v>111</v>
      </c>
      <c r="G764" s="145" t="s">
        <v>1278</v>
      </c>
      <c r="H764" s="74" t="s">
        <v>26</v>
      </c>
      <c r="I764" s="127" t="s">
        <v>3188</v>
      </c>
      <c r="J764" s="144" t="s">
        <v>5098</v>
      </c>
      <c r="K764" s="142">
        <v>100</v>
      </c>
      <c r="L764" s="143">
        <v>0.1</v>
      </c>
      <c r="M764" s="80"/>
      <c r="N764" s="43">
        <f>IF(Tableau5[[#This Row],[PN]]&gt;0.05,"ERREUR",Tableau5[[#This Row],[Prix de vente public]]*(1-(Tableau5[[#This Row],[Remise]]+Tableau5[[#This Row],[PN]])))</f>
        <v>90</v>
      </c>
      <c r="O764" s="44"/>
    </row>
    <row r="765" spans="5:15" x14ac:dyDescent="0.25">
      <c r="E765" s="125" t="s">
        <v>2</v>
      </c>
      <c r="F765" s="5" t="s">
        <v>111</v>
      </c>
      <c r="G765" s="145" t="s">
        <v>1279</v>
      </c>
      <c r="H765" s="74" t="s">
        <v>26</v>
      </c>
      <c r="I765" s="127" t="s">
        <v>3189</v>
      </c>
      <c r="J765" s="144" t="s">
        <v>5099</v>
      </c>
      <c r="K765" s="142">
        <v>100</v>
      </c>
      <c r="L765" s="143">
        <v>0.1</v>
      </c>
      <c r="M765" s="80"/>
      <c r="N765" s="43">
        <f>IF(Tableau5[[#This Row],[PN]]&gt;0.05,"ERREUR",Tableau5[[#This Row],[Prix de vente public]]*(1-(Tableau5[[#This Row],[Remise]]+Tableau5[[#This Row],[PN]])))</f>
        <v>90</v>
      </c>
      <c r="O765" s="44"/>
    </row>
    <row r="766" spans="5:15" x14ac:dyDescent="0.25">
      <c r="E766" s="125" t="s">
        <v>2</v>
      </c>
      <c r="F766" s="5" t="s">
        <v>111</v>
      </c>
      <c r="G766" s="145" t="s">
        <v>1280</v>
      </c>
      <c r="H766" s="74" t="s">
        <v>26</v>
      </c>
      <c r="I766" s="127" t="s">
        <v>3190</v>
      </c>
      <c r="J766" s="144" t="s">
        <v>5100</v>
      </c>
      <c r="K766" s="142">
        <v>100</v>
      </c>
      <c r="L766" s="143">
        <v>0.1</v>
      </c>
      <c r="M766" s="80"/>
      <c r="N766" s="43">
        <f>IF(Tableau5[[#This Row],[PN]]&gt;0.05,"ERREUR",Tableau5[[#This Row],[Prix de vente public]]*(1-(Tableau5[[#This Row],[Remise]]+Tableau5[[#This Row],[PN]])))</f>
        <v>90</v>
      </c>
      <c r="O766" s="44"/>
    </row>
    <row r="767" spans="5:15" x14ac:dyDescent="0.25">
      <c r="E767" s="125" t="s">
        <v>2</v>
      </c>
      <c r="F767" s="5" t="s">
        <v>111</v>
      </c>
      <c r="G767" s="145" t="s">
        <v>1281</v>
      </c>
      <c r="H767" s="74" t="s">
        <v>26</v>
      </c>
      <c r="I767" s="127" t="s">
        <v>3191</v>
      </c>
      <c r="J767" s="144" t="s">
        <v>5101</v>
      </c>
      <c r="K767" s="142">
        <v>100</v>
      </c>
      <c r="L767" s="143">
        <v>0.1</v>
      </c>
      <c r="M767" s="80"/>
      <c r="N767" s="43">
        <f>IF(Tableau5[[#This Row],[PN]]&gt;0.05,"ERREUR",Tableau5[[#This Row],[Prix de vente public]]*(1-(Tableau5[[#This Row],[Remise]]+Tableau5[[#This Row],[PN]])))</f>
        <v>90</v>
      </c>
      <c r="O767" s="44"/>
    </row>
    <row r="768" spans="5:15" x14ac:dyDescent="0.25">
      <c r="E768" s="125" t="s">
        <v>2</v>
      </c>
      <c r="F768" s="5" t="s">
        <v>111</v>
      </c>
      <c r="G768" s="145" t="s">
        <v>1282</v>
      </c>
      <c r="H768" s="74" t="s">
        <v>26</v>
      </c>
      <c r="I768" s="127" t="s">
        <v>3192</v>
      </c>
      <c r="J768" s="144" t="s">
        <v>5102</v>
      </c>
      <c r="K768" s="142">
        <v>100</v>
      </c>
      <c r="L768" s="143">
        <v>0.1</v>
      </c>
      <c r="M768" s="80"/>
      <c r="N768" s="43">
        <f>IF(Tableau5[[#This Row],[PN]]&gt;0.05,"ERREUR",Tableau5[[#This Row],[Prix de vente public]]*(1-(Tableau5[[#This Row],[Remise]]+Tableau5[[#This Row],[PN]])))</f>
        <v>90</v>
      </c>
      <c r="O768" s="44"/>
    </row>
    <row r="769" spans="5:15" x14ac:dyDescent="0.25">
      <c r="E769" s="125" t="s">
        <v>2</v>
      </c>
      <c r="F769" s="5" t="s">
        <v>111</v>
      </c>
      <c r="G769" s="145" t="s">
        <v>1283</v>
      </c>
      <c r="H769" s="74" t="s">
        <v>26</v>
      </c>
      <c r="I769" s="127" t="s">
        <v>3193</v>
      </c>
      <c r="J769" s="144" t="s">
        <v>5103</v>
      </c>
      <c r="K769" s="142">
        <v>100</v>
      </c>
      <c r="L769" s="143">
        <v>0.1</v>
      </c>
      <c r="M769" s="80"/>
      <c r="N769" s="43">
        <f>IF(Tableau5[[#This Row],[PN]]&gt;0.05,"ERREUR",Tableau5[[#This Row],[Prix de vente public]]*(1-(Tableau5[[#This Row],[Remise]]+Tableau5[[#This Row],[PN]])))</f>
        <v>90</v>
      </c>
      <c r="O769" s="44"/>
    </row>
    <row r="770" spans="5:15" x14ac:dyDescent="0.25">
      <c r="E770" s="125" t="s">
        <v>2</v>
      </c>
      <c r="F770" s="5" t="s">
        <v>111</v>
      </c>
      <c r="G770" s="145" t="s">
        <v>1284</v>
      </c>
      <c r="H770" s="74" t="s">
        <v>26</v>
      </c>
      <c r="I770" s="127" t="s">
        <v>3194</v>
      </c>
      <c r="J770" s="144" t="s">
        <v>5104</v>
      </c>
      <c r="K770" s="142">
        <v>100</v>
      </c>
      <c r="L770" s="143">
        <v>0.1</v>
      </c>
      <c r="M770" s="80"/>
      <c r="N770" s="43">
        <f>IF(Tableau5[[#This Row],[PN]]&gt;0.05,"ERREUR",Tableau5[[#This Row],[Prix de vente public]]*(1-(Tableau5[[#This Row],[Remise]]+Tableau5[[#This Row],[PN]])))</f>
        <v>90</v>
      </c>
      <c r="O770" s="44"/>
    </row>
    <row r="771" spans="5:15" x14ac:dyDescent="0.25">
      <c r="E771" s="125" t="s">
        <v>2</v>
      </c>
      <c r="F771" s="5" t="s">
        <v>111</v>
      </c>
      <c r="G771" s="145" t="s">
        <v>1285</v>
      </c>
      <c r="H771" s="74" t="s">
        <v>26</v>
      </c>
      <c r="I771" s="127" t="s">
        <v>3195</v>
      </c>
      <c r="J771" s="144" t="s">
        <v>5105</v>
      </c>
      <c r="K771" s="142">
        <v>100</v>
      </c>
      <c r="L771" s="143">
        <v>0.1</v>
      </c>
      <c r="M771" s="80"/>
      <c r="N771" s="43">
        <f>IF(Tableau5[[#This Row],[PN]]&gt;0.05,"ERREUR",Tableau5[[#This Row],[Prix de vente public]]*(1-(Tableau5[[#This Row],[Remise]]+Tableau5[[#This Row],[PN]])))</f>
        <v>90</v>
      </c>
      <c r="O771" s="44"/>
    </row>
    <row r="772" spans="5:15" x14ac:dyDescent="0.25">
      <c r="E772" s="125" t="s">
        <v>2</v>
      </c>
      <c r="F772" s="5" t="s">
        <v>111</v>
      </c>
      <c r="G772" s="145" t="s">
        <v>1286</v>
      </c>
      <c r="H772" s="74" t="s">
        <v>26</v>
      </c>
      <c r="I772" s="127" t="s">
        <v>3196</v>
      </c>
      <c r="J772" s="144" t="s">
        <v>5106</v>
      </c>
      <c r="K772" s="142">
        <v>100</v>
      </c>
      <c r="L772" s="143">
        <v>0.1</v>
      </c>
      <c r="M772" s="80"/>
      <c r="N772" s="43">
        <f>IF(Tableau5[[#This Row],[PN]]&gt;0.05,"ERREUR",Tableau5[[#This Row],[Prix de vente public]]*(1-(Tableau5[[#This Row],[Remise]]+Tableau5[[#This Row],[PN]])))</f>
        <v>90</v>
      </c>
      <c r="O772" s="44"/>
    </row>
    <row r="773" spans="5:15" x14ac:dyDescent="0.25">
      <c r="E773" s="125" t="s">
        <v>2</v>
      </c>
      <c r="F773" s="5" t="s">
        <v>111</v>
      </c>
      <c r="G773" s="145" t="s">
        <v>1287</v>
      </c>
      <c r="H773" s="74" t="s">
        <v>26</v>
      </c>
      <c r="I773" s="127" t="s">
        <v>3197</v>
      </c>
      <c r="J773" s="144" t="s">
        <v>5107</v>
      </c>
      <c r="K773" s="142">
        <v>100</v>
      </c>
      <c r="L773" s="143">
        <v>0.1</v>
      </c>
      <c r="M773" s="80"/>
      <c r="N773" s="43">
        <f>IF(Tableau5[[#This Row],[PN]]&gt;0.05,"ERREUR",Tableau5[[#This Row],[Prix de vente public]]*(1-(Tableau5[[#This Row],[Remise]]+Tableau5[[#This Row],[PN]])))</f>
        <v>90</v>
      </c>
      <c r="O773" s="44"/>
    </row>
    <row r="774" spans="5:15" x14ac:dyDescent="0.25">
      <c r="E774" s="125" t="s">
        <v>2</v>
      </c>
      <c r="F774" s="5" t="s">
        <v>111</v>
      </c>
      <c r="G774" s="145" t="s">
        <v>1288</v>
      </c>
      <c r="H774" s="74" t="s">
        <v>26</v>
      </c>
      <c r="I774" s="127" t="s">
        <v>3198</v>
      </c>
      <c r="J774" s="144" t="s">
        <v>5108</v>
      </c>
      <c r="K774" s="142">
        <v>100</v>
      </c>
      <c r="L774" s="143">
        <v>0.1</v>
      </c>
      <c r="M774" s="80"/>
      <c r="N774" s="43">
        <f>IF(Tableau5[[#This Row],[PN]]&gt;0.05,"ERREUR",Tableau5[[#This Row],[Prix de vente public]]*(1-(Tableau5[[#This Row],[Remise]]+Tableau5[[#This Row],[PN]])))</f>
        <v>90</v>
      </c>
      <c r="O774" s="44"/>
    </row>
    <row r="775" spans="5:15" x14ac:dyDescent="0.25">
      <c r="E775" s="125" t="s">
        <v>2</v>
      </c>
      <c r="F775" s="5" t="s">
        <v>111</v>
      </c>
      <c r="G775" s="145" t="s">
        <v>1289</v>
      </c>
      <c r="H775" s="74" t="s">
        <v>26</v>
      </c>
      <c r="I775" s="127" t="s">
        <v>3199</v>
      </c>
      <c r="J775" s="144" t="s">
        <v>5109</v>
      </c>
      <c r="K775" s="142">
        <v>100</v>
      </c>
      <c r="L775" s="143">
        <v>0.1</v>
      </c>
      <c r="M775" s="80"/>
      <c r="N775" s="43">
        <f>IF(Tableau5[[#This Row],[PN]]&gt;0.05,"ERREUR",Tableau5[[#This Row],[Prix de vente public]]*(1-(Tableau5[[#This Row],[Remise]]+Tableau5[[#This Row],[PN]])))</f>
        <v>90</v>
      </c>
      <c r="O775" s="44"/>
    </row>
    <row r="776" spans="5:15" x14ac:dyDescent="0.25">
      <c r="E776" s="125" t="s">
        <v>2</v>
      </c>
      <c r="F776" s="5" t="s">
        <v>111</v>
      </c>
      <c r="G776" s="145" t="s">
        <v>1290</v>
      </c>
      <c r="H776" s="74" t="s">
        <v>26</v>
      </c>
      <c r="I776" s="127" t="s">
        <v>3200</v>
      </c>
      <c r="J776" s="144" t="s">
        <v>5110</v>
      </c>
      <c r="K776" s="142">
        <v>100</v>
      </c>
      <c r="L776" s="143">
        <v>0.1</v>
      </c>
      <c r="M776" s="80"/>
      <c r="N776" s="43">
        <f>IF(Tableau5[[#This Row],[PN]]&gt;0.05,"ERREUR",Tableau5[[#This Row],[Prix de vente public]]*(1-(Tableau5[[#This Row],[Remise]]+Tableau5[[#This Row],[PN]])))</f>
        <v>90</v>
      </c>
      <c r="O776" s="44"/>
    </row>
    <row r="777" spans="5:15" x14ac:dyDescent="0.25">
      <c r="E777" s="125" t="s">
        <v>2</v>
      </c>
      <c r="F777" s="5" t="s">
        <v>111</v>
      </c>
      <c r="G777" s="145" t="s">
        <v>1291</v>
      </c>
      <c r="H777" s="74" t="s">
        <v>26</v>
      </c>
      <c r="I777" s="127" t="s">
        <v>3201</v>
      </c>
      <c r="J777" s="144" t="s">
        <v>5111</v>
      </c>
      <c r="K777" s="142">
        <v>100</v>
      </c>
      <c r="L777" s="143">
        <v>0.1</v>
      </c>
      <c r="M777" s="80"/>
      <c r="N777" s="43">
        <f>IF(Tableau5[[#This Row],[PN]]&gt;0.05,"ERREUR",Tableau5[[#This Row],[Prix de vente public]]*(1-(Tableau5[[#This Row],[Remise]]+Tableau5[[#This Row],[PN]])))</f>
        <v>90</v>
      </c>
      <c r="O777" s="44"/>
    </row>
    <row r="778" spans="5:15" x14ac:dyDescent="0.25">
      <c r="E778" s="125" t="s">
        <v>2</v>
      </c>
      <c r="F778" s="5" t="s">
        <v>111</v>
      </c>
      <c r="G778" s="145" t="s">
        <v>1292</v>
      </c>
      <c r="H778" s="74" t="s">
        <v>26</v>
      </c>
      <c r="I778" s="127" t="s">
        <v>3202</v>
      </c>
      <c r="J778" s="144" t="s">
        <v>5112</v>
      </c>
      <c r="K778" s="142">
        <v>100</v>
      </c>
      <c r="L778" s="143">
        <v>0.1</v>
      </c>
      <c r="M778" s="80"/>
      <c r="N778" s="43">
        <f>IF(Tableau5[[#This Row],[PN]]&gt;0.05,"ERREUR",Tableau5[[#This Row],[Prix de vente public]]*(1-(Tableau5[[#This Row],[Remise]]+Tableau5[[#This Row],[PN]])))</f>
        <v>90</v>
      </c>
      <c r="O778" s="44"/>
    </row>
    <row r="779" spans="5:15" x14ac:dyDescent="0.25">
      <c r="E779" s="125" t="s">
        <v>2</v>
      </c>
      <c r="F779" s="5" t="s">
        <v>111</v>
      </c>
      <c r="G779" s="145" t="s">
        <v>1293</v>
      </c>
      <c r="H779" s="74" t="s">
        <v>26</v>
      </c>
      <c r="I779" s="127" t="s">
        <v>3203</v>
      </c>
      <c r="J779" s="144" t="s">
        <v>5113</v>
      </c>
      <c r="K779" s="142">
        <v>100</v>
      </c>
      <c r="L779" s="143">
        <v>0.1</v>
      </c>
      <c r="M779" s="80"/>
      <c r="N779" s="43">
        <f>IF(Tableau5[[#This Row],[PN]]&gt;0.05,"ERREUR",Tableau5[[#This Row],[Prix de vente public]]*(1-(Tableau5[[#This Row],[Remise]]+Tableau5[[#This Row],[PN]])))</f>
        <v>90</v>
      </c>
      <c r="O779" s="44"/>
    </row>
    <row r="780" spans="5:15" x14ac:dyDescent="0.25">
      <c r="E780" s="125" t="s">
        <v>2</v>
      </c>
      <c r="F780" s="5" t="s">
        <v>111</v>
      </c>
      <c r="G780" s="145" t="s">
        <v>1294</v>
      </c>
      <c r="H780" s="74" t="s">
        <v>26</v>
      </c>
      <c r="I780" s="127" t="s">
        <v>3204</v>
      </c>
      <c r="J780" s="144" t="s">
        <v>5114</v>
      </c>
      <c r="K780" s="142">
        <v>100</v>
      </c>
      <c r="L780" s="143">
        <v>0.1</v>
      </c>
      <c r="M780" s="80"/>
      <c r="N780" s="43">
        <f>IF(Tableau5[[#This Row],[PN]]&gt;0.05,"ERREUR",Tableau5[[#This Row],[Prix de vente public]]*(1-(Tableau5[[#This Row],[Remise]]+Tableau5[[#This Row],[PN]])))</f>
        <v>90</v>
      </c>
      <c r="O780" s="44"/>
    </row>
    <row r="781" spans="5:15" x14ac:dyDescent="0.25">
      <c r="E781" s="125" t="s">
        <v>2</v>
      </c>
      <c r="F781" s="5" t="s">
        <v>111</v>
      </c>
      <c r="G781" s="145" t="s">
        <v>1295</v>
      </c>
      <c r="H781" s="74" t="s">
        <v>26</v>
      </c>
      <c r="I781" s="127" t="s">
        <v>3205</v>
      </c>
      <c r="J781" s="144" t="s">
        <v>5115</v>
      </c>
      <c r="K781" s="142">
        <v>100</v>
      </c>
      <c r="L781" s="143">
        <v>0.1</v>
      </c>
      <c r="M781" s="80"/>
      <c r="N781" s="43">
        <f>IF(Tableau5[[#This Row],[PN]]&gt;0.05,"ERREUR",Tableau5[[#This Row],[Prix de vente public]]*(1-(Tableau5[[#This Row],[Remise]]+Tableau5[[#This Row],[PN]])))</f>
        <v>90</v>
      </c>
      <c r="O781" s="44"/>
    </row>
    <row r="782" spans="5:15" x14ac:dyDescent="0.25">
      <c r="E782" s="125" t="s">
        <v>2</v>
      </c>
      <c r="F782" s="5" t="s">
        <v>111</v>
      </c>
      <c r="G782" s="145" t="s">
        <v>1296</v>
      </c>
      <c r="H782" s="74" t="s">
        <v>26</v>
      </c>
      <c r="I782" s="127" t="s">
        <v>3206</v>
      </c>
      <c r="J782" s="144" t="s">
        <v>5116</v>
      </c>
      <c r="K782" s="142">
        <v>100</v>
      </c>
      <c r="L782" s="143">
        <v>0.1</v>
      </c>
      <c r="M782" s="80"/>
      <c r="N782" s="43">
        <f>IF(Tableau5[[#This Row],[PN]]&gt;0.05,"ERREUR",Tableau5[[#This Row],[Prix de vente public]]*(1-(Tableau5[[#This Row],[Remise]]+Tableau5[[#This Row],[PN]])))</f>
        <v>90</v>
      </c>
      <c r="O782" s="44"/>
    </row>
    <row r="783" spans="5:15" x14ac:dyDescent="0.25">
      <c r="E783" s="125" t="s">
        <v>2</v>
      </c>
      <c r="F783" s="5" t="s">
        <v>111</v>
      </c>
      <c r="G783" s="145" t="s">
        <v>1297</v>
      </c>
      <c r="H783" s="74" t="s">
        <v>26</v>
      </c>
      <c r="I783" s="127" t="s">
        <v>3207</v>
      </c>
      <c r="J783" s="144" t="s">
        <v>5117</v>
      </c>
      <c r="K783" s="142">
        <v>100</v>
      </c>
      <c r="L783" s="143">
        <v>0.1</v>
      </c>
      <c r="M783" s="80"/>
      <c r="N783" s="43">
        <f>IF(Tableau5[[#This Row],[PN]]&gt;0.05,"ERREUR",Tableau5[[#This Row],[Prix de vente public]]*(1-(Tableau5[[#This Row],[Remise]]+Tableau5[[#This Row],[PN]])))</f>
        <v>90</v>
      </c>
      <c r="O783" s="44"/>
    </row>
    <row r="784" spans="5:15" x14ac:dyDescent="0.25">
      <c r="E784" s="125" t="s">
        <v>2</v>
      </c>
      <c r="F784" s="5" t="s">
        <v>111</v>
      </c>
      <c r="G784" s="145" t="s">
        <v>1298</v>
      </c>
      <c r="H784" s="74" t="s">
        <v>26</v>
      </c>
      <c r="I784" s="127" t="s">
        <v>3208</v>
      </c>
      <c r="J784" s="144" t="s">
        <v>5118</v>
      </c>
      <c r="K784" s="142">
        <v>100</v>
      </c>
      <c r="L784" s="143">
        <v>0.1</v>
      </c>
      <c r="M784" s="80"/>
      <c r="N784" s="43">
        <f>IF(Tableau5[[#This Row],[PN]]&gt;0.05,"ERREUR",Tableau5[[#This Row],[Prix de vente public]]*(1-(Tableau5[[#This Row],[Remise]]+Tableau5[[#This Row],[PN]])))</f>
        <v>90</v>
      </c>
      <c r="O784" s="44"/>
    </row>
    <row r="785" spans="5:15" x14ac:dyDescent="0.25">
      <c r="E785" s="125" t="s">
        <v>2</v>
      </c>
      <c r="F785" s="5" t="s">
        <v>111</v>
      </c>
      <c r="G785" s="145" t="s">
        <v>1299</v>
      </c>
      <c r="H785" s="74" t="s">
        <v>26</v>
      </c>
      <c r="I785" s="127" t="s">
        <v>3209</v>
      </c>
      <c r="J785" s="144" t="s">
        <v>5119</v>
      </c>
      <c r="K785" s="142">
        <v>100</v>
      </c>
      <c r="L785" s="143">
        <v>0.1</v>
      </c>
      <c r="M785" s="80"/>
      <c r="N785" s="43">
        <f>IF(Tableau5[[#This Row],[PN]]&gt;0.05,"ERREUR",Tableau5[[#This Row],[Prix de vente public]]*(1-(Tableau5[[#This Row],[Remise]]+Tableau5[[#This Row],[PN]])))</f>
        <v>90</v>
      </c>
      <c r="O785" s="44"/>
    </row>
    <row r="786" spans="5:15" x14ac:dyDescent="0.25">
      <c r="E786" s="125" t="s">
        <v>2</v>
      </c>
      <c r="F786" s="5" t="s">
        <v>111</v>
      </c>
      <c r="G786" s="145" t="s">
        <v>1300</v>
      </c>
      <c r="H786" s="74" t="s">
        <v>26</v>
      </c>
      <c r="I786" s="127" t="s">
        <v>3210</v>
      </c>
      <c r="J786" s="144" t="s">
        <v>5120</v>
      </c>
      <c r="K786" s="142">
        <v>100</v>
      </c>
      <c r="L786" s="143">
        <v>0.1</v>
      </c>
      <c r="M786" s="80"/>
      <c r="N786" s="43">
        <f>IF(Tableau5[[#This Row],[PN]]&gt;0.05,"ERREUR",Tableau5[[#This Row],[Prix de vente public]]*(1-(Tableau5[[#This Row],[Remise]]+Tableau5[[#This Row],[PN]])))</f>
        <v>90</v>
      </c>
      <c r="O786" s="44"/>
    </row>
    <row r="787" spans="5:15" x14ac:dyDescent="0.25">
      <c r="E787" s="125" t="s">
        <v>2</v>
      </c>
      <c r="F787" s="5" t="s">
        <v>111</v>
      </c>
      <c r="G787" s="145" t="s">
        <v>1301</v>
      </c>
      <c r="H787" s="74" t="s">
        <v>26</v>
      </c>
      <c r="I787" s="127" t="s">
        <v>3211</v>
      </c>
      <c r="J787" s="144" t="s">
        <v>5121</v>
      </c>
      <c r="K787" s="142">
        <v>100</v>
      </c>
      <c r="L787" s="143">
        <v>0.1</v>
      </c>
      <c r="M787" s="80"/>
      <c r="N787" s="43">
        <f>IF(Tableau5[[#This Row],[PN]]&gt;0.05,"ERREUR",Tableau5[[#This Row],[Prix de vente public]]*(1-(Tableau5[[#This Row],[Remise]]+Tableau5[[#This Row],[PN]])))</f>
        <v>90</v>
      </c>
      <c r="O787" s="44"/>
    </row>
    <row r="788" spans="5:15" x14ac:dyDescent="0.25">
      <c r="E788" s="125" t="s">
        <v>2</v>
      </c>
      <c r="F788" s="5" t="s">
        <v>111</v>
      </c>
      <c r="G788" s="145" t="s">
        <v>1302</v>
      </c>
      <c r="H788" s="74" t="s">
        <v>26</v>
      </c>
      <c r="I788" s="127" t="s">
        <v>3212</v>
      </c>
      <c r="J788" s="144" t="s">
        <v>5122</v>
      </c>
      <c r="K788" s="142">
        <v>100</v>
      </c>
      <c r="L788" s="143">
        <v>0.1</v>
      </c>
      <c r="M788" s="80"/>
      <c r="N788" s="43">
        <f>IF(Tableau5[[#This Row],[PN]]&gt;0.05,"ERREUR",Tableau5[[#This Row],[Prix de vente public]]*(1-(Tableau5[[#This Row],[Remise]]+Tableau5[[#This Row],[PN]])))</f>
        <v>90</v>
      </c>
      <c r="O788" s="44"/>
    </row>
    <row r="789" spans="5:15" x14ac:dyDescent="0.25">
      <c r="E789" s="125" t="s">
        <v>2</v>
      </c>
      <c r="F789" s="5" t="s">
        <v>111</v>
      </c>
      <c r="G789" s="145" t="s">
        <v>1303</v>
      </c>
      <c r="H789" s="74" t="s">
        <v>26</v>
      </c>
      <c r="I789" s="127" t="s">
        <v>3213</v>
      </c>
      <c r="J789" s="144" t="s">
        <v>5123</v>
      </c>
      <c r="K789" s="142">
        <v>100</v>
      </c>
      <c r="L789" s="143">
        <v>0.1</v>
      </c>
      <c r="M789" s="80"/>
      <c r="N789" s="43">
        <f>IF(Tableau5[[#This Row],[PN]]&gt;0.05,"ERREUR",Tableau5[[#This Row],[Prix de vente public]]*(1-(Tableau5[[#This Row],[Remise]]+Tableau5[[#This Row],[PN]])))</f>
        <v>90</v>
      </c>
      <c r="O789" s="44"/>
    </row>
    <row r="790" spans="5:15" x14ac:dyDescent="0.25">
      <c r="E790" s="125" t="s">
        <v>2</v>
      </c>
      <c r="F790" s="5" t="s">
        <v>111</v>
      </c>
      <c r="G790" s="145" t="s">
        <v>1304</v>
      </c>
      <c r="H790" s="74" t="s">
        <v>26</v>
      </c>
      <c r="I790" s="127" t="s">
        <v>3214</v>
      </c>
      <c r="J790" s="144" t="s">
        <v>5124</v>
      </c>
      <c r="K790" s="142">
        <v>100</v>
      </c>
      <c r="L790" s="143">
        <v>0.1</v>
      </c>
      <c r="M790" s="80"/>
      <c r="N790" s="43">
        <f>IF(Tableau5[[#This Row],[PN]]&gt;0.05,"ERREUR",Tableau5[[#This Row],[Prix de vente public]]*(1-(Tableau5[[#This Row],[Remise]]+Tableau5[[#This Row],[PN]])))</f>
        <v>90</v>
      </c>
      <c r="O790" s="44"/>
    </row>
    <row r="791" spans="5:15" x14ac:dyDescent="0.25">
      <c r="E791" s="125" t="s">
        <v>2</v>
      </c>
      <c r="F791" s="5" t="s">
        <v>111</v>
      </c>
      <c r="G791" s="145" t="s">
        <v>1305</v>
      </c>
      <c r="H791" s="74" t="s">
        <v>26</v>
      </c>
      <c r="I791" s="127" t="s">
        <v>3215</v>
      </c>
      <c r="J791" s="144" t="s">
        <v>5125</v>
      </c>
      <c r="K791" s="142">
        <v>100</v>
      </c>
      <c r="L791" s="143">
        <v>0.1</v>
      </c>
      <c r="M791" s="80"/>
      <c r="N791" s="43">
        <f>IF(Tableau5[[#This Row],[PN]]&gt;0.05,"ERREUR",Tableau5[[#This Row],[Prix de vente public]]*(1-(Tableau5[[#This Row],[Remise]]+Tableau5[[#This Row],[PN]])))</f>
        <v>90</v>
      </c>
      <c r="O791" s="44"/>
    </row>
    <row r="792" spans="5:15" x14ac:dyDescent="0.25">
      <c r="E792" s="125" t="s">
        <v>2</v>
      </c>
      <c r="F792" s="5" t="s">
        <v>111</v>
      </c>
      <c r="G792" s="145" t="s">
        <v>1306</v>
      </c>
      <c r="H792" s="74" t="s">
        <v>26</v>
      </c>
      <c r="I792" s="127" t="s">
        <v>3216</v>
      </c>
      <c r="J792" s="144" t="s">
        <v>5126</v>
      </c>
      <c r="K792" s="142">
        <v>100</v>
      </c>
      <c r="L792" s="143">
        <v>0.1</v>
      </c>
      <c r="M792" s="80"/>
      <c r="N792" s="43">
        <f>IF(Tableau5[[#This Row],[PN]]&gt;0.05,"ERREUR",Tableau5[[#This Row],[Prix de vente public]]*(1-(Tableau5[[#This Row],[Remise]]+Tableau5[[#This Row],[PN]])))</f>
        <v>90</v>
      </c>
      <c r="O792" s="44"/>
    </row>
    <row r="793" spans="5:15" x14ac:dyDescent="0.25">
      <c r="E793" s="125" t="s">
        <v>2</v>
      </c>
      <c r="F793" s="5" t="s">
        <v>111</v>
      </c>
      <c r="G793" s="145" t="s">
        <v>1307</v>
      </c>
      <c r="H793" s="74" t="s">
        <v>26</v>
      </c>
      <c r="I793" s="127" t="s">
        <v>3217</v>
      </c>
      <c r="J793" s="144" t="s">
        <v>5127</v>
      </c>
      <c r="K793" s="142">
        <v>100</v>
      </c>
      <c r="L793" s="143">
        <v>0.1</v>
      </c>
      <c r="M793" s="80"/>
      <c r="N793" s="43">
        <f>IF(Tableau5[[#This Row],[PN]]&gt;0.05,"ERREUR",Tableau5[[#This Row],[Prix de vente public]]*(1-(Tableau5[[#This Row],[Remise]]+Tableau5[[#This Row],[PN]])))</f>
        <v>90</v>
      </c>
      <c r="O793" s="44"/>
    </row>
    <row r="794" spans="5:15" x14ac:dyDescent="0.25">
      <c r="E794" s="125" t="s">
        <v>2</v>
      </c>
      <c r="F794" s="5" t="s">
        <v>111</v>
      </c>
      <c r="G794" s="145" t="s">
        <v>1308</v>
      </c>
      <c r="H794" s="74" t="s">
        <v>26</v>
      </c>
      <c r="I794" s="127" t="s">
        <v>3218</v>
      </c>
      <c r="J794" s="144" t="s">
        <v>5128</v>
      </c>
      <c r="K794" s="142">
        <v>100</v>
      </c>
      <c r="L794" s="143">
        <v>0.1</v>
      </c>
      <c r="M794" s="80"/>
      <c r="N794" s="43">
        <f>IF(Tableau5[[#This Row],[PN]]&gt;0.05,"ERREUR",Tableau5[[#This Row],[Prix de vente public]]*(1-(Tableau5[[#This Row],[Remise]]+Tableau5[[#This Row],[PN]])))</f>
        <v>90</v>
      </c>
      <c r="O794" s="44"/>
    </row>
    <row r="795" spans="5:15" x14ac:dyDescent="0.25">
      <c r="E795" s="125" t="s">
        <v>2</v>
      </c>
      <c r="F795" s="5" t="s">
        <v>111</v>
      </c>
      <c r="G795" s="145" t="s">
        <v>1309</v>
      </c>
      <c r="H795" s="74" t="s">
        <v>26</v>
      </c>
      <c r="I795" s="127" t="s">
        <v>3219</v>
      </c>
      <c r="J795" s="144" t="s">
        <v>5129</v>
      </c>
      <c r="K795" s="142">
        <v>100</v>
      </c>
      <c r="L795" s="143">
        <v>0.1</v>
      </c>
      <c r="M795" s="80"/>
      <c r="N795" s="43">
        <f>IF(Tableau5[[#This Row],[PN]]&gt;0.05,"ERREUR",Tableau5[[#This Row],[Prix de vente public]]*(1-(Tableau5[[#This Row],[Remise]]+Tableau5[[#This Row],[PN]])))</f>
        <v>90</v>
      </c>
      <c r="O795" s="44"/>
    </row>
    <row r="796" spans="5:15" x14ac:dyDescent="0.25">
      <c r="E796" s="125" t="s">
        <v>2</v>
      </c>
      <c r="F796" s="5" t="s">
        <v>111</v>
      </c>
      <c r="G796" s="145" t="s">
        <v>1310</v>
      </c>
      <c r="H796" s="74" t="s">
        <v>26</v>
      </c>
      <c r="I796" s="127" t="s">
        <v>3220</v>
      </c>
      <c r="J796" s="144" t="s">
        <v>5130</v>
      </c>
      <c r="K796" s="142">
        <v>100</v>
      </c>
      <c r="L796" s="143">
        <v>0.1</v>
      </c>
      <c r="M796" s="80"/>
      <c r="N796" s="43">
        <f>IF(Tableau5[[#This Row],[PN]]&gt;0.05,"ERREUR",Tableau5[[#This Row],[Prix de vente public]]*(1-(Tableau5[[#This Row],[Remise]]+Tableau5[[#This Row],[PN]])))</f>
        <v>90</v>
      </c>
      <c r="O796" s="44"/>
    </row>
    <row r="797" spans="5:15" x14ac:dyDescent="0.25">
      <c r="E797" s="125" t="s">
        <v>2</v>
      </c>
      <c r="F797" s="5" t="s">
        <v>111</v>
      </c>
      <c r="G797" s="145" t="s">
        <v>1311</v>
      </c>
      <c r="H797" s="74" t="s">
        <v>26</v>
      </c>
      <c r="I797" s="127" t="s">
        <v>3221</v>
      </c>
      <c r="J797" s="144" t="s">
        <v>5131</v>
      </c>
      <c r="K797" s="142">
        <v>100</v>
      </c>
      <c r="L797" s="143">
        <v>0.1</v>
      </c>
      <c r="M797" s="80"/>
      <c r="N797" s="43">
        <f>IF(Tableau5[[#This Row],[PN]]&gt;0.05,"ERREUR",Tableau5[[#This Row],[Prix de vente public]]*(1-(Tableau5[[#This Row],[Remise]]+Tableau5[[#This Row],[PN]])))</f>
        <v>90</v>
      </c>
      <c r="O797" s="44"/>
    </row>
    <row r="798" spans="5:15" x14ac:dyDescent="0.25">
      <c r="E798" s="125" t="s">
        <v>2</v>
      </c>
      <c r="F798" s="5" t="s">
        <v>111</v>
      </c>
      <c r="G798" s="145" t="s">
        <v>1312</v>
      </c>
      <c r="H798" s="74" t="s">
        <v>26</v>
      </c>
      <c r="I798" s="127" t="s">
        <v>3222</v>
      </c>
      <c r="J798" s="144" t="s">
        <v>5132</v>
      </c>
      <c r="K798" s="142">
        <v>100</v>
      </c>
      <c r="L798" s="143">
        <v>0.1</v>
      </c>
      <c r="M798" s="80"/>
      <c r="N798" s="43">
        <f>IF(Tableau5[[#This Row],[PN]]&gt;0.05,"ERREUR",Tableau5[[#This Row],[Prix de vente public]]*(1-(Tableau5[[#This Row],[Remise]]+Tableau5[[#This Row],[PN]])))</f>
        <v>90</v>
      </c>
      <c r="O798" s="44"/>
    </row>
    <row r="799" spans="5:15" x14ac:dyDescent="0.25">
      <c r="E799" s="125" t="s">
        <v>2</v>
      </c>
      <c r="F799" s="5" t="s">
        <v>111</v>
      </c>
      <c r="G799" s="145" t="s">
        <v>1313</v>
      </c>
      <c r="H799" s="74" t="s">
        <v>26</v>
      </c>
      <c r="I799" s="127" t="s">
        <v>3223</v>
      </c>
      <c r="J799" s="144" t="s">
        <v>5133</v>
      </c>
      <c r="K799" s="142">
        <v>100</v>
      </c>
      <c r="L799" s="143">
        <v>0.1</v>
      </c>
      <c r="M799" s="80"/>
      <c r="N799" s="43">
        <f>IF(Tableau5[[#This Row],[PN]]&gt;0.05,"ERREUR",Tableau5[[#This Row],[Prix de vente public]]*(1-(Tableau5[[#This Row],[Remise]]+Tableau5[[#This Row],[PN]])))</f>
        <v>90</v>
      </c>
      <c r="O799" s="44"/>
    </row>
    <row r="800" spans="5:15" x14ac:dyDescent="0.25">
      <c r="E800" s="125" t="s">
        <v>2</v>
      </c>
      <c r="F800" s="5" t="s">
        <v>111</v>
      </c>
      <c r="G800" s="145" t="s">
        <v>1314</v>
      </c>
      <c r="H800" s="74" t="s">
        <v>26</v>
      </c>
      <c r="I800" s="127" t="s">
        <v>3224</v>
      </c>
      <c r="J800" s="144" t="s">
        <v>5134</v>
      </c>
      <c r="K800" s="142">
        <v>100</v>
      </c>
      <c r="L800" s="143">
        <v>0.1</v>
      </c>
      <c r="M800" s="80"/>
      <c r="N800" s="43">
        <f>IF(Tableau5[[#This Row],[PN]]&gt;0.05,"ERREUR",Tableau5[[#This Row],[Prix de vente public]]*(1-(Tableau5[[#This Row],[Remise]]+Tableau5[[#This Row],[PN]])))</f>
        <v>90</v>
      </c>
      <c r="O800" s="44"/>
    </row>
    <row r="801" spans="5:15" x14ac:dyDescent="0.25">
      <c r="E801" s="125" t="s">
        <v>2</v>
      </c>
      <c r="F801" s="5" t="s">
        <v>111</v>
      </c>
      <c r="G801" s="145" t="s">
        <v>1315</v>
      </c>
      <c r="H801" s="74" t="s">
        <v>26</v>
      </c>
      <c r="I801" s="127" t="s">
        <v>3225</v>
      </c>
      <c r="J801" s="144" t="s">
        <v>5135</v>
      </c>
      <c r="K801" s="142">
        <v>100</v>
      </c>
      <c r="L801" s="143">
        <v>0.1</v>
      </c>
      <c r="M801" s="80"/>
      <c r="N801" s="43">
        <f>IF(Tableau5[[#This Row],[PN]]&gt;0.05,"ERREUR",Tableau5[[#This Row],[Prix de vente public]]*(1-(Tableau5[[#This Row],[Remise]]+Tableau5[[#This Row],[PN]])))</f>
        <v>90</v>
      </c>
      <c r="O801" s="44"/>
    </row>
    <row r="802" spans="5:15" x14ac:dyDescent="0.25">
      <c r="E802" s="125" t="s">
        <v>2</v>
      </c>
      <c r="F802" s="5" t="s">
        <v>111</v>
      </c>
      <c r="G802" s="145" t="s">
        <v>1316</v>
      </c>
      <c r="H802" s="74" t="s">
        <v>26</v>
      </c>
      <c r="I802" s="127" t="s">
        <v>3226</v>
      </c>
      <c r="J802" s="144" t="s">
        <v>5136</v>
      </c>
      <c r="K802" s="142">
        <v>100</v>
      </c>
      <c r="L802" s="143">
        <v>0.1</v>
      </c>
      <c r="M802" s="80"/>
      <c r="N802" s="43">
        <f>IF(Tableau5[[#This Row],[PN]]&gt;0.05,"ERREUR",Tableau5[[#This Row],[Prix de vente public]]*(1-(Tableau5[[#This Row],[Remise]]+Tableau5[[#This Row],[PN]])))</f>
        <v>90</v>
      </c>
      <c r="O802" s="44"/>
    </row>
    <row r="803" spans="5:15" x14ac:dyDescent="0.25">
      <c r="E803" s="125" t="s">
        <v>2</v>
      </c>
      <c r="F803" s="5" t="s">
        <v>111</v>
      </c>
      <c r="G803" s="145" t="s">
        <v>1317</v>
      </c>
      <c r="H803" s="74" t="s">
        <v>26</v>
      </c>
      <c r="I803" s="127" t="s">
        <v>3227</v>
      </c>
      <c r="J803" s="144" t="s">
        <v>5137</v>
      </c>
      <c r="K803" s="142">
        <v>100</v>
      </c>
      <c r="L803" s="143">
        <v>0.1</v>
      </c>
      <c r="M803" s="80"/>
      <c r="N803" s="43">
        <f>IF(Tableau5[[#This Row],[PN]]&gt;0.05,"ERREUR",Tableau5[[#This Row],[Prix de vente public]]*(1-(Tableau5[[#This Row],[Remise]]+Tableau5[[#This Row],[PN]])))</f>
        <v>90</v>
      </c>
      <c r="O803" s="44"/>
    </row>
    <row r="804" spans="5:15" x14ac:dyDescent="0.25">
      <c r="E804" s="125" t="s">
        <v>2</v>
      </c>
      <c r="F804" s="5" t="s">
        <v>111</v>
      </c>
      <c r="G804" s="145" t="s">
        <v>1318</v>
      </c>
      <c r="H804" s="74" t="s">
        <v>26</v>
      </c>
      <c r="I804" s="127" t="s">
        <v>3228</v>
      </c>
      <c r="J804" s="144" t="s">
        <v>5138</v>
      </c>
      <c r="K804" s="142">
        <v>100</v>
      </c>
      <c r="L804" s="143">
        <v>0.1</v>
      </c>
      <c r="M804" s="80"/>
      <c r="N804" s="43">
        <f>IF(Tableau5[[#This Row],[PN]]&gt;0.05,"ERREUR",Tableau5[[#This Row],[Prix de vente public]]*(1-(Tableau5[[#This Row],[Remise]]+Tableau5[[#This Row],[PN]])))</f>
        <v>90</v>
      </c>
      <c r="O804" s="44"/>
    </row>
    <row r="805" spans="5:15" x14ac:dyDescent="0.25">
      <c r="E805" s="125" t="s">
        <v>2</v>
      </c>
      <c r="F805" s="5" t="s">
        <v>111</v>
      </c>
      <c r="G805" s="145" t="s">
        <v>1319</v>
      </c>
      <c r="H805" s="74" t="s">
        <v>26</v>
      </c>
      <c r="I805" s="127" t="s">
        <v>3229</v>
      </c>
      <c r="J805" s="144" t="s">
        <v>5139</v>
      </c>
      <c r="K805" s="142">
        <v>100</v>
      </c>
      <c r="L805" s="143">
        <v>0.1</v>
      </c>
      <c r="M805" s="80"/>
      <c r="N805" s="43">
        <f>IF(Tableau5[[#This Row],[PN]]&gt;0.05,"ERREUR",Tableau5[[#This Row],[Prix de vente public]]*(1-(Tableau5[[#This Row],[Remise]]+Tableau5[[#This Row],[PN]])))</f>
        <v>90</v>
      </c>
      <c r="O805" s="44"/>
    </row>
    <row r="806" spans="5:15" x14ac:dyDescent="0.25">
      <c r="E806" s="125" t="s">
        <v>2</v>
      </c>
      <c r="F806" s="5" t="s">
        <v>111</v>
      </c>
      <c r="G806" s="145" t="s">
        <v>1320</v>
      </c>
      <c r="H806" s="74" t="s">
        <v>26</v>
      </c>
      <c r="I806" s="127" t="s">
        <v>3230</v>
      </c>
      <c r="J806" s="144" t="s">
        <v>5140</v>
      </c>
      <c r="K806" s="142">
        <v>100</v>
      </c>
      <c r="L806" s="143">
        <v>0.1</v>
      </c>
      <c r="M806" s="80"/>
      <c r="N806" s="43">
        <f>IF(Tableau5[[#This Row],[PN]]&gt;0.05,"ERREUR",Tableau5[[#This Row],[Prix de vente public]]*(1-(Tableau5[[#This Row],[Remise]]+Tableau5[[#This Row],[PN]])))</f>
        <v>90</v>
      </c>
      <c r="O806" s="44"/>
    </row>
    <row r="807" spans="5:15" x14ac:dyDescent="0.25">
      <c r="E807" s="125" t="s">
        <v>2</v>
      </c>
      <c r="F807" s="5" t="s">
        <v>111</v>
      </c>
      <c r="G807" s="145" t="s">
        <v>1321</v>
      </c>
      <c r="H807" s="74" t="s">
        <v>26</v>
      </c>
      <c r="I807" s="127" t="s">
        <v>3231</v>
      </c>
      <c r="J807" s="144" t="s">
        <v>5141</v>
      </c>
      <c r="K807" s="142">
        <v>100</v>
      </c>
      <c r="L807" s="143">
        <v>0.1</v>
      </c>
      <c r="M807" s="80"/>
      <c r="N807" s="43">
        <f>IF(Tableau5[[#This Row],[PN]]&gt;0.05,"ERREUR",Tableau5[[#This Row],[Prix de vente public]]*(1-(Tableau5[[#This Row],[Remise]]+Tableau5[[#This Row],[PN]])))</f>
        <v>90</v>
      </c>
      <c r="O807" s="44"/>
    </row>
    <row r="808" spans="5:15" x14ac:dyDescent="0.25">
      <c r="E808" s="125" t="s">
        <v>2</v>
      </c>
      <c r="F808" s="5" t="s">
        <v>111</v>
      </c>
      <c r="G808" s="145" t="s">
        <v>1322</v>
      </c>
      <c r="H808" s="74" t="s">
        <v>26</v>
      </c>
      <c r="I808" s="127" t="s">
        <v>3232</v>
      </c>
      <c r="J808" s="144" t="s">
        <v>5142</v>
      </c>
      <c r="K808" s="142">
        <v>100</v>
      </c>
      <c r="L808" s="143">
        <v>0.1</v>
      </c>
      <c r="M808" s="80"/>
      <c r="N808" s="43">
        <f>IF(Tableau5[[#This Row],[PN]]&gt;0.05,"ERREUR",Tableau5[[#This Row],[Prix de vente public]]*(1-(Tableau5[[#This Row],[Remise]]+Tableau5[[#This Row],[PN]])))</f>
        <v>90</v>
      </c>
      <c r="O808" s="44"/>
    </row>
    <row r="809" spans="5:15" x14ac:dyDescent="0.25">
      <c r="E809" s="125" t="s">
        <v>2</v>
      </c>
      <c r="F809" s="5" t="s">
        <v>111</v>
      </c>
      <c r="G809" s="145" t="s">
        <v>1323</v>
      </c>
      <c r="H809" s="74" t="s">
        <v>26</v>
      </c>
      <c r="I809" s="127" t="s">
        <v>3233</v>
      </c>
      <c r="J809" s="144" t="s">
        <v>5143</v>
      </c>
      <c r="K809" s="142">
        <v>100</v>
      </c>
      <c r="L809" s="143">
        <v>0.1</v>
      </c>
      <c r="M809" s="80"/>
      <c r="N809" s="43">
        <f>IF(Tableau5[[#This Row],[PN]]&gt;0.05,"ERREUR",Tableau5[[#This Row],[Prix de vente public]]*(1-(Tableau5[[#This Row],[Remise]]+Tableau5[[#This Row],[PN]])))</f>
        <v>90</v>
      </c>
      <c r="O809" s="44"/>
    </row>
    <row r="810" spans="5:15" x14ac:dyDescent="0.25">
      <c r="E810" s="125" t="s">
        <v>2</v>
      </c>
      <c r="F810" s="5" t="s">
        <v>111</v>
      </c>
      <c r="G810" s="145" t="s">
        <v>1324</v>
      </c>
      <c r="H810" s="74" t="s">
        <v>26</v>
      </c>
      <c r="I810" s="127" t="s">
        <v>3234</v>
      </c>
      <c r="J810" s="144" t="s">
        <v>5144</v>
      </c>
      <c r="K810" s="142">
        <v>100</v>
      </c>
      <c r="L810" s="143">
        <v>0.1</v>
      </c>
      <c r="M810" s="80"/>
      <c r="N810" s="43">
        <f>IF(Tableau5[[#This Row],[PN]]&gt;0.05,"ERREUR",Tableau5[[#This Row],[Prix de vente public]]*(1-(Tableau5[[#This Row],[Remise]]+Tableau5[[#This Row],[PN]])))</f>
        <v>90</v>
      </c>
      <c r="O810" s="44"/>
    </row>
    <row r="811" spans="5:15" x14ac:dyDescent="0.25">
      <c r="E811" s="125" t="s">
        <v>2</v>
      </c>
      <c r="F811" s="5" t="s">
        <v>111</v>
      </c>
      <c r="G811" s="145" t="s">
        <v>1325</v>
      </c>
      <c r="H811" s="74" t="s">
        <v>26</v>
      </c>
      <c r="I811" s="127" t="s">
        <v>3235</v>
      </c>
      <c r="J811" s="144" t="s">
        <v>5145</v>
      </c>
      <c r="K811" s="142">
        <v>100</v>
      </c>
      <c r="L811" s="143">
        <v>0.1</v>
      </c>
      <c r="M811" s="80"/>
      <c r="N811" s="43">
        <f>IF(Tableau5[[#This Row],[PN]]&gt;0.05,"ERREUR",Tableau5[[#This Row],[Prix de vente public]]*(1-(Tableau5[[#This Row],[Remise]]+Tableau5[[#This Row],[PN]])))</f>
        <v>90</v>
      </c>
      <c r="O811" s="44"/>
    </row>
    <row r="812" spans="5:15" x14ac:dyDescent="0.25">
      <c r="E812" s="125" t="s">
        <v>2</v>
      </c>
      <c r="F812" s="5" t="s">
        <v>111</v>
      </c>
      <c r="G812" s="145" t="s">
        <v>1326</v>
      </c>
      <c r="H812" s="74" t="s">
        <v>26</v>
      </c>
      <c r="I812" s="127" t="s">
        <v>3236</v>
      </c>
      <c r="J812" s="144" t="s">
        <v>5146</v>
      </c>
      <c r="K812" s="142">
        <v>100</v>
      </c>
      <c r="L812" s="143">
        <v>0.1</v>
      </c>
      <c r="M812" s="80"/>
      <c r="N812" s="43">
        <f>IF(Tableau5[[#This Row],[PN]]&gt;0.05,"ERREUR",Tableau5[[#This Row],[Prix de vente public]]*(1-(Tableau5[[#This Row],[Remise]]+Tableau5[[#This Row],[PN]])))</f>
        <v>90</v>
      </c>
      <c r="O812" s="44"/>
    </row>
    <row r="813" spans="5:15" x14ac:dyDescent="0.25">
      <c r="E813" s="125" t="s">
        <v>2</v>
      </c>
      <c r="F813" s="5" t="s">
        <v>111</v>
      </c>
      <c r="G813" s="145" t="s">
        <v>1327</v>
      </c>
      <c r="H813" s="74" t="s">
        <v>26</v>
      </c>
      <c r="I813" s="127" t="s">
        <v>3237</v>
      </c>
      <c r="J813" s="144" t="s">
        <v>5147</v>
      </c>
      <c r="K813" s="142">
        <v>100</v>
      </c>
      <c r="L813" s="143">
        <v>0.1</v>
      </c>
      <c r="M813" s="80"/>
      <c r="N813" s="43">
        <f>IF(Tableau5[[#This Row],[PN]]&gt;0.05,"ERREUR",Tableau5[[#This Row],[Prix de vente public]]*(1-(Tableau5[[#This Row],[Remise]]+Tableau5[[#This Row],[PN]])))</f>
        <v>90</v>
      </c>
      <c r="O813" s="44"/>
    </row>
    <row r="814" spans="5:15" x14ac:dyDescent="0.25">
      <c r="E814" s="125" t="s">
        <v>2</v>
      </c>
      <c r="F814" s="5" t="s">
        <v>111</v>
      </c>
      <c r="G814" s="145" t="s">
        <v>1328</v>
      </c>
      <c r="H814" s="74" t="s">
        <v>26</v>
      </c>
      <c r="I814" s="127" t="s">
        <v>3238</v>
      </c>
      <c r="J814" s="144" t="s">
        <v>5148</v>
      </c>
      <c r="K814" s="142">
        <v>100</v>
      </c>
      <c r="L814" s="143">
        <v>0.1</v>
      </c>
      <c r="M814" s="80"/>
      <c r="N814" s="43">
        <f>IF(Tableau5[[#This Row],[PN]]&gt;0.05,"ERREUR",Tableau5[[#This Row],[Prix de vente public]]*(1-(Tableau5[[#This Row],[Remise]]+Tableau5[[#This Row],[PN]])))</f>
        <v>90</v>
      </c>
      <c r="O814" s="44"/>
    </row>
    <row r="815" spans="5:15" x14ac:dyDescent="0.25">
      <c r="E815" s="125" t="s">
        <v>2</v>
      </c>
      <c r="F815" s="5" t="s">
        <v>111</v>
      </c>
      <c r="G815" s="145" t="s">
        <v>1329</v>
      </c>
      <c r="H815" s="74" t="s">
        <v>26</v>
      </c>
      <c r="I815" s="127" t="s">
        <v>3239</v>
      </c>
      <c r="J815" s="144" t="s">
        <v>5149</v>
      </c>
      <c r="K815" s="142">
        <v>100</v>
      </c>
      <c r="L815" s="143">
        <v>0.1</v>
      </c>
      <c r="M815" s="80"/>
      <c r="N815" s="43">
        <f>IF(Tableau5[[#This Row],[PN]]&gt;0.05,"ERREUR",Tableau5[[#This Row],[Prix de vente public]]*(1-(Tableau5[[#This Row],[Remise]]+Tableau5[[#This Row],[PN]])))</f>
        <v>90</v>
      </c>
      <c r="O815" s="44"/>
    </row>
    <row r="816" spans="5:15" x14ac:dyDescent="0.25">
      <c r="E816" s="125" t="s">
        <v>2</v>
      </c>
      <c r="F816" s="5" t="s">
        <v>111</v>
      </c>
      <c r="G816" s="145" t="s">
        <v>1330</v>
      </c>
      <c r="H816" s="74" t="s">
        <v>26</v>
      </c>
      <c r="I816" s="127" t="s">
        <v>3240</v>
      </c>
      <c r="J816" s="144" t="s">
        <v>5150</v>
      </c>
      <c r="K816" s="142">
        <v>100</v>
      </c>
      <c r="L816" s="143">
        <v>0.1</v>
      </c>
      <c r="M816" s="80"/>
      <c r="N816" s="43">
        <f>IF(Tableau5[[#This Row],[PN]]&gt;0.05,"ERREUR",Tableau5[[#This Row],[Prix de vente public]]*(1-(Tableau5[[#This Row],[Remise]]+Tableau5[[#This Row],[PN]])))</f>
        <v>90</v>
      </c>
      <c r="O816" s="44"/>
    </row>
    <row r="817" spans="5:15" x14ac:dyDescent="0.25">
      <c r="E817" s="125" t="s">
        <v>2</v>
      </c>
      <c r="F817" s="5" t="s">
        <v>111</v>
      </c>
      <c r="G817" s="145" t="s">
        <v>1331</v>
      </c>
      <c r="H817" s="74" t="s">
        <v>26</v>
      </c>
      <c r="I817" s="127" t="s">
        <v>3241</v>
      </c>
      <c r="J817" s="144" t="s">
        <v>5151</v>
      </c>
      <c r="K817" s="142">
        <v>100</v>
      </c>
      <c r="L817" s="143">
        <v>0.1</v>
      </c>
      <c r="M817" s="80"/>
      <c r="N817" s="43">
        <f>IF(Tableau5[[#This Row],[PN]]&gt;0.05,"ERREUR",Tableau5[[#This Row],[Prix de vente public]]*(1-(Tableau5[[#This Row],[Remise]]+Tableau5[[#This Row],[PN]])))</f>
        <v>90</v>
      </c>
      <c r="O817" s="44"/>
    </row>
    <row r="818" spans="5:15" x14ac:dyDescent="0.25">
      <c r="E818" s="125" t="s">
        <v>2</v>
      </c>
      <c r="F818" s="5" t="s">
        <v>111</v>
      </c>
      <c r="G818" s="145" t="s">
        <v>1332</v>
      </c>
      <c r="H818" s="74" t="s">
        <v>26</v>
      </c>
      <c r="I818" s="127" t="s">
        <v>3242</v>
      </c>
      <c r="J818" s="144" t="s">
        <v>5152</v>
      </c>
      <c r="K818" s="142">
        <v>100</v>
      </c>
      <c r="L818" s="143">
        <v>0.1</v>
      </c>
      <c r="M818" s="80"/>
      <c r="N818" s="43">
        <f>IF(Tableau5[[#This Row],[PN]]&gt;0.05,"ERREUR",Tableau5[[#This Row],[Prix de vente public]]*(1-(Tableau5[[#This Row],[Remise]]+Tableau5[[#This Row],[PN]])))</f>
        <v>90</v>
      </c>
      <c r="O818" s="44"/>
    </row>
    <row r="819" spans="5:15" x14ac:dyDescent="0.25">
      <c r="E819" s="125" t="s">
        <v>2</v>
      </c>
      <c r="F819" s="5" t="s">
        <v>111</v>
      </c>
      <c r="G819" s="145" t="s">
        <v>1333</v>
      </c>
      <c r="H819" s="74" t="s">
        <v>26</v>
      </c>
      <c r="I819" s="127" t="s">
        <v>3243</v>
      </c>
      <c r="J819" s="144" t="s">
        <v>5153</v>
      </c>
      <c r="K819" s="142">
        <v>100</v>
      </c>
      <c r="L819" s="143">
        <v>0.1</v>
      </c>
      <c r="M819" s="80"/>
      <c r="N819" s="43">
        <f>IF(Tableau5[[#This Row],[PN]]&gt;0.05,"ERREUR",Tableau5[[#This Row],[Prix de vente public]]*(1-(Tableau5[[#This Row],[Remise]]+Tableau5[[#This Row],[PN]])))</f>
        <v>90</v>
      </c>
      <c r="O819" s="44"/>
    </row>
    <row r="820" spans="5:15" x14ac:dyDescent="0.25">
      <c r="E820" s="125" t="s">
        <v>2</v>
      </c>
      <c r="F820" s="5" t="s">
        <v>111</v>
      </c>
      <c r="G820" s="145" t="s">
        <v>1334</v>
      </c>
      <c r="H820" s="74" t="s">
        <v>26</v>
      </c>
      <c r="I820" s="127" t="s">
        <v>3244</v>
      </c>
      <c r="J820" s="144" t="s">
        <v>5154</v>
      </c>
      <c r="K820" s="142">
        <v>100</v>
      </c>
      <c r="L820" s="143">
        <v>0.1</v>
      </c>
      <c r="M820" s="80"/>
      <c r="N820" s="43">
        <f>IF(Tableau5[[#This Row],[PN]]&gt;0.05,"ERREUR",Tableau5[[#This Row],[Prix de vente public]]*(1-(Tableau5[[#This Row],[Remise]]+Tableau5[[#This Row],[PN]])))</f>
        <v>90</v>
      </c>
      <c r="O820" s="44"/>
    </row>
    <row r="821" spans="5:15" x14ac:dyDescent="0.25">
      <c r="E821" s="125" t="s">
        <v>2</v>
      </c>
      <c r="F821" s="5" t="s">
        <v>111</v>
      </c>
      <c r="G821" s="145" t="s">
        <v>1335</v>
      </c>
      <c r="H821" s="74" t="s">
        <v>26</v>
      </c>
      <c r="I821" s="127" t="s">
        <v>3245</v>
      </c>
      <c r="J821" s="144" t="s">
        <v>5155</v>
      </c>
      <c r="K821" s="142">
        <v>100</v>
      </c>
      <c r="L821" s="143">
        <v>0.1</v>
      </c>
      <c r="M821" s="80"/>
      <c r="N821" s="43">
        <f>IF(Tableau5[[#This Row],[PN]]&gt;0.05,"ERREUR",Tableau5[[#This Row],[Prix de vente public]]*(1-(Tableau5[[#This Row],[Remise]]+Tableau5[[#This Row],[PN]])))</f>
        <v>90</v>
      </c>
      <c r="O821" s="44"/>
    </row>
    <row r="822" spans="5:15" x14ac:dyDescent="0.25">
      <c r="E822" s="125" t="s">
        <v>2</v>
      </c>
      <c r="F822" s="5" t="s">
        <v>111</v>
      </c>
      <c r="G822" s="145" t="s">
        <v>1336</v>
      </c>
      <c r="H822" s="74" t="s">
        <v>26</v>
      </c>
      <c r="I822" s="127" t="s">
        <v>3246</v>
      </c>
      <c r="J822" s="144" t="s">
        <v>5156</v>
      </c>
      <c r="K822" s="142">
        <v>100</v>
      </c>
      <c r="L822" s="143">
        <v>0.1</v>
      </c>
      <c r="M822" s="80"/>
      <c r="N822" s="43">
        <f>IF(Tableau5[[#This Row],[PN]]&gt;0.05,"ERREUR",Tableau5[[#This Row],[Prix de vente public]]*(1-(Tableau5[[#This Row],[Remise]]+Tableau5[[#This Row],[PN]])))</f>
        <v>90</v>
      </c>
      <c r="O822" s="44"/>
    </row>
    <row r="823" spans="5:15" x14ac:dyDescent="0.25">
      <c r="E823" s="125" t="s">
        <v>2</v>
      </c>
      <c r="F823" s="5" t="s">
        <v>111</v>
      </c>
      <c r="G823" s="145" t="s">
        <v>1337</v>
      </c>
      <c r="H823" s="74" t="s">
        <v>26</v>
      </c>
      <c r="I823" s="127" t="s">
        <v>3247</v>
      </c>
      <c r="J823" s="144" t="s">
        <v>5157</v>
      </c>
      <c r="K823" s="142">
        <v>100</v>
      </c>
      <c r="L823" s="143">
        <v>0.1</v>
      </c>
      <c r="M823" s="80"/>
      <c r="N823" s="43">
        <f>IF(Tableau5[[#This Row],[PN]]&gt;0.05,"ERREUR",Tableau5[[#This Row],[Prix de vente public]]*(1-(Tableau5[[#This Row],[Remise]]+Tableau5[[#This Row],[PN]])))</f>
        <v>90</v>
      </c>
      <c r="O823" s="44"/>
    </row>
    <row r="824" spans="5:15" x14ac:dyDescent="0.25">
      <c r="E824" s="125" t="s">
        <v>2</v>
      </c>
      <c r="F824" s="5" t="s">
        <v>111</v>
      </c>
      <c r="G824" s="145" t="s">
        <v>1338</v>
      </c>
      <c r="H824" s="74" t="s">
        <v>26</v>
      </c>
      <c r="I824" s="127" t="s">
        <v>3248</v>
      </c>
      <c r="J824" s="144" t="s">
        <v>5158</v>
      </c>
      <c r="K824" s="142">
        <v>100</v>
      </c>
      <c r="L824" s="143">
        <v>0.1</v>
      </c>
      <c r="M824" s="80"/>
      <c r="N824" s="43">
        <f>IF(Tableau5[[#This Row],[PN]]&gt;0.05,"ERREUR",Tableau5[[#This Row],[Prix de vente public]]*(1-(Tableau5[[#This Row],[Remise]]+Tableau5[[#This Row],[PN]])))</f>
        <v>90</v>
      </c>
      <c r="O824" s="44"/>
    </row>
    <row r="825" spans="5:15" x14ac:dyDescent="0.25">
      <c r="E825" s="125" t="s">
        <v>2</v>
      </c>
      <c r="F825" s="5" t="s">
        <v>111</v>
      </c>
      <c r="G825" s="145" t="s">
        <v>1339</v>
      </c>
      <c r="H825" s="74" t="s">
        <v>26</v>
      </c>
      <c r="I825" s="127" t="s">
        <v>3249</v>
      </c>
      <c r="J825" s="144" t="s">
        <v>5159</v>
      </c>
      <c r="K825" s="142">
        <v>100</v>
      </c>
      <c r="L825" s="143">
        <v>0.1</v>
      </c>
      <c r="M825" s="80"/>
      <c r="N825" s="43">
        <f>IF(Tableau5[[#This Row],[PN]]&gt;0.05,"ERREUR",Tableau5[[#This Row],[Prix de vente public]]*(1-(Tableau5[[#This Row],[Remise]]+Tableau5[[#This Row],[PN]])))</f>
        <v>90</v>
      </c>
      <c r="O825" s="44"/>
    </row>
    <row r="826" spans="5:15" x14ac:dyDescent="0.25">
      <c r="E826" s="125" t="s">
        <v>2</v>
      </c>
      <c r="F826" s="5" t="s">
        <v>111</v>
      </c>
      <c r="G826" s="145" t="s">
        <v>1340</v>
      </c>
      <c r="H826" s="74" t="s">
        <v>26</v>
      </c>
      <c r="I826" s="127" t="s">
        <v>3250</v>
      </c>
      <c r="J826" s="144" t="s">
        <v>5160</v>
      </c>
      <c r="K826" s="142">
        <v>100</v>
      </c>
      <c r="L826" s="143">
        <v>0.1</v>
      </c>
      <c r="M826" s="80"/>
      <c r="N826" s="43">
        <f>IF(Tableau5[[#This Row],[PN]]&gt;0.05,"ERREUR",Tableau5[[#This Row],[Prix de vente public]]*(1-(Tableau5[[#This Row],[Remise]]+Tableau5[[#This Row],[PN]])))</f>
        <v>90</v>
      </c>
      <c r="O826" s="44"/>
    </row>
    <row r="827" spans="5:15" x14ac:dyDescent="0.25">
      <c r="E827" s="125" t="s">
        <v>2</v>
      </c>
      <c r="F827" s="5" t="s">
        <v>111</v>
      </c>
      <c r="G827" s="145" t="s">
        <v>1341</v>
      </c>
      <c r="H827" s="74" t="s">
        <v>26</v>
      </c>
      <c r="I827" s="127" t="s">
        <v>3251</v>
      </c>
      <c r="J827" s="144" t="s">
        <v>5161</v>
      </c>
      <c r="K827" s="142">
        <v>100</v>
      </c>
      <c r="L827" s="143">
        <v>0.1</v>
      </c>
      <c r="M827" s="80"/>
      <c r="N827" s="43">
        <f>IF(Tableau5[[#This Row],[PN]]&gt;0.05,"ERREUR",Tableau5[[#This Row],[Prix de vente public]]*(1-(Tableau5[[#This Row],[Remise]]+Tableau5[[#This Row],[PN]])))</f>
        <v>90</v>
      </c>
      <c r="O827" s="44"/>
    </row>
    <row r="828" spans="5:15" x14ac:dyDescent="0.25">
      <c r="E828" s="125" t="s">
        <v>2</v>
      </c>
      <c r="F828" s="5" t="s">
        <v>111</v>
      </c>
      <c r="G828" s="145" t="s">
        <v>1342</v>
      </c>
      <c r="H828" s="74" t="s">
        <v>26</v>
      </c>
      <c r="I828" s="127" t="s">
        <v>3252</v>
      </c>
      <c r="J828" s="144" t="s">
        <v>5162</v>
      </c>
      <c r="K828" s="142">
        <v>100</v>
      </c>
      <c r="L828" s="143">
        <v>0.1</v>
      </c>
      <c r="M828" s="80"/>
      <c r="N828" s="43">
        <f>IF(Tableau5[[#This Row],[PN]]&gt;0.05,"ERREUR",Tableau5[[#This Row],[Prix de vente public]]*(1-(Tableau5[[#This Row],[Remise]]+Tableau5[[#This Row],[PN]])))</f>
        <v>90</v>
      </c>
      <c r="O828" s="44"/>
    </row>
    <row r="829" spans="5:15" x14ac:dyDescent="0.25">
      <c r="E829" s="125" t="s">
        <v>2</v>
      </c>
      <c r="F829" s="5" t="s">
        <v>111</v>
      </c>
      <c r="G829" s="145" t="s">
        <v>1343</v>
      </c>
      <c r="H829" s="74" t="s">
        <v>26</v>
      </c>
      <c r="I829" s="127" t="s">
        <v>3253</v>
      </c>
      <c r="J829" s="144" t="s">
        <v>5163</v>
      </c>
      <c r="K829" s="142">
        <v>100</v>
      </c>
      <c r="L829" s="143">
        <v>0.1</v>
      </c>
      <c r="M829" s="80"/>
      <c r="N829" s="43">
        <f>IF(Tableau5[[#This Row],[PN]]&gt;0.05,"ERREUR",Tableau5[[#This Row],[Prix de vente public]]*(1-(Tableau5[[#This Row],[Remise]]+Tableau5[[#This Row],[PN]])))</f>
        <v>90</v>
      </c>
      <c r="O829" s="44"/>
    </row>
    <row r="830" spans="5:15" x14ac:dyDescent="0.25">
      <c r="E830" s="125" t="s">
        <v>2</v>
      </c>
      <c r="F830" s="5" t="s">
        <v>111</v>
      </c>
      <c r="G830" s="145" t="s">
        <v>1344</v>
      </c>
      <c r="H830" s="74" t="s">
        <v>26</v>
      </c>
      <c r="I830" s="127" t="s">
        <v>3254</v>
      </c>
      <c r="J830" s="144" t="s">
        <v>5164</v>
      </c>
      <c r="K830" s="142">
        <v>100</v>
      </c>
      <c r="L830" s="143">
        <v>0.1</v>
      </c>
      <c r="M830" s="80"/>
      <c r="N830" s="43">
        <f>IF(Tableau5[[#This Row],[PN]]&gt;0.05,"ERREUR",Tableau5[[#This Row],[Prix de vente public]]*(1-(Tableau5[[#This Row],[Remise]]+Tableau5[[#This Row],[PN]])))</f>
        <v>90</v>
      </c>
      <c r="O830" s="44"/>
    </row>
    <row r="831" spans="5:15" x14ac:dyDescent="0.25">
      <c r="E831" s="125" t="s">
        <v>2</v>
      </c>
      <c r="F831" s="5" t="s">
        <v>111</v>
      </c>
      <c r="G831" s="145" t="s">
        <v>1345</v>
      </c>
      <c r="H831" s="74" t="s">
        <v>26</v>
      </c>
      <c r="I831" s="127" t="s">
        <v>3255</v>
      </c>
      <c r="J831" s="144" t="s">
        <v>5165</v>
      </c>
      <c r="K831" s="142">
        <v>100</v>
      </c>
      <c r="L831" s="143">
        <v>0.1</v>
      </c>
      <c r="M831" s="80"/>
      <c r="N831" s="43">
        <f>IF(Tableau5[[#This Row],[PN]]&gt;0.05,"ERREUR",Tableau5[[#This Row],[Prix de vente public]]*(1-(Tableau5[[#This Row],[Remise]]+Tableau5[[#This Row],[PN]])))</f>
        <v>90</v>
      </c>
      <c r="O831" s="44"/>
    </row>
    <row r="832" spans="5:15" x14ac:dyDescent="0.25">
      <c r="E832" s="125" t="s">
        <v>2</v>
      </c>
      <c r="F832" s="5" t="s">
        <v>111</v>
      </c>
      <c r="G832" s="145" t="s">
        <v>1346</v>
      </c>
      <c r="H832" s="74" t="s">
        <v>26</v>
      </c>
      <c r="I832" s="127" t="s">
        <v>3256</v>
      </c>
      <c r="J832" s="144" t="s">
        <v>5166</v>
      </c>
      <c r="K832" s="142">
        <v>100</v>
      </c>
      <c r="L832" s="143">
        <v>0.1</v>
      </c>
      <c r="M832" s="80"/>
      <c r="N832" s="43">
        <f>IF(Tableau5[[#This Row],[PN]]&gt;0.05,"ERREUR",Tableau5[[#This Row],[Prix de vente public]]*(1-(Tableau5[[#This Row],[Remise]]+Tableau5[[#This Row],[PN]])))</f>
        <v>90</v>
      </c>
      <c r="O832" s="44"/>
    </row>
    <row r="833" spans="5:15" x14ac:dyDescent="0.25">
      <c r="E833" s="125" t="s">
        <v>2</v>
      </c>
      <c r="F833" s="5" t="s">
        <v>111</v>
      </c>
      <c r="G833" s="145" t="s">
        <v>1347</v>
      </c>
      <c r="H833" s="74" t="s">
        <v>26</v>
      </c>
      <c r="I833" s="127" t="s">
        <v>3257</v>
      </c>
      <c r="J833" s="144" t="s">
        <v>5167</v>
      </c>
      <c r="K833" s="142">
        <v>100</v>
      </c>
      <c r="L833" s="143">
        <v>0.1</v>
      </c>
      <c r="M833" s="80"/>
      <c r="N833" s="43">
        <f>IF(Tableau5[[#This Row],[PN]]&gt;0.05,"ERREUR",Tableau5[[#This Row],[Prix de vente public]]*(1-(Tableau5[[#This Row],[Remise]]+Tableau5[[#This Row],[PN]])))</f>
        <v>90</v>
      </c>
      <c r="O833" s="44"/>
    </row>
    <row r="834" spans="5:15" x14ac:dyDescent="0.25">
      <c r="E834" s="125" t="s">
        <v>2</v>
      </c>
      <c r="F834" s="5" t="s">
        <v>111</v>
      </c>
      <c r="G834" s="145" t="s">
        <v>1348</v>
      </c>
      <c r="H834" s="74" t="s">
        <v>26</v>
      </c>
      <c r="I834" s="127" t="s">
        <v>3258</v>
      </c>
      <c r="J834" s="144" t="s">
        <v>5168</v>
      </c>
      <c r="K834" s="142">
        <v>100</v>
      </c>
      <c r="L834" s="143">
        <v>0.1</v>
      </c>
      <c r="M834" s="80"/>
      <c r="N834" s="43">
        <f>IF(Tableau5[[#This Row],[PN]]&gt;0.05,"ERREUR",Tableau5[[#This Row],[Prix de vente public]]*(1-(Tableau5[[#This Row],[Remise]]+Tableau5[[#This Row],[PN]])))</f>
        <v>90</v>
      </c>
      <c r="O834" s="44"/>
    </row>
    <row r="835" spans="5:15" x14ac:dyDescent="0.25">
      <c r="E835" s="125" t="s">
        <v>2</v>
      </c>
      <c r="F835" s="5" t="s">
        <v>111</v>
      </c>
      <c r="G835" s="145" t="s">
        <v>1349</v>
      </c>
      <c r="H835" s="74" t="s">
        <v>26</v>
      </c>
      <c r="I835" s="127" t="s">
        <v>3259</v>
      </c>
      <c r="J835" s="144" t="s">
        <v>5169</v>
      </c>
      <c r="K835" s="142">
        <v>100</v>
      </c>
      <c r="L835" s="143">
        <v>0.1</v>
      </c>
      <c r="M835" s="80"/>
      <c r="N835" s="43">
        <f>IF(Tableau5[[#This Row],[PN]]&gt;0.05,"ERREUR",Tableau5[[#This Row],[Prix de vente public]]*(1-(Tableau5[[#This Row],[Remise]]+Tableau5[[#This Row],[PN]])))</f>
        <v>90</v>
      </c>
      <c r="O835" s="44"/>
    </row>
    <row r="836" spans="5:15" x14ac:dyDescent="0.25">
      <c r="E836" s="125" t="s">
        <v>2</v>
      </c>
      <c r="F836" s="5" t="s">
        <v>111</v>
      </c>
      <c r="G836" s="145" t="s">
        <v>1350</v>
      </c>
      <c r="H836" s="74" t="s">
        <v>26</v>
      </c>
      <c r="I836" s="127" t="s">
        <v>3260</v>
      </c>
      <c r="J836" s="144" t="s">
        <v>5170</v>
      </c>
      <c r="K836" s="142">
        <v>100</v>
      </c>
      <c r="L836" s="143">
        <v>0.1</v>
      </c>
      <c r="M836" s="80"/>
      <c r="N836" s="43">
        <f>IF(Tableau5[[#This Row],[PN]]&gt;0.05,"ERREUR",Tableau5[[#This Row],[Prix de vente public]]*(1-(Tableau5[[#This Row],[Remise]]+Tableau5[[#This Row],[PN]])))</f>
        <v>90</v>
      </c>
      <c r="O836" s="44"/>
    </row>
    <row r="837" spans="5:15" x14ac:dyDescent="0.25">
      <c r="E837" s="125" t="s">
        <v>2</v>
      </c>
      <c r="F837" s="5" t="s">
        <v>111</v>
      </c>
      <c r="G837" s="145" t="s">
        <v>1351</v>
      </c>
      <c r="H837" s="74" t="s">
        <v>26</v>
      </c>
      <c r="I837" s="127" t="s">
        <v>3261</v>
      </c>
      <c r="J837" s="144" t="s">
        <v>5171</v>
      </c>
      <c r="K837" s="142">
        <v>100</v>
      </c>
      <c r="L837" s="143">
        <v>0.1</v>
      </c>
      <c r="M837" s="80"/>
      <c r="N837" s="43">
        <f>IF(Tableau5[[#This Row],[PN]]&gt;0.05,"ERREUR",Tableau5[[#This Row],[Prix de vente public]]*(1-(Tableau5[[#This Row],[Remise]]+Tableau5[[#This Row],[PN]])))</f>
        <v>90</v>
      </c>
      <c r="O837" s="44"/>
    </row>
    <row r="838" spans="5:15" x14ac:dyDescent="0.25">
      <c r="E838" s="125" t="s">
        <v>2</v>
      </c>
      <c r="F838" s="5" t="s">
        <v>111</v>
      </c>
      <c r="G838" s="145" t="s">
        <v>1352</v>
      </c>
      <c r="H838" s="74" t="s">
        <v>26</v>
      </c>
      <c r="I838" s="127" t="s">
        <v>3262</v>
      </c>
      <c r="J838" s="144" t="s">
        <v>5172</v>
      </c>
      <c r="K838" s="142">
        <v>100</v>
      </c>
      <c r="L838" s="143">
        <v>0.1</v>
      </c>
      <c r="M838" s="80"/>
      <c r="N838" s="43">
        <f>IF(Tableau5[[#This Row],[PN]]&gt;0.05,"ERREUR",Tableau5[[#This Row],[Prix de vente public]]*(1-(Tableau5[[#This Row],[Remise]]+Tableau5[[#This Row],[PN]])))</f>
        <v>90</v>
      </c>
      <c r="O838" s="44"/>
    </row>
    <row r="839" spans="5:15" x14ac:dyDescent="0.25">
      <c r="E839" s="125" t="s">
        <v>2</v>
      </c>
      <c r="F839" s="5" t="s">
        <v>112</v>
      </c>
      <c r="G839" s="145" t="s">
        <v>1353</v>
      </c>
      <c r="H839" s="74" t="s">
        <v>26</v>
      </c>
      <c r="I839" s="127" t="s">
        <v>3263</v>
      </c>
      <c r="J839" s="144" t="s">
        <v>5173</v>
      </c>
      <c r="K839" s="142">
        <v>100</v>
      </c>
      <c r="L839" s="143">
        <v>0.1</v>
      </c>
      <c r="M839" s="80"/>
      <c r="N839" s="43">
        <f>IF(Tableau5[[#This Row],[PN]]&gt;0.05,"ERREUR",Tableau5[[#This Row],[Prix de vente public]]*(1-(Tableau5[[#This Row],[Remise]]+Tableau5[[#This Row],[PN]])))</f>
        <v>90</v>
      </c>
      <c r="O839" s="44"/>
    </row>
    <row r="840" spans="5:15" x14ac:dyDescent="0.25">
      <c r="E840" s="125" t="s">
        <v>2</v>
      </c>
      <c r="F840" s="5" t="s">
        <v>112</v>
      </c>
      <c r="G840" s="145" t="s">
        <v>1354</v>
      </c>
      <c r="H840" s="74" t="s">
        <v>26</v>
      </c>
      <c r="I840" s="127" t="s">
        <v>3264</v>
      </c>
      <c r="J840" s="144" t="s">
        <v>5174</v>
      </c>
      <c r="K840" s="142">
        <v>100</v>
      </c>
      <c r="L840" s="143">
        <v>0.1</v>
      </c>
      <c r="M840" s="80"/>
      <c r="N840" s="43">
        <f>IF(Tableau5[[#This Row],[PN]]&gt;0.05,"ERREUR",Tableau5[[#This Row],[Prix de vente public]]*(1-(Tableau5[[#This Row],[Remise]]+Tableau5[[#This Row],[PN]])))</f>
        <v>90</v>
      </c>
      <c r="O840" s="44"/>
    </row>
    <row r="841" spans="5:15" x14ac:dyDescent="0.25">
      <c r="E841" s="125" t="s">
        <v>2</v>
      </c>
      <c r="F841" s="5" t="s">
        <v>112</v>
      </c>
      <c r="G841" s="145" t="s">
        <v>1355</v>
      </c>
      <c r="H841" s="74" t="s">
        <v>26</v>
      </c>
      <c r="I841" s="127" t="s">
        <v>3265</v>
      </c>
      <c r="J841" s="144" t="s">
        <v>5175</v>
      </c>
      <c r="K841" s="142">
        <v>100</v>
      </c>
      <c r="L841" s="143">
        <v>0.1</v>
      </c>
      <c r="M841" s="80"/>
      <c r="N841" s="43">
        <f>IF(Tableau5[[#This Row],[PN]]&gt;0.05,"ERREUR",Tableau5[[#This Row],[Prix de vente public]]*(1-(Tableau5[[#This Row],[Remise]]+Tableau5[[#This Row],[PN]])))</f>
        <v>90</v>
      </c>
      <c r="O841" s="44"/>
    </row>
    <row r="842" spans="5:15" x14ac:dyDescent="0.25">
      <c r="E842" s="125" t="s">
        <v>2</v>
      </c>
      <c r="F842" s="5" t="s">
        <v>112</v>
      </c>
      <c r="G842" s="145" t="s">
        <v>1356</v>
      </c>
      <c r="H842" s="74" t="s">
        <v>26</v>
      </c>
      <c r="I842" s="127" t="s">
        <v>3266</v>
      </c>
      <c r="J842" s="144" t="s">
        <v>5176</v>
      </c>
      <c r="K842" s="142">
        <v>100</v>
      </c>
      <c r="L842" s="143">
        <v>0.1</v>
      </c>
      <c r="M842" s="80"/>
      <c r="N842" s="43">
        <f>IF(Tableau5[[#This Row],[PN]]&gt;0.05,"ERREUR",Tableau5[[#This Row],[Prix de vente public]]*(1-(Tableau5[[#This Row],[Remise]]+Tableau5[[#This Row],[PN]])))</f>
        <v>90</v>
      </c>
      <c r="O842" s="44"/>
    </row>
    <row r="843" spans="5:15" x14ac:dyDescent="0.25">
      <c r="E843" s="125" t="s">
        <v>2</v>
      </c>
      <c r="F843" s="5" t="s">
        <v>112</v>
      </c>
      <c r="G843" s="145" t="s">
        <v>1357</v>
      </c>
      <c r="H843" s="74" t="s">
        <v>26</v>
      </c>
      <c r="I843" s="127" t="s">
        <v>3267</v>
      </c>
      <c r="J843" s="144" t="s">
        <v>5177</v>
      </c>
      <c r="K843" s="142">
        <v>100</v>
      </c>
      <c r="L843" s="143">
        <v>0.1</v>
      </c>
      <c r="M843" s="80"/>
      <c r="N843" s="43">
        <f>IF(Tableau5[[#This Row],[PN]]&gt;0.05,"ERREUR",Tableau5[[#This Row],[Prix de vente public]]*(1-(Tableau5[[#This Row],[Remise]]+Tableau5[[#This Row],[PN]])))</f>
        <v>90</v>
      </c>
      <c r="O843" s="44"/>
    </row>
    <row r="844" spans="5:15" x14ac:dyDescent="0.25">
      <c r="E844" s="125" t="s">
        <v>2</v>
      </c>
      <c r="F844" s="5" t="s">
        <v>112</v>
      </c>
      <c r="G844" s="145" t="s">
        <v>1358</v>
      </c>
      <c r="H844" s="74" t="s">
        <v>26</v>
      </c>
      <c r="I844" s="127" t="s">
        <v>3268</v>
      </c>
      <c r="J844" s="144" t="s">
        <v>5178</v>
      </c>
      <c r="K844" s="142">
        <v>100</v>
      </c>
      <c r="L844" s="143">
        <v>0.1</v>
      </c>
      <c r="M844" s="80"/>
      <c r="N844" s="43">
        <f>IF(Tableau5[[#This Row],[PN]]&gt;0.05,"ERREUR",Tableau5[[#This Row],[Prix de vente public]]*(1-(Tableau5[[#This Row],[Remise]]+Tableau5[[#This Row],[PN]])))</f>
        <v>90</v>
      </c>
      <c r="O844" s="44"/>
    </row>
    <row r="845" spans="5:15" x14ac:dyDescent="0.25">
      <c r="E845" s="125" t="s">
        <v>2</v>
      </c>
      <c r="F845" s="5" t="s">
        <v>112</v>
      </c>
      <c r="G845" s="145" t="s">
        <v>1359</v>
      </c>
      <c r="H845" s="74" t="s">
        <v>26</v>
      </c>
      <c r="I845" s="127" t="s">
        <v>3269</v>
      </c>
      <c r="J845" s="144" t="s">
        <v>5179</v>
      </c>
      <c r="K845" s="142">
        <v>100</v>
      </c>
      <c r="L845" s="143">
        <v>0.1</v>
      </c>
      <c r="M845" s="80"/>
      <c r="N845" s="43">
        <f>IF(Tableau5[[#This Row],[PN]]&gt;0.05,"ERREUR",Tableau5[[#This Row],[Prix de vente public]]*(1-(Tableau5[[#This Row],[Remise]]+Tableau5[[#This Row],[PN]])))</f>
        <v>90</v>
      </c>
      <c r="O845" s="44"/>
    </row>
    <row r="846" spans="5:15" x14ac:dyDescent="0.25">
      <c r="E846" s="125" t="s">
        <v>2</v>
      </c>
      <c r="F846" s="5" t="s">
        <v>112</v>
      </c>
      <c r="G846" s="145" t="s">
        <v>1360</v>
      </c>
      <c r="H846" s="74" t="s">
        <v>26</v>
      </c>
      <c r="I846" s="127" t="s">
        <v>3270</v>
      </c>
      <c r="J846" s="144" t="s">
        <v>5180</v>
      </c>
      <c r="K846" s="142">
        <v>100</v>
      </c>
      <c r="L846" s="143">
        <v>0.1</v>
      </c>
      <c r="M846" s="80"/>
      <c r="N846" s="43">
        <f>IF(Tableau5[[#This Row],[PN]]&gt;0.05,"ERREUR",Tableau5[[#This Row],[Prix de vente public]]*(1-(Tableau5[[#This Row],[Remise]]+Tableau5[[#This Row],[PN]])))</f>
        <v>90</v>
      </c>
      <c r="O846" s="44"/>
    </row>
    <row r="847" spans="5:15" x14ac:dyDescent="0.25">
      <c r="E847" s="125" t="s">
        <v>2</v>
      </c>
      <c r="F847" s="5" t="s">
        <v>112</v>
      </c>
      <c r="G847" s="145" t="s">
        <v>1361</v>
      </c>
      <c r="H847" s="74" t="s">
        <v>26</v>
      </c>
      <c r="I847" s="127" t="s">
        <v>3271</v>
      </c>
      <c r="J847" s="144" t="s">
        <v>5181</v>
      </c>
      <c r="K847" s="142">
        <v>100</v>
      </c>
      <c r="L847" s="143">
        <v>0.1</v>
      </c>
      <c r="M847" s="80"/>
      <c r="N847" s="43">
        <f>IF(Tableau5[[#This Row],[PN]]&gt;0.05,"ERREUR",Tableau5[[#This Row],[Prix de vente public]]*(1-(Tableau5[[#This Row],[Remise]]+Tableau5[[#This Row],[PN]])))</f>
        <v>90</v>
      </c>
      <c r="O847" s="44"/>
    </row>
    <row r="848" spans="5:15" x14ac:dyDescent="0.25">
      <c r="E848" s="125" t="s">
        <v>2</v>
      </c>
      <c r="F848" s="5" t="s">
        <v>112</v>
      </c>
      <c r="G848" s="145" t="s">
        <v>1362</v>
      </c>
      <c r="H848" s="74" t="s">
        <v>26</v>
      </c>
      <c r="I848" s="127" t="s">
        <v>3272</v>
      </c>
      <c r="J848" s="144" t="s">
        <v>5182</v>
      </c>
      <c r="K848" s="142">
        <v>100</v>
      </c>
      <c r="L848" s="143">
        <v>0.1</v>
      </c>
      <c r="M848" s="80"/>
      <c r="N848" s="43">
        <f>IF(Tableau5[[#This Row],[PN]]&gt;0.05,"ERREUR",Tableau5[[#This Row],[Prix de vente public]]*(1-(Tableau5[[#This Row],[Remise]]+Tableau5[[#This Row],[PN]])))</f>
        <v>90</v>
      </c>
      <c r="O848" s="44"/>
    </row>
    <row r="849" spans="5:15" x14ac:dyDescent="0.25">
      <c r="E849" s="125" t="s">
        <v>2</v>
      </c>
      <c r="F849" s="5" t="s">
        <v>112</v>
      </c>
      <c r="G849" s="145" t="s">
        <v>1363</v>
      </c>
      <c r="H849" s="74" t="s">
        <v>26</v>
      </c>
      <c r="I849" s="127" t="s">
        <v>3273</v>
      </c>
      <c r="J849" s="144" t="s">
        <v>5183</v>
      </c>
      <c r="K849" s="142">
        <v>100</v>
      </c>
      <c r="L849" s="143">
        <v>0.1</v>
      </c>
      <c r="M849" s="80"/>
      <c r="N849" s="43">
        <f>IF(Tableau5[[#This Row],[PN]]&gt;0.05,"ERREUR",Tableau5[[#This Row],[Prix de vente public]]*(1-(Tableau5[[#This Row],[Remise]]+Tableau5[[#This Row],[PN]])))</f>
        <v>90</v>
      </c>
      <c r="O849" s="44"/>
    </row>
    <row r="850" spans="5:15" x14ac:dyDescent="0.25">
      <c r="E850" s="125" t="s">
        <v>2</v>
      </c>
      <c r="F850" s="5" t="s">
        <v>112</v>
      </c>
      <c r="G850" s="145" t="s">
        <v>1364</v>
      </c>
      <c r="H850" s="74" t="s">
        <v>26</v>
      </c>
      <c r="I850" s="127" t="s">
        <v>3274</v>
      </c>
      <c r="J850" s="144" t="s">
        <v>5184</v>
      </c>
      <c r="K850" s="142">
        <v>100</v>
      </c>
      <c r="L850" s="143">
        <v>0.1</v>
      </c>
      <c r="M850" s="80"/>
      <c r="N850" s="43">
        <f>IF(Tableau5[[#This Row],[PN]]&gt;0.05,"ERREUR",Tableau5[[#This Row],[Prix de vente public]]*(1-(Tableau5[[#This Row],[Remise]]+Tableau5[[#This Row],[PN]])))</f>
        <v>90</v>
      </c>
      <c r="O850" s="44"/>
    </row>
    <row r="851" spans="5:15" x14ac:dyDescent="0.25">
      <c r="E851" s="125" t="s">
        <v>2</v>
      </c>
      <c r="F851" s="5" t="s">
        <v>112</v>
      </c>
      <c r="G851" s="145" t="s">
        <v>1365</v>
      </c>
      <c r="H851" s="74" t="s">
        <v>26</v>
      </c>
      <c r="I851" s="127" t="s">
        <v>3275</v>
      </c>
      <c r="J851" s="144" t="s">
        <v>5185</v>
      </c>
      <c r="K851" s="142">
        <v>100</v>
      </c>
      <c r="L851" s="143">
        <v>0.1</v>
      </c>
      <c r="M851" s="80"/>
      <c r="N851" s="43">
        <f>IF(Tableau5[[#This Row],[PN]]&gt;0.05,"ERREUR",Tableau5[[#This Row],[Prix de vente public]]*(1-(Tableau5[[#This Row],[Remise]]+Tableau5[[#This Row],[PN]])))</f>
        <v>90</v>
      </c>
      <c r="O851" s="44"/>
    </row>
    <row r="852" spans="5:15" x14ac:dyDescent="0.25">
      <c r="E852" s="125" t="s">
        <v>2</v>
      </c>
      <c r="F852" s="5" t="s">
        <v>112</v>
      </c>
      <c r="G852" s="145" t="s">
        <v>1366</v>
      </c>
      <c r="H852" s="74" t="s">
        <v>26</v>
      </c>
      <c r="I852" s="127" t="s">
        <v>3276</v>
      </c>
      <c r="J852" s="144" t="s">
        <v>5186</v>
      </c>
      <c r="K852" s="142">
        <v>100</v>
      </c>
      <c r="L852" s="143">
        <v>0.1</v>
      </c>
      <c r="M852" s="80"/>
      <c r="N852" s="43">
        <f>IF(Tableau5[[#This Row],[PN]]&gt;0.05,"ERREUR",Tableau5[[#This Row],[Prix de vente public]]*(1-(Tableau5[[#This Row],[Remise]]+Tableau5[[#This Row],[PN]])))</f>
        <v>90</v>
      </c>
      <c r="O852" s="44"/>
    </row>
    <row r="853" spans="5:15" x14ac:dyDescent="0.25">
      <c r="E853" s="125" t="s">
        <v>2</v>
      </c>
      <c r="F853" s="5" t="s">
        <v>112</v>
      </c>
      <c r="G853" s="145" t="s">
        <v>1367</v>
      </c>
      <c r="H853" s="74" t="s">
        <v>26</v>
      </c>
      <c r="I853" s="127" t="s">
        <v>3277</v>
      </c>
      <c r="J853" s="144" t="s">
        <v>5187</v>
      </c>
      <c r="K853" s="142">
        <v>100</v>
      </c>
      <c r="L853" s="143">
        <v>0.1</v>
      </c>
      <c r="M853" s="80"/>
      <c r="N853" s="43">
        <f>IF(Tableau5[[#This Row],[PN]]&gt;0.05,"ERREUR",Tableau5[[#This Row],[Prix de vente public]]*(1-(Tableau5[[#This Row],[Remise]]+Tableau5[[#This Row],[PN]])))</f>
        <v>90</v>
      </c>
      <c r="O853" s="44"/>
    </row>
    <row r="854" spans="5:15" x14ac:dyDescent="0.25">
      <c r="E854" s="125" t="s">
        <v>2</v>
      </c>
      <c r="F854" s="5" t="s">
        <v>112</v>
      </c>
      <c r="G854" s="145" t="s">
        <v>1368</v>
      </c>
      <c r="H854" s="74" t="s">
        <v>26</v>
      </c>
      <c r="I854" s="127" t="s">
        <v>3278</v>
      </c>
      <c r="J854" s="144" t="s">
        <v>5188</v>
      </c>
      <c r="K854" s="142">
        <v>100</v>
      </c>
      <c r="L854" s="143">
        <v>0.1</v>
      </c>
      <c r="M854" s="80"/>
      <c r="N854" s="43">
        <f>IF(Tableau5[[#This Row],[PN]]&gt;0.05,"ERREUR",Tableau5[[#This Row],[Prix de vente public]]*(1-(Tableau5[[#This Row],[Remise]]+Tableau5[[#This Row],[PN]])))</f>
        <v>90</v>
      </c>
      <c r="O854" s="44"/>
    </row>
    <row r="855" spans="5:15" x14ac:dyDescent="0.25">
      <c r="E855" s="125" t="s">
        <v>2</v>
      </c>
      <c r="F855" s="5" t="s">
        <v>112</v>
      </c>
      <c r="G855" s="145" t="s">
        <v>1369</v>
      </c>
      <c r="H855" s="74" t="s">
        <v>26</v>
      </c>
      <c r="I855" s="127" t="s">
        <v>3279</v>
      </c>
      <c r="J855" s="144" t="s">
        <v>5189</v>
      </c>
      <c r="K855" s="142">
        <v>100</v>
      </c>
      <c r="L855" s="143">
        <v>0.1</v>
      </c>
      <c r="M855" s="80"/>
      <c r="N855" s="43">
        <f>IF(Tableau5[[#This Row],[PN]]&gt;0.05,"ERREUR",Tableau5[[#This Row],[Prix de vente public]]*(1-(Tableau5[[#This Row],[Remise]]+Tableau5[[#This Row],[PN]])))</f>
        <v>90</v>
      </c>
      <c r="O855" s="44"/>
    </row>
    <row r="856" spans="5:15" x14ac:dyDescent="0.25">
      <c r="E856" s="125" t="s">
        <v>2</v>
      </c>
      <c r="F856" s="5" t="s">
        <v>112</v>
      </c>
      <c r="G856" s="145" t="s">
        <v>1370</v>
      </c>
      <c r="H856" s="74" t="s">
        <v>26</v>
      </c>
      <c r="I856" s="127" t="s">
        <v>3280</v>
      </c>
      <c r="J856" s="144" t="s">
        <v>5190</v>
      </c>
      <c r="K856" s="142">
        <v>100</v>
      </c>
      <c r="L856" s="143">
        <v>0.1</v>
      </c>
      <c r="M856" s="80"/>
      <c r="N856" s="43">
        <f>IF(Tableau5[[#This Row],[PN]]&gt;0.05,"ERREUR",Tableau5[[#This Row],[Prix de vente public]]*(1-(Tableau5[[#This Row],[Remise]]+Tableau5[[#This Row],[PN]])))</f>
        <v>90</v>
      </c>
      <c r="O856" s="44"/>
    </row>
    <row r="857" spans="5:15" x14ac:dyDescent="0.25">
      <c r="E857" s="125" t="s">
        <v>2</v>
      </c>
      <c r="F857" s="5" t="s">
        <v>112</v>
      </c>
      <c r="G857" s="145" t="s">
        <v>1371</v>
      </c>
      <c r="H857" s="74" t="s">
        <v>26</v>
      </c>
      <c r="I857" s="127" t="s">
        <v>3281</v>
      </c>
      <c r="J857" s="144" t="s">
        <v>5191</v>
      </c>
      <c r="K857" s="142">
        <v>100</v>
      </c>
      <c r="L857" s="143">
        <v>0.1</v>
      </c>
      <c r="M857" s="80"/>
      <c r="N857" s="43">
        <f>IF(Tableau5[[#This Row],[PN]]&gt;0.05,"ERREUR",Tableau5[[#This Row],[Prix de vente public]]*(1-(Tableau5[[#This Row],[Remise]]+Tableau5[[#This Row],[PN]])))</f>
        <v>90</v>
      </c>
      <c r="O857" s="44"/>
    </row>
    <row r="858" spans="5:15" x14ac:dyDescent="0.25">
      <c r="E858" s="125" t="s">
        <v>2</v>
      </c>
      <c r="F858" s="5" t="s">
        <v>112</v>
      </c>
      <c r="G858" s="145" t="s">
        <v>1372</v>
      </c>
      <c r="H858" s="74" t="s">
        <v>26</v>
      </c>
      <c r="I858" s="127" t="s">
        <v>3282</v>
      </c>
      <c r="J858" s="144" t="s">
        <v>5192</v>
      </c>
      <c r="K858" s="142">
        <v>100</v>
      </c>
      <c r="L858" s="143">
        <v>0.1</v>
      </c>
      <c r="M858" s="80"/>
      <c r="N858" s="43">
        <f>IF(Tableau5[[#This Row],[PN]]&gt;0.05,"ERREUR",Tableau5[[#This Row],[Prix de vente public]]*(1-(Tableau5[[#This Row],[Remise]]+Tableau5[[#This Row],[PN]])))</f>
        <v>90</v>
      </c>
      <c r="O858" s="44"/>
    </row>
    <row r="859" spans="5:15" x14ac:dyDescent="0.25">
      <c r="E859" s="125" t="s">
        <v>2</v>
      </c>
      <c r="F859" s="5" t="s">
        <v>112</v>
      </c>
      <c r="G859" s="145" t="s">
        <v>1373</v>
      </c>
      <c r="H859" s="74" t="s">
        <v>26</v>
      </c>
      <c r="I859" s="127" t="s">
        <v>3283</v>
      </c>
      <c r="J859" s="144" t="s">
        <v>5193</v>
      </c>
      <c r="K859" s="142">
        <v>100</v>
      </c>
      <c r="L859" s="143">
        <v>0.1</v>
      </c>
      <c r="M859" s="80"/>
      <c r="N859" s="43">
        <f>IF(Tableau5[[#This Row],[PN]]&gt;0.05,"ERREUR",Tableau5[[#This Row],[Prix de vente public]]*(1-(Tableau5[[#This Row],[Remise]]+Tableau5[[#This Row],[PN]])))</f>
        <v>90</v>
      </c>
      <c r="O859" s="44"/>
    </row>
    <row r="860" spans="5:15" x14ac:dyDescent="0.25">
      <c r="E860" s="125" t="s">
        <v>2</v>
      </c>
      <c r="F860" s="5" t="s">
        <v>112</v>
      </c>
      <c r="G860" s="145" t="s">
        <v>1374</v>
      </c>
      <c r="H860" s="74" t="s">
        <v>26</v>
      </c>
      <c r="I860" s="127" t="s">
        <v>3284</v>
      </c>
      <c r="J860" s="144" t="s">
        <v>5194</v>
      </c>
      <c r="K860" s="142">
        <v>100</v>
      </c>
      <c r="L860" s="143">
        <v>0.1</v>
      </c>
      <c r="M860" s="80"/>
      <c r="N860" s="43">
        <f>IF(Tableau5[[#This Row],[PN]]&gt;0.05,"ERREUR",Tableau5[[#This Row],[Prix de vente public]]*(1-(Tableau5[[#This Row],[Remise]]+Tableau5[[#This Row],[PN]])))</f>
        <v>90</v>
      </c>
      <c r="O860" s="44"/>
    </row>
    <row r="861" spans="5:15" x14ac:dyDescent="0.25">
      <c r="E861" s="125" t="s">
        <v>2</v>
      </c>
      <c r="F861" s="5" t="s">
        <v>112</v>
      </c>
      <c r="G861" s="145" t="s">
        <v>1375</v>
      </c>
      <c r="H861" s="74" t="s">
        <v>26</v>
      </c>
      <c r="I861" s="127" t="s">
        <v>3285</v>
      </c>
      <c r="J861" s="144" t="s">
        <v>5195</v>
      </c>
      <c r="K861" s="142">
        <v>100</v>
      </c>
      <c r="L861" s="143">
        <v>0.1</v>
      </c>
      <c r="M861" s="80"/>
      <c r="N861" s="43">
        <f>IF(Tableau5[[#This Row],[PN]]&gt;0.05,"ERREUR",Tableau5[[#This Row],[Prix de vente public]]*(1-(Tableau5[[#This Row],[Remise]]+Tableau5[[#This Row],[PN]])))</f>
        <v>90</v>
      </c>
      <c r="O861" s="44"/>
    </row>
    <row r="862" spans="5:15" x14ac:dyDescent="0.25">
      <c r="E862" s="125" t="s">
        <v>2</v>
      </c>
      <c r="F862" s="5" t="s">
        <v>112</v>
      </c>
      <c r="G862" s="145" t="s">
        <v>1376</v>
      </c>
      <c r="H862" s="74" t="s">
        <v>26</v>
      </c>
      <c r="I862" s="127" t="s">
        <v>3286</v>
      </c>
      <c r="J862" s="144" t="s">
        <v>5196</v>
      </c>
      <c r="K862" s="142">
        <v>100</v>
      </c>
      <c r="L862" s="143">
        <v>0.1</v>
      </c>
      <c r="M862" s="80"/>
      <c r="N862" s="43">
        <f>IF(Tableau5[[#This Row],[PN]]&gt;0.05,"ERREUR",Tableau5[[#This Row],[Prix de vente public]]*(1-(Tableau5[[#This Row],[Remise]]+Tableau5[[#This Row],[PN]])))</f>
        <v>90</v>
      </c>
      <c r="O862" s="44"/>
    </row>
    <row r="863" spans="5:15" x14ac:dyDescent="0.25">
      <c r="E863" s="125" t="s">
        <v>2</v>
      </c>
      <c r="F863" s="5" t="s">
        <v>112</v>
      </c>
      <c r="G863" s="145" t="s">
        <v>1377</v>
      </c>
      <c r="H863" s="74" t="s">
        <v>26</v>
      </c>
      <c r="I863" s="127" t="s">
        <v>3287</v>
      </c>
      <c r="J863" s="144" t="s">
        <v>5197</v>
      </c>
      <c r="K863" s="142">
        <v>100</v>
      </c>
      <c r="L863" s="143">
        <v>0.1</v>
      </c>
      <c r="M863" s="80"/>
      <c r="N863" s="43">
        <f>IF(Tableau5[[#This Row],[PN]]&gt;0.05,"ERREUR",Tableau5[[#This Row],[Prix de vente public]]*(1-(Tableau5[[#This Row],[Remise]]+Tableau5[[#This Row],[PN]])))</f>
        <v>90</v>
      </c>
      <c r="O863" s="44"/>
    </row>
    <row r="864" spans="5:15" x14ac:dyDescent="0.25">
      <c r="E864" s="125" t="s">
        <v>2</v>
      </c>
      <c r="F864" s="5" t="s">
        <v>112</v>
      </c>
      <c r="G864" s="145" t="s">
        <v>1378</v>
      </c>
      <c r="H864" s="74" t="s">
        <v>26</v>
      </c>
      <c r="I864" s="127" t="s">
        <v>3288</v>
      </c>
      <c r="J864" s="144" t="s">
        <v>5198</v>
      </c>
      <c r="K864" s="142">
        <v>100</v>
      </c>
      <c r="L864" s="143">
        <v>0.1</v>
      </c>
      <c r="M864" s="80"/>
      <c r="N864" s="43">
        <f>IF(Tableau5[[#This Row],[PN]]&gt;0.05,"ERREUR",Tableau5[[#This Row],[Prix de vente public]]*(1-(Tableau5[[#This Row],[Remise]]+Tableau5[[#This Row],[PN]])))</f>
        <v>90</v>
      </c>
      <c r="O864" s="44"/>
    </row>
    <row r="865" spans="5:15" x14ac:dyDescent="0.25">
      <c r="E865" s="125" t="s">
        <v>2</v>
      </c>
      <c r="F865" s="5" t="s">
        <v>112</v>
      </c>
      <c r="G865" s="145" t="s">
        <v>1379</v>
      </c>
      <c r="H865" s="74" t="s">
        <v>26</v>
      </c>
      <c r="I865" s="127" t="s">
        <v>3289</v>
      </c>
      <c r="J865" s="144" t="s">
        <v>5199</v>
      </c>
      <c r="K865" s="142">
        <v>100</v>
      </c>
      <c r="L865" s="143">
        <v>0.1</v>
      </c>
      <c r="M865" s="80"/>
      <c r="N865" s="43">
        <f>IF(Tableau5[[#This Row],[PN]]&gt;0.05,"ERREUR",Tableau5[[#This Row],[Prix de vente public]]*(1-(Tableau5[[#This Row],[Remise]]+Tableau5[[#This Row],[PN]])))</f>
        <v>90</v>
      </c>
      <c r="O865" s="44"/>
    </row>
    <row r="866" spans="5:15" x14ac:dyDescent="0.25">
      <c r="E866" s="125" t="s">
        <v>2</v>
      </c>
      <c r="F866" s="5" t="s">
        <v>112</v>
      </c>
      <c r="G866" s="145" t="s">
        <v>1380</v>
      </c>
      <c r="H866" s="74" t="s">
        <v>26</v>
      </c>
      <c r="I866" s="127" t="s">
        <v>3290</v>
      </c>
      <c r="J866" s="144" t="s">
        <v>5200</v>
      </c>
      <c r="K866" s="142">
        <v>100</v>
      </c>
      <c r="L866" s="143">
        <v>0.1</v>
      </c>
      <c r="M866" s="80"/>
      <c r="N866" s="43">
        <f>IF(Tableau5[[#This Row],[PN]]&gt;0.05,"ERREUR",Tableau5[[#This Row],[Prix de vente public]]*(1-(Tableau5[[#This Row],[Remise]]+Tableau5[[#This Row],[PN]])))</f>
        <v>90</v>
      </c>
      <c r="O866" s="44"/>
    </row>
    <row r="867" spans="5:15" x14ac:dyDescent="0.25">
      <c r="E867" s="125" t="s">
        <v>2</v>
      </c>
      <c r="F867" s="5" t="s">
        <v>112</v>
      </c>
      <c r="G867" s="145" t="s">
        <v>1381</v>
      </c>
      <c r="H867" s="74" t="s">
        <v>26</v>
      </c>
      <c r="I867" s="127" t="s">
        <v>3291</v>
      </c>
      <c r="J867" s="144" t="s">
        <v>5201</v>
      </c>
      <c r="K867" s="142">
        <v>100</v>
      </c>
      <c r="L867" s="143">
        <v>0.1</v>
      </c>
      <c r="M867" s="80"/>
      <c r="N867" s="43">
        <f>IF(Tableau5[[#This Row],[PN]]&gt;0.05,"ERREUR",Tableau5[[#This Row],[Prix de vente public]]*(1-(Tableau5[[#This Row],[Remise]]+Tableau5[[#This Row],[PN]])))</f>
        <v>90</v>
      </c>
      <c r="O867" s="44"/>
    </row>
    <row r="868" spans="5:15" x14ac:dyDescent="0.25">
      <c r="E868" s="125" t="s">
        <v>2</v>
      </c>
      <c r="F868" s="5" t="s">
        <v>112</v>
      </c>
      <c r="G868" s="145" t="s">
        <v>1382</v>
      </c>
      <c r="H868" s="74" t="s">
        <v>26</v>
      </c>
      <c r="I868" s="127" t="s">
        <v>3292</v>
      </c>
      <c r="J868" s="144" t="s">
        <v>5202</v>
      </c>
      <c r="K868" s="142">
        <v>100</v>
      </c>
      <c r="L868" s="143">
        <v>0.1</v>
      </c>
      <c r="M868" s="80"/>
      <c r="N868" s="43">
        <f>IF(Tableau5[[#This Row],[PN]]&gt;0.05,"ERREUR",Tableau5[[#This Row],[Prix de vente public]]*(1-(Tableau5[[#This Row],[Remise]]+Tableau5[[#This Row],[PN]])))</f>
        <v>90</v>
      </c>
      <c r="O868" s="44"/>
    </row>
    <row r="869" spans="5:15" x14ac:dyDescent="0.25">
      <c r="E869" s="125" t="s">
        <v>2</v>
      </c>
      <c r="F869" s="5" t="s">
        <v>112</v>
      </c>
      <c r="G869" s="145" t="s">
        <v>1383</v>
      </c>
      <c r="H869" s="74" t="s">
        <v>26</v>
      </c>
      <c r="I869" s="127" t="s">
        <v>3293</v>
      </c>
      <c r="J869" s="144" t="s">
        <v>5203</v>
      </c>
      <c r="K869" s="142">
        <v>100</v>
      </c>
      <c r="L869" s="143">
        <v>0.1</v>
      </c>
      <c r="M869" s="80"/>
      <c r="N869" s="43">
        <f>IF(Tableau5[[#This Row],[PN]]&gt;0.05,"ERREUR",Tableau5[[#This Row],[Prix de vente public]]*(1-(Tableau5[[#This Row],[Remise]]+Tableau5[[#This Row],[PN]])))</f>
        <v>90</v>
      </c>
      <c r="O869" s="44"/>
    </row>
    <row r="870" spans="5:15" x14ac:dyDescent="0.25">
      <c r="E870" s="125" t="s">
        <v>2</v>
      </c>
      <c r="F870" s="5" t="s">
        <v>112</v>
      </c>
      <c r="G870" s="145" t="s">
        <v>1384</v>
      </c>
      <c r="H870" s="74" t="s">
        <v>26</v>
      </c>
      <c r="I870" s="127" t="s">
        <v>3294</v>
      </c>
      <c r="J870" s="144" t="s">
        <v>5204</v>
      </c>
      <c r="K870" s="142">
        <v>100</v>
      </c>
      <c r="L870" s="143">
        <v>0.1</v>
      </c>
      <c r="M870" s="80"/>
      <c r="N870" s="43">
        <f>IF(Tableau5[[#This Row],[PN]]&gt;0.05,"ERREUR",Tableau5[[#This Row],[Prix de vente public]]*(1-(Tableau5[[#This Row],[Remise]]+Tableau5[[#This Row],[PN]])))</f>
        <v>90</v>
      </c>
      <c r="O870" s="44"/>
    </row>
    <row r="871" spans="5:15" x14ac:dyDescent="0.25">
      <c r="E871" s="125" t="s">
        <v>2</v>
      </c>
      <c r="F871" s="5" t="s">
        <v>112</v>
      </c>
      <c r="G871" s="145" t="s">
        <v>1385</v>
      </c>
      <c r="H871" s="74" t="s">
        <v>26</v>
      </c>
      <c r="I871" s="127" t="s">
        <v>3295</v>
      </c>
      <c r="J871" s="144" t="s">
        <v>5205</v>
      </c>
      <c r="K871" s="142">
        <v>100</v>
      </c>
      <c r="L871" s="143">
        <v>0.1</v>
      </c>
      <c r="M871" s="80"/>
      <c r="N871" s="43">
        <f>IF(Tableau5[[#This Row],[PN]]&gt;0.05,"ERREUR",Tableau5[[#This Row],[Prix de vente public]]*(1-(Tableau5[[#This Row],[Remise]]+Tableau5[[#This Row],[PN]])))</f>
        <v>90</v>
      </c>
      <c r="O871" s="44"/>
    </row>
    <row r="872" spans="5:15" x14ac:dyDescent="0.25">
      <c r="E872" s="125" t="s">
        <v>2</v>
      </c>
      <c r="F872" s="5" t="s">
        <v>112</v>
      </c>
      <c r="G872" s="145" t="s">
        <v>1386</v>
      </c>
      <c r="H872" s="74" t="s">
        <v>26</v>
      </c>
      <c r="I872" s="127" t="s">
        <v>3296</v>
      </c>
      <c r="J872" s="144" t="s">
        <v>5206</v>
      </c>
      <c r="K872" s="142">
        <v>100</v>
      </c>
      <c r="L872" s="143">
        <v>0.1</v>
      </c>
      <c r="M872" s="80"/>
      <c r="N872" s="43">
        <f>IF(Tableau5[[#This Row],[PN]]&gt;0.05,"ERREUR",Tableau5[[#This Row],[Prix de vente public]]*(1-(Tableau5[[#This Row],[Remise]]+Tableau5[[#This Row],[PN]])))</f>
        <v>90</v>
      </c>
      <c r="O872" s="44"/>
    </row>
    <row r="873" spans="5:15" x14ac:dyDescent="0.25">
      <c r="E873" s="125" t="s">
        <v>2</v>
      </c>
      <c r="F873" s="5" t="s">
        <v>112</v>
      </c>
      <c r="G873" s="145" t="s">
        <v>1387</v>
      </c>
      <c r="H873" s="74" t="s">
        <v>26</v>
      </c>
      <c r="I873" s="127" t="s">
        <v>3297</v>
      </c>
      <c r="J873" s="144" t="s">
        <v>5207</v>
      </c>
      <c r="K873" s="142">
        <v>100</v>
      </c>
      <c r="L873" s="143">
        <v>0.1</v>
      </c>
      <c r="M873" s="80"/>
      <c r="N873" s="43">
        <f>IF(Tableau5[[#This Row],[PN]]&gt;0.05,"ERREUR",Tableau5[[#This Row],[Prix de vente public]]*(1-(Tableau5[[#This Row],[Remise]]+Tableau5[[#This Row],[PN]])))</f>
        <v>90</v>
      </c>
      <c r="O873" s="44"/>
    </row>
    <row r="874" spans="5:15" x14ac:dyDescent="0.25">
      <c r="E874" s="125" t="s">
        <v>2</v>
      </c>
      <c r="F874" s="5" t="s">
        <v>112</v>
      </c>
      <c r="G874" s="145" t="s">
        <v>1388</v>
      </c>
      <c r="H874" s="74" t="s">
        <v>26</v>
      </c>
      <c r="I874" s="127" t="s">
        <v>3298</v>
      </c>
      <c r="J874" s="144" t="s">
        <v>5208</v>
      </c>
      <c r="K874" s="142">
        <v>100</v>
      </c>
      <c r="L874" s="143">
        <v>0.1</v>
      </c>
      <c r="M874" s="80"/>
      <c r="N874" s="43">
        <f>IF(Tableau5[[#This Row],[PN]]&gt;0.05,"ERREUR",Tableau5[[#This Row],[Prix de vente public]]*(1-(Tableau5[[#This Row],[Remise]]+Tableau5[[#This Row],[PN]])))</f>
        <v>90</v>
      </c>
      <c r="O874" s="44"/>
    </row>
    <row r="875" spans="5:15" x14ac:dyDescent="0.25">
      <c r="E875" s="125" t="s">
        <v>2</v>
      </c>
      <c r="F875" s="5" t="s">
        <v>112</v>
      </c>
      <c r="G875" s="145" t="s">
        <v>1389</v>
      </c>
      <c r="H875" s="74" t="s">
        <v>26</v>
      </c>
      <c r="I875" s="127" t="s">
        <v>3299</v>
      </c>
      <c r="J875" s="144" t="s">
        <v>5209</v>
      </c>
      <c r="K875" s="142">
        <v>100</v>
      </c>
      <c r="L875" s="143">
        <v>0.1</v>
      </c>
      <c r="M875" s="80"/>
      <c r="N875" s="43">
        <f>IF(Tableau5[[#This Row],[PN]]&gt;0.05,"ERREUR",Tableau5[[#This Row],[Prix de vente public]]*(1-(Tableau5[[#This Row],[Remise]]+Tableau5[[#This Row],[PN]])))</f>
        <v>90</v>
      </c>
      <c r="O875" s="44"/>
    </row>
    <row r="876" spans="5:15" x14ac:dyDescent="0.25">
      <c r="E876" s="125" t="s">
        <v>2</v>
      </c>
      <c r="F876" s="5" t="s">
        <v>112</v>
      </c>
      <c r="G876" s="145" t="s">
        <v>1390</v>
      </c>
      <c r="H876" s="74" t="s">
        <v>26</v>
      </c>
      <c r="I876" s="127" t="s">
        <v>3300</v>
      </c>
      <c r="J876" s="144" t="s">
        <v>5210</v>
      </c>
      <c r="K876" s="142">
        <v>100</v>
      </c>
      <c r="L876" s="143">
        <v>0.1</v>
      </c>
      <c r="M876" s="80"/>
      <c r="N876" s="43">
        <f>IF(Tableau5[[#This Row],[PN]]&gt;0.05,"ERREUR",Tableau5[[#This Row],[Prix de vente public]]*(1-(Tableau5[[#This Row],[Remise]]+Tableau5[[#This Row],[PN]])))</f>
        <v>90</v>
      </c>
      <c r="O876" s="44"/>
    </row>
    <row r="877" spans="5:15" x14ac:dyDescent="0.25">
      <c r="E877" s="125" t="s">
        <v>2</v>
      </c>
      <c r="F877" s="5" t="s">
        <v>112</v>
      </c>
      <c r="G877" s="145" t="s">
        <v>1391</v>
      </c>
      <c r="H877" s="74" t="s">
        <v>26</v>
      </c>
      <c r="I877" s="127" t="s">
        <v>3301</v>
      </c>
      <c r="J877" s="144" t="s">
        <v>5211</v>
      </c>
      <c r="K877" s="142">
        <v>100</v>
      </c>
      <c r="L877" s="143">
        <v>0.1</v>
      </c>
      <c r="M877" s="80"/>
      <c r="N877" s="43">
        <f>IF(Tableau5[[#This Row],[PN]]&gt;0.05,"ERREUR",Tableau5[[#This Row],[Prix de vente public]]*(1-(Tableau5[[#This Row],[Remise]]+Tableau5[[#This Row],[PN]])))</f>
        <v>90</v>
      </c>
      <c r="O877" s="44"/>
    </row>
    <row r="878" spans="5:15" x14ac:dyDescent="0.25">
      <c r="E878" s="125" t="s">
        <v>2</v>
      </c>
      <c r="F878" s="5" t="s">
        <v>112</v>
      </c>
      <c r="G878" s="145" t="s">
        <v>1392</v>
      </c>
      <c r="H878" s="74" t="s">
        <v>26</v>
      </c>
      <c r="I878" s="127" t="s">
        <v>3302</v>
      </c>
      <c r="J878" s="144" t="s">
        <v>5212</v>
      </c>
      <c r="K878" s="142">
        <v>100</v>
      </c>
      <c r="L878" s="143">
        <v>0.1</v>
      </c>
      <c r="M878" s="80"/>
      <c r="N878" s="43">
        <f>IF(Tableau5[[#This Row],[PN]]&gt;0.05,"ERREUR",Tableau5[[#This Row],[Prix de vente public]]*(1-(Tableau5[[#This Row],[Remise]]+Tableau5[[#This Row],[PN]])))</f>
        <v>90</v>
      </c>
      <c r="O878" s="44"/>
    </row>
    <row r="879" spans="5:15" x14ac:dyDescent="0.25">
      <c r="E879" s="125" t="s">
        <v>2</v>
      </c>
      <c r="F879" s="5" t="s">
        <v>112</v>
      </c>
      <c r="G879" s="145" t="s">
        <v>1393</v>
      </c>
      <c r="H879" s="74" t="s">
        <v>26</v>
      </c>
      <c r="I879" s="127" t="s">
        <v>3303</v>
      </c>
      <c r="J879" s="144" t="s">
        <v>5213</v>
      </c>
      <c r="K879" s="142">
        <v>100</v>
      </c>
      <c r="L879" s="143">
        <v>0.1</v>
      </c>
      <c r="M879" s="80"/>
      <c r="N879" s="43">
        <f>IF(Tableau5[[#This Row],[PN]]&gt;0.05,"ERREUR",Tableau5[[#This Row],[Prix de vente public]]*(1-(Tableau5[[#This Row],[Remise]]+Tableau5[[#This Row],[PN]])))</f>
        <v>90</v>
      </c>
      <c r="O879" s="44"/>
    </row>
    <row r="880" spans="5:15" x14ac:dyDescent="0.25">
      <c r="E880" s="125" t="s">
        <v>2</v>
      </c>
      <c r="F880" s="5" t="s">
        <v>112</v>
      </c>
      <c r="G880" s="145" t="s">
        <v>1394</v>
      </c>
      <c r="H880" s="74" t="s">
        <v>26</v>
      </c>
      <c r="I880" s="127" t="s">
        <v>3304</v>
      </c>
      <c r="J880" s="144" t="s">
        <v>5214</v>
      </c>
      <c r="K880" s="142">
        <v>100</v>
      </c>
      <c r="L880" s="143">
        <v>0.1</v>
      </c>
      <c r="M880" s="80"/>
      <c r="N880" s="43">
        <f>IF(Tableau5[[#This Row],[PN]]&gt;0.05,"ERREUR",Tableau5[[#This Row],[Prix de vente public]]*(1-(Tableau5[[#This Row],[Remise]]+Tableau5[[#This Row],[PN]])))</f>
        <v>90</v>
      </c>
      <c r="O880" s="44"/>
    </row>
    <row r="881" spans="5:15" x14ac:dyDescent="0.25">
      <c r="E881" s="125" t="s">
        <v>2</v>
      </c>
      <c r="F881" s="5" t="s">
        <v>112</v>
      </c>
      <c r="G881" s="145" t="s">
        <v>1395</v>
      </c>
      <c r="H881" s="74" t="s">
        <v>26</v>
      </c>
      <c r="I881" s="127" t="s">
        <v>3305</v>
      </c>
      <c r="J881" s="144" t="s">
        <v>5215</v>
      </c>
      <c r="K881" s="142">
        <v>100</v>
      </c>
      <c r="L881" s="143">
        <v>0.1</v>
      </c>
      <c r="M881" s="80"/>
      <c r="N881" s="43">
        <f>IF(Tableau5[[#This Row],[PN]]&gt;0.05,"ERREUR",Tableau5[[#This Row],[Prix de vente public]]*(1-(Tableau5[[#This Row],[Remise]]+Tableau5[[#This Row],[PN]])))</f>
        <v>90</v>
      </c>
      <c r="O881" s="44"/>
    </row>
    <row r="882" spans="5:15" x14ac:dyDescent="0.25">
      <c r="E882" s="125" t="s">
        <v>2</v>
      </c>
      <c r="F882" s="5" t="s">
        <v>112</v>
      </c>
      <c r="G882" s="145" t="s">
        <v>1396</v>
      </c>
      <c r="H882" s="74" t="s">
        <v>26</v>
      </c>
      <c r="I882" s="127" t="s">
        <v>3306</v>
      </c>
      <c r="J882" s="144" t="s">
        <v>5216</v>
      </c>
      <c r="K882" s="142">
        <v>100</v>
      </c>
      <c r="L882" s="143">
        <v>0.1</v>
      </c>
      <c r="M882" s="80"/>
      <c r="N882" s="43">
        <f>IF(Tableau5[[#This Row],[PN]]&gt;0.05,"ERREUR",Tableau5[[#This Row],[Prix de vente public]]*(1-(Tableau5[[#This Row],[Remise]]+Tableau5[[#This Row],[PN]])))</f>
        <v>90</v>
      </c>
      <c r="O882" s="44"/>
    </row>
    <row r="883" spans="5:15" x14ac:dyDescent="0.25">
      <c r="E883" s="125" t="s">
        <v>2</v>
      </c>
      <c r="F883" s="5" t="s">
        <v>112</v>
      </c>
      <c r="G883" s="145" t="s">
        <v>1397</v>
      </c>
      <c r="H883" s="74" t="s">
        <v>26</v>
      </c>
      <c r="I883" s="127" t="s">
        <v>3307</v>
      </c>
      <c r="J883" s="144" t="s">
        <v>5217</v>
      </c>
      <c r="K883" s="142">
        <v>100</v>
      </c>
      <c r="L883" s="143">
        <v>0.1</v>
      </c>
      <c r="M883" s="80"/>
      <c r="N883" s="43">
        <f>IF(Tableau5[[#This Row],[PN]]&gt;0.05,"ERREUR",Tableau5[[#This Row],[Prix de vente public]]*(1-(Tableau5[[#This Row],[Remise]]+Tableau5[[#This Row],[PN]])))</f>
        <v>90</v>
      </c>
      <c r="O883" s="44"/>
    </row>
    <row r="884" spans="5:15" x14ac:dyDescent="0.25">
      <c r="E884" s="125" t="s">
        <v>2</v>
      </c>
      <c r="F884" s="5" t="s">
        <v>112</v>
      </c>
      <c r="G884" s="145" t="s">
        <v>1398</v>
      </c>
      <c r="H884" s="74" t="s">
        <v>26</v>
      </c>
      <c r="I884" s="127" t="s">
        <v>3308</v>
      </c>
      <c r="J884" s="144" t="s">
        <v>5218</v>
      </c>
      <c r="K884" s="142">
        <v>100</v>
      </c>
      <c r="L884" s="143">
        <v>0.1</v>
      </c>
      <c r="M884" s="80"/>
      <c r="N884" s="43">
        <f>IF(Tableau5[[#This Row],[PN]]&gt;0.05,"ERREUR",Tableau5[[#This Row],[Prix de vente public]]*(1-(Tableau5[[#This Row],[Remise]]+Tableau5[[#This Row],[PN]])))</f>
        <v>90</v>
      </c>
      <c r="O884" s="44"/>
    </row>
    <row r="885" spans="5:15" x14ac:dyDescent="0.25">
      <c r="E885" s="125" t="s">
        <v>2</v>
      </c>
      <c r="F885" s="5" t="s">
        <v>112</v>
      </c>
      <c r="G885" s="145" t="s">
        <v>1399</v>
      </c>
      <c r="H885" s="74" t="s">
        <v>26</v>
      </c>
      <c r="I885" s="127" t="s">
        <v>3309</v>
      </c>
      <c r="J885" s="144" t="s">
        <v>5219</v>
      </c>
      <c r="K885" s="142">
        <v>100</v>
      </c>
      <c r="L885" s="143">
        <v>0.1</v>
      </c>
      <c r="M885" s="80"/>
      <c r="N885" s="43">
        <f>IF(Tableau5[[#This Row],[PN]]&gt;0.05,"ERREUR",Tableau5[[#This Row],[Prix de vente public]]*(1-(Tableau5[[#This Row],[Remise]]+Tableau5[[#This Row],[PN]])))</f>
        <v>90</v>
      </c>
      <c r="O885" s="44"/>
    </row>
    <row r="886" spans="5:15" x14ac:dyDescent="0.25">
      <c r="E886" s="125" t="s">
        <v>2</v>
      </c>
      <c r="F886" s="5" t="s">
        <v>112</v>
      </c>
      <c r="G886" s="145" t="s">
        <v>1400</v>
      </c>
      <c r="H886" s="74" t="s">
        <v>26</v>
      </c>
      <c r="I886" s="127" t="s">
        <v>3310</v>
      </c>
      <c r="J886" s="144" t="s">
        <v>5220</v>
      </c>
      <c r="K886" s="142">
        <v>100</v>
      </c>
      <c r="L886" s="143">
        <v>0.1</v>
      </c>
      <c r="M886" s="80"/>
      <c r="N886" s="43">
        <f>IF(Tableau5[[#This Row],[PN]]&gt;0.05,"ERREUR",Tableau5[[#This Row],[Prix de vente public]]*(1-(Tableau5[[#This Row],[Remise]]+Tableau5[[#This Row],[PN]])))</f>
        <v>90</v>
      </c>
      <c r="O886" s="44"/>
    </row>
    <row r="887" spans="5:15" x14ac:dyDescent="0.25">
      <c r="E887" s="125" t="s">
        <v>2</v>
      </c>
      <c r="F887" s="5" t="s">
        <v>112</v>
      </c>
      <c r="G887" s="145" t="s">
        <v>1401</v>
      </c>
      <c r="H887" s="74" t="s">
        <v>26</v>
      </c>
      <c r="I887" s="127" t="s">
        <v>3311</v>
      </c>
      <c r="J887" s="144" t="s">
        <v>5221</v>
      </c>
      <c r="K887" s="142">
        <v>100</v>
      </c>
      <c r="L887" s="143">
        <v>0.1</v>
      </c>
      <c r="M887" s="80"/>
      <c r="N887" s="43">
        <f>IF(Tableau5[[#This Row],[PN]]&gt;0.05,"ERREUR",Tableau5[[#This Row],[Prix de vente public]]*(1-(Tableau5[[#This Row],[Remise]]+Tableau5[[#This Row],[PN]])))</f>
        <v>90</v>
      </c>
      <c r="O887" s="44"/>
    </row>
    <row r="888" spans="5:15" x14ac:dyDescent="0.25">
      <c r="E888" s="125" t="s">
        <v>2</v>
      </c>
      <c r="F888" s="5" t="s">
        <v>112</v>
      </c>
      <c r="G888" s="145" t="s">
        <v>1402</v>
      </c>
      <c r="H888" s="74" t="s">
        <v>26</v>
      </c>
      <c r="I888" s="127" t="s">
        <v>3312</v>
      </c>
      <c r="J888" s="144" t="s">
        <v>5222</v>
      </c>
      <c r="K888" s="142">
        <v>100</v>
      </c>
      <c r="L888" s="143">
        <v>0.1</v>
      </c>
      <c r="M888" s="80"/>
      <c r="N888" s="43">
        <f>IF(Tableau5[[#This Row],[PN]]&gt;0.05,"ERREUR",Tableau5[[#This Row],[Prix de vente public]]*(1-(Tableau5[[#This Row],[Remise]]+Tableau5[[#This Row],[PN]])))</f>
        <v>90</v>
      </c>
      <c r="O888" s="44"/>
    </row>
    <row r="889" spans="5:15" x14ac:dyDescent="0.25">
      <c r="E889" s="125" t="s">
        <v>2</v>
      </c>
      <c r="F889" s="5" t="s">
        <v>112</v>
      </c>
      <c r="G889" s="145" t="s">
        <v>1403</v>
      </c>
      <c r="H889" s="74" t="s">
        <v>26</v>
      </c>
      <c r="I889" s="127" t="s">
        <v>3313</v>
      </c>
      <c r="J889" s="144" t="s">
        <v>5223</v>
      </c>
      <c r="K889" s="142">
        <v>100</v>
      </c>
      <c r="L889" s="143">
        <v>0.1</v>
      </c>
      <c r="M889" s="80"/>
      <c r="N889" s="43">
        <f>IF(Tableau5[[#This Row],[PN]]&gt;0.05,"ERREUR",Tableau5[[#This Row],[Prix de vente public]]*(1-(Tableau5[[#This Row],[Remise]]+Tableau5[[#This Row],[PN]])))</f>
        <v>90</v>
      </c>
      <c r="O889" s="44"/>
    </row>
    <row r="890" spans="5:15" x14ac:dyDescent="0.25">
      <c r="E890" s="125" t="s">
        <v>2</v>
      </c>
      <c r="F890" s="5" t="s">
        <v>112</v>
      </c>
      <c r="G890" s="145" t="s">
        <v>1404</v>
      </c>
      <c r="H890" s="74" t="s">
        <v>26</v>
      </c>
      <c r="I890" s="127" t="s">
        <v>3314</v>
      </c>
      <c r="J890" s="144" t="s">
        <v>5224</v>
      </c>
      <c r="K890" s="142">
        <v>100</v>
      </c>
      <c r="L890" s="143">
        <v>0.1</v>
      </c>
      <c r="M890" s="80"/>
      <c r="N890" s="43">
        <f>IF(Tableau5[[#This Row],[PN]]&gt;0.05,"ERREUR",Tableau5[[#This Row],[Prix de vente public]]*(1-(Tableau5[[#This Row],[Remise]]+Tableau5[[#This Row],[PN]])))</f>
        <v>90</v>
      </c>
      <c r="O890" s="44"/>
    </row>
    <row r="891" spans="5:15" x14ac:dyDescent="0.25">
      <c r="E891" s="125" t="s">
        <v>2</v>
      </c>
      <c r="F891" s="5" t="s">
        <v>112</v>
      </c>
      <c r="G891" s="145" t="s">
        <v>1405</v>
      </c>
      <c r="H891" s="74" t="s">
        <v>26</v>
      </c>
      <c r="I891" s="127" t="s">
        <v>3315</v>
      </c>
      <c r="J891" s="144" t="s">
        <v>5225</v>
      </c>
      <c r="K891" s="142">
        <v>100</v>
      </c>
      <c r="L891" s="143">
        <v>0.1</v>
      </c>
      <c r="M891" s="80"/>
      <c r="N891" s="43">
        <f>IF(Tableau5[[#This Row],[PN]]&gt;0.05,"ERREUR",Tableau5[[#This Row],[Prix de vente public]]*(1-(Tableau5[[#This Row],[Remise]]+Tableau5[[#This Row],[PN]])))</f>
        <v>90</v>
      </c>
      <c r="O891" s="44"/>
    </row>
    <row r="892" spans="5:15" x14ac:dyDescent="0.25">
      <c r="E892" s="125" t="s">
        <v>2</v>
      </c>
      <c r="F892" s="5" t="s">
        <v>112</v>
      </c>
      <c r="G892" s="145" t="s">
        <v>1406</v>
      </c>
      <c r="H892" s="74" t="s">
        <v>26</v>
      </c>
      <c r="I892" s="127" t="s">
        <v>3316</v>
      </c>
      <c r="J892" s="144" t="s">
        <v>5226</v>
      </c>
      <c r="K892" s="142">
        <v>100</v>
      </c>
      <c r="L892" s="143">
        <v>0.1</v>
      </c>
      <c r="M892" s="80"/>
      <c r="N892" s="43">
        <f>IF(Tableau5[[#This Row],[PN]]&gt;0.05,"ERREUR",Tableau5[[#This Row],[Prix de vente public]]*(1-(Tableau5[[#This Row],[Remise]]+Tableau5[[#This Row],[PN]])))</f>
        <v>90</v>
      </c>
      <c r="O892" s="44"/>
    </row>
    <row r="893" spans="5:15" x14ac:dyDescent="0.25">
      <c r="E893" s="125" t="s">
        <v>2</v>
      </c>
      <c r="F893" s="5" t="s">
        <v>112</v>
      </c>
      <c r="G893" s="145" t="s">
        <v>1407</v>
      </c>
      <c r="H893" s="74" t="s">
        <v>26</v>
      </c>
      <c r="I893" s="127" t="s">
        <v>3317</v>
      </c>
      <c r="J893" s="144" t="s">
        <v>5227</v>
      </c>
      <c r="K893" s="142">
        <v>100</v>
      </c>
      <c r="L893" s="143">
        <v>0.1</v>
      </c>
      <c r="M893" s="80"/>
      <c r="N893" s="43">
        <f>IF(Tableau5[[#This Row],[PN]]&gt;0.05,"ERREUR",Tableau5[[#This Row],[Prix de vente public]]*(1-(Tableau5[[#This Row],[Remise]]+Tableau5[[#This Row],[PN]])))</f>
        <v>90</v>
      </c>
      <c r="O893" s="44"/>
    </row>
    <row r="894" spans="5:15" x14ac:dyDescent="0.25">
      <c r="E894" s="125" t="s">
        <v>2</v>
      </c>
      <c r="F894" s="5" t="s">
        <v>112</v>
      </c>
      <c r="G894" s="145" t="s">
        <v>1408</v>
      </c>
      <c r="H894" s="74" t="s">
        <v>26</v>
      </c>
      <c r="I894" s="127" t="s">
        <v>3318</v>
      </c>
      <c r="J894" s="144" t="s">
        <v>5228</v>
      </c>
      <c r="K894" s="142">
        <v>100</v>
      </c>
      <c r="L894" s="143">
        <v>0.1</v>
      </c>
      <c r="M894" s="80"/>
      <c r="N894" s="43">
        <f>IF(Tableau5[[#This Row],[PN]]&gt;0.05,"ERREUR",Tableau5[[#This Row],[Prix de vente public]]*(1-(Tableau5[[#This Row],[Remise]]+Tableau5[[#This Row],[PN]])))</f>
        <v>90</v>
      </c>
      <c r="O894" s="44"/>
    </row>
    <row r="895" spans="5:15" x14ac:dyDescent="0.25">
      <c r="E895" s="125" t="s">
        <v>2</v>
      </c>
      <c r="F895" s="5" t="s">
        <v>112</v>
      </c>
      <c r="G895" s="145" t="s">
        <v>1409</v>
      </c>
      <c r="H895" s="74" t="s">
        <v>26</v>
      </c>
      <c r="I895" s="127" t="s">
        <v>3319</v>
      </c>
      <c r="J895" s="144" t="s">
        <v>5229</v>
      </c>
      <c r="K895" s="142">
        <v>100</v>
      </c>
      <c r="L895" s="143">
        <v>0.1</v>
      </c>
      <c r="M895" s="80"/>
      <c r="N895" s="43">
        <f>IF(Tableau5[[#This Row],[PN]]&gt;0.05,"ERREUR",Tableau5[[#This Row],[Prix de vente public]]*(1-(Tableau5[[#This Row],[Remise]]+Tableau5[[#This Row],[PN]])))</f>
        <v>90</v>
      </c>
      <c r="O895" s="44"/>
    </row>
    <row r="896" spans="5:15" x14ac:dyDescent="0.25">
      <c r="E896" s="125" t="s">
        <v>2</v>
      </c>
      <c r="F896" s="5" t="s">
        <v>112</v>
      </c>
      <c r="G896" s="145" t="s">
        <v>1410</v>
      </c>
      <c r="H896" s="74" t="s">
        <v>26</v>
      </c>
      <c r="I896" s="127" t="s">
        <v>3320</v>
      </c>
      <c r="J896" s="144" t="s">
        <v>5230</v>
      </c>
      <c r="K896" s="142">
        <v>100</v>
      </c>
      <c r="L896" s="143">
        <v>0.1</v>
      </c>
      <c r="M896" s="80"/>
      <c r="N896" s="43">
        <f>IF(Tableau5[[#This Row],[PN]]&gt;0.05,"ERREUR",Tableau5[[#This Row],[Prix de vente public]]*(1-(Tableau5[[#This Row],[Remise]]+Tableau5[[#This Row],[PN]])))</f>
        <v>90</v>
      </c>
      <c r="O896" s="44"/>
    </row>
    <row r="897" spans="5:15" x14ac:dyDescent="0.25">
      <c r="E897" s="125" t="s">
        <v>2</v>
      </c>
      <c r="F897" s="5" t="s">
        <v>112</v>
      </c>
      <c r="G897" s="145" t="s">
        <v>1411</v>
      </c>
      <c r="H897" s="74" t="s">
        <v>26</v>
      </c>
      <c r="I897" s="127" t="s">
        <v>3321</v>
      </c>
      <c r="J897" s="144" t="s">
        <v>5231</v>
      </c>
      <c r="K897" s="142">
        <v>100</v>
      </c>
      <c r="L897" s="143">
        <v>0.1</v>
      </c>
      <c r="M897" s="80"/>
      <c r="N897" s="43">
        <f>IF(Tableau5[[#This Row],[PN]]&gt;0.05,"ERREUR",Tableau5[[#This Row],[Prix de vente public]]*(1-(Tableau5[[#This Row],[Remise]]+Tableau5[[#This Row],[PN]])))</f>
        <v>90</v>
      </c>
      <c r="O897" s="44"/>
    </row>
    <row r="898" spans="5:15" x14ac:dyDescent="0.25">
      <c r="E898" s="125" t="s">
        <v>2</v>
      </c>
      <c r="F898" s="5" t="s">
        <v>112</v>
      </c>
      <c r="G898" s="145" t="s">
        <v>1412</v>
      </c>
      <c r="H898" s="74" t="s">
        <v>26</v>
      </c>
      <c r="I898" s="127" t="s">
        <v>3322</v>
      </c>
      <c r="J898" s="144" t="s">
        <v>5232</v>
      </c>
      <c r="K898" s="142">
        <v>100</v>
      </c>
      <c r="L898" s="143">
        <v>0.1</v>
      </c>
      <c r="M898" s="80"/>
      <c r="N898" s="43">
        <f>IF(Tableau5[[#This Row],[PN]]&gt;0.05,"ERREUR",Tableau5[[#This Row],[Prix de vente public]]*(1-(Tableau5[[#This Row],[Remise]]+Tableau5[[#This Row],[PN]])))</f>
        <v>90</v>
      </c>
      <c r="O898" s="44"/>
    </row>
    <row r="899" spans="5:15" x14ac:dyDescent="0.25">
      <c r="E899" s="125" t="s">
        <v>2</v>
      </c>
      <c r="F899" s="5" t="s">
        <v>112</v>
      </c>
      <c r="G899" s="145" t="s">
        <v>1413</v>
      </c>
      <c r="H899" s="74" t="s">
        <v>26</v>
      </c>
      <c r="I899" s="127" t="s">
        <v>3323</v>
      </c>
      <c r="J899" s="144" t="s">
        <v>5233</v>
      </c>
      <c r="K899" s="142">
        <v>100</v>
      </c>
      <c r="L899" s="143">
        <v>0.1</v>
      </c>
      <c r="M899" s="80"/>
      <c r="N899" s="43">
        <f>IF(Tableau5[[#This Row],[PN]]&gt;0.05,"ERREUR",Tableau5[[#This Row],[Prix de vente public]]*(1-(Tableau5[[#This Row],[Remise]]+Tableau5[[#This Row],[PN]])))</f>
        <v>90</v>
      </c>
      <c r="O899" s="44"/>
    </row>
    <row r="900" spans="5:15" x14ac:dyDescent="0.25">
      <c r="E900" s="125" t="s">
        <v>2</v>
      </c>
      <c r="F900" s="5" t="s">
        <v>112</v>
      </c>
      <c r="G900" s="145" t="s">
        <v>1414</v>
      </c>
      <c r="H900" s="74" t="s">
        <v>26</v>
      </c>
      <c r="I900" s="127" t="s">
        <v>3324</v>
      </c>
      <c r="J900" s="144" t="s">
        <v>5234</v>
      </c>
      <c r="K900" s="142">
        <v>100</v>
      </c>
      <c r="L900" s="143">
        <v>0.1</v>
      </c>
      <c r="M900" s="80"/>
      <c r="N900" s="43">
        <f>IF(Tableau5[[#This Row],[PN]]&gt;0.05,"ERREUR",Tableau5[[#This Row],[Prix de vente public]]*(1-(Tableau5[[#This Row],[Remise]]+Tableau5[[#This Row],[PN]])))</f>
        <v>90</v>
      </c>
      <c r="O900" s="44"/>
    </row>
    <row r="901" spans="5:15" x14ac:dyDescent="0.25">
      <c r="E901" s="125" t="s">
        <v>2</v>
      </c>
      <c r="F901" s="5" t="s">
        <v>112</v>
      </c>
      <c r="G901" s="145" t="s">
        <v>1415</v>
      </c>
      <c r="H901" s="74" t="s">
        <v>26</v>
      </c>
      <c r="I901" s="127" t="s">
        <v>3325</v>
      </c>
      <c r="J901" s="144" t="s">
        <v>5235</v>
      </c>
      <c r="K901" s="142">
        <v>100</v>
      </c>
      <c r="L901" s="143">
        <v>0.1</v>
      </c>
      <c r="M901" s="80"/>
      <c r="N901" s="43">
        <f>IF(Tableau5[[#This Row],[PN]]&gt;0.05,"ERREUR",Tableau5[[#This Row],[Prix de vente public]]*(1-(Tableau5[[#This Row],[Remise]]+Tableau5[[#This Row],[PN]])))</f>
        <v>90</v>
      </c>
      <c r="O901" s="44"/>
    </row>
    <row r="902" spans="5:15" x14ac:dyDescent="0.25">
      <c r="E902" s="125" t="s">
        <v>2</v>
      </c>
      <c r="F902" s="5" t="s">
        <v>112</v>
      </c>
      <c r="G902" s="145" t="s">
        <v>1416</v>
      </c>
      <c r="H902" s="74" t="s">
        <v>26</v>
      </c>
      <c r="I902" s="127" t="s">
        <v>3326</v>
      </c>
      <c r="J902" s="144" t="s">
        <v>5236</v>
      </c>
      <c r="K902" s="142">
        <v>100</v>
      </c>
      <c r="L902" s="143">
        <v>0.1</v>
      </c>
      <c r="M902" s="80"/>
      <c r="N902" s="43">
        <f>IF(Tableau5[[#This Row],[PN]]&gt;0.05,"ERREUR",Tableau5[[#This Row],[Prix de vente public]]*(1-(Tableau5[[#This Row],[Remise]]+Tableau5[[#This Row],[PN]])))</f>
        <v>90</v>
      </c>
      <c r="O902" s="44"/>
    </row>
    <row r="903" spans="5:15" x14ac:dyDescent="0.25">
      <c r="E903" s="125" t="s">
        <v>2</v>
      </c>
      <c r="F903" s="5" t="s">
        <v>112</v>
      </c>
      <c r="G903" s="145" t="s">
        <v>1417</v>
      </c>
      <c r="H903" s="74" t="s">
        <v>26</v>
      </c>
      <c r="I903" s="127" t="s">
        <v>3327</v>
      </c>
      <c r="J903" s="144" t="s">
        <v>5237</v>
      </c>
      <c r="K903" s="142">
        <v>100</v>
      </c>
      <c r="L903" s="143">
        <v>0.1</v>
      </c>
      <c r="M903" s="80"/>
      <c r="N903" s="43">
        <f>IF(Tableau5[[#This Row],[PN]]&gt;0.05,"ERREUR",Tableau5[[#This Row],[Prix de vente public]]*(1-(Tableau5[[#This Row],[Remise]]+Tableau5[[#This Row],[PN]])))</f>
        <v>90</v>
      </c>
      <c r="O903" s="44"/>
    </row>
    <row r="904" spans="5:15" x14ac:dyDescent="0.25">
      <c r="E904" s="125" t="s">
        <v>2</v>
      </c>
      <c r="F904" s="5" t="s">
        <v>112</v>
      </c>
      <c r="G904" s="145" t="s">
        <v>1418</v>
      </c>
      <c r="H904" s="74" t="s">
        <v>26</v>
      </c>
      <c r="I904" s="127" t="s">
        <v>3328</v>
      </c>
      <c r="J904" s="144" t="s">
        <v>5238</v>
      </c>
      <c r="K904" s="142">
        <v>100</v>
      </c>
      <c r="L904" s="143">
        <v>0.1</v>
      </c>
      <c r="M904" s="80"/>
      <c r="N904" s="43">
        <f>IF(Tableau5[[#This Row],[PN]]&gt;0.05,"ERREUR",Tableau5[[#This Row],[Prix de vente public]]*(1-(Tableau5[[#This Row],[Remise]]+Tableau5[[#This Row],[PN]])))</f>
        <v>90</v>
      </c>
      <c r="O904" s="44"/>
    </row>
    <row r="905" spans="5:15" x14ac:dyDescent="0.25">
      <c r="E905" s="125" t="s">
        <v>2</v>
      </c>
      <c r="F905" s="5" t="s">
        <v>112</v>
      </c>
      <c r="G905" s="145" t="s">
        <v>1419</v>
      </c>
      <c r="H905" s="74" t="s">
        <v>26</v>
      </c>
      <c r="I905" s="127" t="s">
        <v>3329</v>
      </c>
      <c r="J905" s="144" t="s">
        <v>5239</v>
      </c>
      <c r="K905" s="142">
        <v>100</v>
      </c>
      <c r="L905" s="143">
        <v>0.1</v>
      </c>
      <c r="M905" s="80"/>
      <c r="N905" s="43">
        <f>IF(Tableau5[[#This Row],[PN]]&gt;0.05,"ERREUR",Tableau5[[#This Row],[Prix de vente public]]*(1-(Tableau5[[#This Row],[Remise]]+Tableau5[[#This Row],[PN]])))</f>
        <v>90</v>
      </c>
      <c r="O905" s="44"/>
    </row>
    <row r="906" spans="5:15" x14ac:dyDescent="0.25">
      <c r="E906" s="125" t="s">
        <v>2</v>
      </c>
      <c r="F906" s="5" t="s">
        <v>112</v>
      </c>
      <c r="G906" s="145" t="s">
        <v>1420</v>
      </c>
      <c r="H906" s="74" t="s">
        <v>26</v>
      </c>
      <c r="I906" s="127" t="s">
        <v>3330</v>
      </c>
      <c r="J906" s="144" t="s">
        <v>5240</v>
      </c>
      <c r="K906" s="142">
        <v>100</v>
      </c>
      <c r="L906" s="143">
        <v>0.1</v>
      </c>
      <c r="M906" s="80"/>
      <c r="N906" s="43">
        <f>IF(Tableau5[[#This Row],[PN]]&gt;0.05,"ERREUR",Tableau5[[#This Row],[Prix de vente public]]*(1-(Tableau5[[#This Row],[Remise]]+Tableau5[[#This Row],[PN]])))</f>
        <v>90</v>
      </c>
      <c r="O906" s="44"/>
    </row>
    <row r="907" spans="5:15" x14ac:dyDescent="0.25">
      <c r="E907" s="125" t="s">
        <v>2</v>
      </c>
      <c r="F907" s="5" t="s">
        <v>112</v>
      </c>
      <c r="G907" s="145" t="s">
        <v>1421</v>
      </c>
      <c r="H907" s="74" t="s">
        <v>26</v>
      </c>
      <c r="I907" s="127" t="s">
        <v>3331</v>
      </c>
      <c r="J907" s="144" t="s">
        <v>5241</v>
      </c>
      <c r="K907" s="142">
        <v>100</v>
      </c>
      <c r="L907" s="143">
        <v>0.1</v>
      </c>
      <c r="M907" s="80"/>
      <c r="N907" s="43">
        <f>IF(Tableau5[[#This Row],[PN]]&gt;0.05,"ERREUR",Tableau5[[#This Row],[Prix de vente public]]*(1-(Tableau5[[#This Row],[Remise]]+Tableau5[[#This Row],[PN]])))</f>
        <v>90</v>
      </c>
      <c r="O907" s="44"/>
    </row>
    <row r="908" spans="5:15" x14ac:dyDescent="0.25">
      <c r="E908" s="125" t="s">
        <v>2</v>
      </c>
      <c r="F908" s="5" t="s">
        <v>112</v>
      </c>
      <c r="G908" s="145" t="s">
        <v>1422</v>
      </c>
      <c r="H908" s="74" t="s">
        <v>26</v>
      </c>
      <c r="I908" s="127" t="s">
        <v>3332</v>
      </c>
      <c r="J908" s="144" t="s">
        <v>5242</v>
      </c>
      <c r="K908" s="142">
        <v>100</v>
      </c>
      <c r="L908" s="143">
        <v>0.1</v>
      </c>
      <c r="M908" s="80"/>
      <c r="N908" s="43">
        <f>IF(Tableau5[[#This Row],[PN]]&gt;0.05,"ERREUR",Tableau5[[#This Row],[Prix de vente public]]*(1-(Tableau5[[#This Row],[Remise]]+Tableau5[[#This Row],[PN]])))</f>
        <v>90</v>
      </c>
      <c r="O908" s="44"/>
    </row>
    <row r="909" spans="5:15" x14ac:dyDescent="0.25">
      <c r="E909" s="125" t="s">
        <v>2</v>
      </c>
      <c r="F909" s="5" t="s">
        <v>112</v>
      </c>
      <c r="G909" s="145" t="s">
        <v>1423</v>
      </c>
      <c r="H909" s="74" t="s">
        <v>26</v>
      </c>
      <c r="I909" s="127" t="s">
        <v>3333</v>
      </c>
      <c r="J909" s="144" t="s">
        <v>5243</v>
      </c>
      <c r="K909" s="142">
        <v>100</v>
      </c>
      <c r="L909" s="143">
        <v>0.1</v>
      </c>
      <c r="M909" s="80"/>
      <c r="N909" s="43">
        <f>IF(Tableau5[[#This Row],[PN]]&gt;0.05,"ERREUR",Tableau5[[#This Row],[Prix de vente public]]*(1-(Tableau5[[#This Row],[Remise]]+Tableau5[[#This Row],[PN]])))</f>
        <v>90</v>
      </c>
      <c r="O909" s="44"/>
    </row>
    <row r="910" spans="5:15" x14ac:dyDescent="0.25">
      <c r="E910" s="125" t="s">
        <v>2</v>
      </c>
      <c r="F910" s="5" t="s">
        <v>112</v>
      </c>
      <c r="G910" s="145" t="s">
        <v>1424</v>
      </c>
      <c r="H910" s="74" t="s">
        <v>26</v>
      </c>
      <c r="I910" s="127" t="s">
        <v>3334</v>
      </c>
      <c r="J910" s="144" t="s">
        <v>5244</v>
      </c>
      <c r="K910" s="142">
        <v>100</v>
      </c>
      <c r="L910" s="143">
        <v>0.1</v>
      </c>
      <c r="M910" s="80"/>
      <c r="N910" s="43">
        <f>IF(Tableau5[[#This Row],[PN]]&gt;0.05,"ERREUR",Tableau5[[#This Row],[Prix de vente public]]*(1-(Tableau5[[#This Row],[Remise]]+Tableau5[[#This Row],[PN]])))</f>
        <v>90</v>
      </c>
      <c r="O910" s="44"/>
    </row>
    <row r="911" spans="5:15" x14ac:dyDescent="0.25">
      <c r="E911" s="125" t="s">
        <v>2</v>
      </c>
      <c r="F911" s="5" t="s">
        <v>112</v>
      </c>
      <c r="G911" s="145" t="s">
        <v>1425</v>
      </c>
      <c r="H911" s="74" t="s">
        <v>26</v>
      </c>
      <c r="I911" s="127" t="s">
        <v>3335</v>
      </c>
      <c r="J911" s="144" t="s">
        <v>5245</v>
      </c>
      <c r="K911" s="142">
        <v>100</v>
      </c>
      <c r="L911" s="143">
        <v>0.1</v>
      </c>
      <c r="M911" s="80"/>
      <c r="N911" s="43">
        <f>IF(Tableau5[[#This Row],[PN]]&gt;0.05,"ERREUR",Tableau5[[#This Row],[Prix de vente public]]*(1-(Tableau5[[#This Row],[Remise]]+Tableau5[[#This Row],[PN]])))</f>
        <v>90</v>
      </c>
      <c r="O911" s="44"/>
    </row>
    <row r="912" spans="5:15" x14ac:dyDescent="0.25">
      <c r="E912" s="125" t="s">
        <v>2</v>
      </c>
      <c r="F912" s="5" t="s">
        <v>112</v>
      </c>
      <c r="G912" s="145" t="s">
        <v>1426</v>
      </c>
      <c r="H912" s="74" t="s">
        <v>26</v>
      </c>
      <c r="I912" s="127" t="s">
        <v>3336</v>
      </c>
      <c r="J912" s="144" t="s">
        <v>5246</v>
      </c>
      <c r="K912" s="142">
        <v>100</v>
      </c>
      <c r="L912" s="143">
        <v>0.1</v>
      </c>
      <c r="M912" s="80"/>
      <c r="N912" s="43">
        <f>IF(Tableau5[[#This Row],[PN]]&gt;0.05,"ERREUR",Tableau5[[#This Row],[Prix de vente public]]*(1-(Tableau5[[#This Row],[Remise]]+Tableau5[[#This Row],[PN]])))</f>
        <v>90</v>
      </c>
      <c r="O912" s="44"/>
    </row>
    <row r="913" spans="5:15" x14ac:dyDescent="0.25">
      <c r="E913" s="125" t="s">
        <v>2</v>
      </c>
      <c r="F913" s="5" t="s">
        <v>112</v>
      </c>
      <c r="G913" s="145" t="s">
        <v>1427</v>
      </c>
      <c r="H913" s="74" t="s">
        <v>26</v>
      </c>
      <c r="I913" s="127" t="s">
        <v>3337</v>
      </c>
      <c r="J913" s="144" t="s">
        <v>5247</v>
      </c>
      <c r="K913" s="142">
        <v>100</v>
      </c>
      <c r="L913" s="143">
        <v>0.1</v>
      </c>
      <c r="M913" s="80"/>
      <c r="N913" s="43">
        <f>IF(Tableau5[[#This Row],[PN]]&gt;0.05,"ERREUR",Tableau5[[#This Row],[Prix de vente public]]*(1-(Tableau5[[#This Row],[Remise]]+Tableau5[[#This Row],[PN]])))</f>
        <v>90</v>
      </c>
      <c r="O913" s="44"/>
    </row>
    <row r="914" spans="5:15" x14ac:dyDescent="0.25">
      <c r="E914" s="125" t="s">
        <v>2</v>
      </c>
      <c r="F914" s="5" t="s">
        <v>112</v>
      </c>
      <c r="G914" s="145" t="s">
        <v>1428</v>
      </c>
      <c r="H914" s="74" t="s">
        <v>26</v>
      </c>
      <c r="I914" s="127" t="s">
        <v>3338</v>
      </c>
      <c r="J914" s="144" t="s">
        <v>5248</v>
      </c>
      <c r="K914" s="142">
        <v>100</v>
      </c>
      <c r="L914" s="143">
        <v>0.1</v>
      </c>
      <c r="M914" s="80"/>
      <c r="N914" s="43">
        <f>IF(Tableau5[[#This Row],[PN]]&gt;0.05,"ERREUR",Tableau5[[#This Row],[Prix de vente public]]*(1-(Tableau5[[#This Row],[Remise]]+Tableau5[[#This Row],[PN]])))</f>
        <v>90</v>
      </c>
      <c r="O914" s="44"/>
    </row>
    <row r="915" spans="5:15" x14ac:dyDescent="0.25">
      <c r="E915" s="125" t="s">
        <v>2</v>
      </c>
      <c r="F915" s="5" t="s">
        <v>112</v>
      </c>
      <c r="G915" s="145" t="s">
        <v>1429</v>
      </c>
      <c r="H915" s="74" t="s">
        <v>26</v>
      </c>
      <c r="I915" s="127" t="s">
        <v>3339</v>
      </c>
      <c r="J915" s="144" t="s">
        <v>5249</v>
      </c>
      <c r="K915" s="142">
        <v>100</v>
      </c>
      <c r="L915" s="143">
        <v>0.1</v>
      </c>
      <c r="M915" s="80"/>
      <c r="N915" s="43">
        <f>IF(Tableau5[[#This Row],[PN]]&gt;0.05,"ERREUR",Tableau5[[#This Row],[Prix de vente public]]*(1-(Tableau5[[#This Row],[Remise]]+Tableau5[[#This Row],[PN]])))</f>
        <v>90</v>
      </c>
      <c r="O915" s="44"/>
    </row>
    <row r="916" spans="5:15" x14ac:dyDescent="0.25">
      <c r="E916" s="125" t="s">
        <v>2</v>
      </c>
      <c r="F916" s="5" t="s">
        <v>112</v>
      </c>
      <c r="G916" s="145" t="s">
        <v>1430</v>
      </c>
      <c r="H916" s="74" t="s">
        <v>26</v>
      </c>
      <c r="I916" s="127" t="s">
        <v>3340</v>
      </c>
      <c r="J916" s="144" t="s">
        <v>5250</v>
      </c>
      <c r="K916" s="142">
        <v>100</v>
      </c>
      <c r="L916" s="143">
        <v>0.1</v>
      </c>
      <c r="M916" s="80"/>
      <c r="N916" s="43">
        <f>IF(Tableau5[[#This Row],[PN]]&gt;0.05,"ERREUR",Tableau5[[#This Row],[Prix de vente public]]*(1-(Tableau5[[#This Row],[Remise]]+Tableau5[[#This Row],[PN]])))</f>
        <v>90</v>
      </c>
      <c r="O916" s="44"/>
    </row>
    <row r="917" spans="5:15" x14ac:dyDescent="0.25">
      <c r="E917" s="125" t="s">
        <v>2</v>
      </c>
      <c r="F917" s="5" t="s">
        <v>112</v>
      </c>
      <c r="G917" s="145" t="s">
        <v>1431</v>
      </c>
      <c r="H917" s="74" t="s">
        <v>26</v>
      </c>
      <c r="I917" s="127" t="s">
        <v>3341</v>
      </c>
      <c r="J917" s="144" t="s">
        <v>5251</v>
      </c>
      <c r="K917" s="142">
        <v>100</v>
      </c>
      <c r="L917" s="143">
        <v>0.1</v>
      </c>
      <c r="M917" s="80"/>
      <c r="N917" s="43">
        <f>IF(Tableau5[[#This Row],[PN]]&gt;0.05,"ERREUR",Tableau5[[#This Row],[Prix de vente public]]*(1-(Tableau5[[#This Row],[Remise]]+Tableau5[[#This Row],[PN]])))</f>
        <v>90</v>
      </c>
      <c r="O917" s="44"/>
    </row>
    <row r="918" spans="5:15" x14ac:dyDescent="0.25">
      <c r="E918" s="125" t="s">
        <v>2</v>
      </c>
      <c r="F918" s="5" t="s">
        <v>112</v>
      </c>
      <c r="G918" s="145" t="s">
        <v>1432</v>
      </c>
      <c r="H918" s="74" t="s">
        <v>26</v>
      </c>
      <c r="I918" s="127" t="s">
        <v>3342</v>
      </c>
      <c r="J918" s="144" t="s">
        <v>5252</v>
      </c>
      <c r="K918" s="142">
        <v>100</v>
      </c>
      <c r="L918" s="143">
        <v>0.1</v>
      </c>
      <c r="M918" s="80"/>
      <c r="N918" s="43">
        <f>IF(Tableau5[[#This Row],[PN]]&gt;0.05,"ERREUR",Tableau5[[#This Row],[Prix de vente public]]*(1-(Tableau5[[#This Row],[Remise]]+Tableau5[[#This Row],[PN]])))</f>
        <v>90</v>
      </c>
      <c r="O918" s="44"/>
    </row>
    <row r="919" spans="5:15" x14ac:dyDescent="0.25">
      <c r="E919" s="125" t="s">
        <v>2</v>
      </c>
      <c r="F919" s="5" t="s">
        <v>112</v>
      </c>
      <c r="G919" s="145" t="s">
        <v>1433</v>
      </c>
      <c r="H919" s="74" t="s">
        <v>26</v>
      </c>
      <c r="I919" s="127" t="s">
        <v>3343</v>
      </c>
      <c r="J919" s="144" t="s">
        <v>5253</v>
      </c>
      <c r="K919" s="142">
        <v>100</v>
      </c>
      <c r="L919" s="143">
        <v>0.1</v>
      </c>
      <c r="M919" s="80"/>
      <c r="N919" s="43">
        <f>IF(Tableau5[[#This Row],[PN]]&gt;0.05,"ERREUR",Tableau5[[#This Row],[Prix de vente public]]*(1-(Tableau5[[#This Row],[Remise]]+Tableau5[[#This Row],[PN]])))</f>
        <v>90</v>
      </c>
      <c r="O919" s="44"/>
    </row>
    <row r="920" spans="5:15" x14ac:dyDescent="0.25">
      <c r="E920" s="125" t="s">
        <v>2</v>
      </c>
      <c r="F920" s="5" t="s">
        <v>112</v>
      </c>
      <c r="G920" s="145" t="s">
        <v>1434</v>
      </c>
      <c r="H920" s="74" t="s">
        <v>26</v>
      </c>
      <c r="I920" s="127" t="s">
        <v>3344</v>
      </c>
      <c r="J920" s="144" t="s">
        <v>5254</v>
      </c>
      <c r="K920" s="142">
        <v>100</v>
      </c>
      <c r="L920" s="143">
        <v>0.1</v>
      </c>
      <c r="M920" s="80"/>
      <c r="N920" s="43">
        <f>IF(Tableau5[[#This Row],[PN]]&gt;0.05,"ERREUR",Tableau5[[#This Row],[Prix de vente public]]*(1-(Tableau5[[#This Row],[Remise]]+Tableau5[[#This Row],[PN]])))</f>
        <v>90</v>
      </c>
      <c r="O920" s="44"/>
    </row>
    <row r="921" spans="5:15" x14ac:dyDescent="0.25">
      <c r="E921" s="125" t="s">
        <v>2</v>
      </c>
      <c r="F921" s="5" t="s">
        <v>112</v>
      </c>
      <c r="G921" s="145" t="s">
        <v>1435</v>
      </c>
      <c r="H921" s="74" t="s">
        <v>26</v>
      </c>
      <c r="I921" s="127" t="s">
        <v>3345</v>
      </c>
      <c r="J921" s="144" t="s">
        <v>5255</v>
      </c>
      <c r="K921" s="142">
        <v>100</v>
      </c>
      <c r="L921" s="143">
        <v>0.1</v>
      </c>
      <c r="M921" s="80"/>
      <c r="N921" s="43">
        <f>IF(Tableau5[[#This Row],[PN]]&gt;0.05,"ERREUR",Tableau5[[#This Row],[Prix de vente public]]*(1-(Tableau5[[#This Row],[Remise]]+Tableau5[[#This Row],[PN]])))</f>
        <v>90</v>
      </c>
      <c r="O921" s="44"/>
    </row>
    <row r="922" spans="5:15" x14ac:dyDescent="0.25">
      <c r="E922" s="125" t="s">
        <v>2</v>
      </c>
      <c r="F922" s="5" t="s">
        <v>112</v>
      </c>
      <c r="G922" s="145" t="s">
        <v>1436</v>
      </c>
      <c r="H922" s="74" t="s">
        <v>26</v>
      </c>
      <c r="I922" s="127" t="s">
        <v>3346</v>
      </c>
      <c r="J922" s="144" t="s">
        <v>5256</v>
      </c>
      <c r="K922" s="142">
        <v>100</v>
      </c>
      <c r="L922" s="143">
        <v>0.1</v>
      </c>
      <c r="M922" s="80"/>
      <c r="N922" s="43">
        <f>IF(Tableau5[[#This Row],[PN]]&gt;0.05,"ERREUR",Tableau5[[#This Row],[Prix de vente public]]*(1-(Tableau5[[#This Row],[Remise]]+Tableau5[[#This Row],[PN]])))</f>
        <v>90</v>
      </c>
      <c r="O922" s="44"/>
    </row>
    <row r="923" spans="5:15" x14ac:dyDescent="0.25">
      <c r="E923" s="125" t="s">
        <v>2</v>
      </c>
      <c r="F923" s="5" t="s">
        <v>112</v>
      </c>
      <c r="G923" s="145" t="s">
        <v>1437</v>
      </c>
      <c r="H923" s="74" t="s">
        <v>26</v>
      </c>
      <c r="I923" s="127" t="s">
        <v>3347</v>
      </c>
      <c r="J923" s="144" t="s">
        <v>5257</v>
      </c>
      <c r="K923" s="142">
        <v>100</v>
      </c>
      <c r="L923" s="143">
        <v>0.1</v>
      </c>
      <c r="M923" s="80"/>
      <c r="N923" s="43">
        <f>IF(Tableau5[[#This Row],[PN]]&gt;0.05,"ERREUR",Tableau5[[#This Row],[Prix de vente public]]*(1-(Tableau5[[#This Row],[Remise]]+Tableau5[[#This Row],[PN]])))</f>
        <v>90</v>
      </c>
      <c r="O923" s="44"/>
    </row>
    <row r="924" spans="5:15" x14ac:dyDescent="0.25">
      <c r="E924" s="125" t="s">
        <v>2</v>
      </c>
      <c r="F924" s="5" t="s">
        <v>112</v>
      </c>
      <c r="G924" s="145" t="s">
        <v>1438</v>
      </c>
      <c r="H924" s="74" t="s">
        <v>26</v>
      </c>
      <c r="I924" s="127" t="s">
        <v>3348</v>
      </c>
      <c r="J924" s="144" t="s">
        <v>5258</v>
      </c>
      <c r="K924" s="142">
        <v>100</v>
      </c>
      <c r="L924" s="143">
        <v>0.1</v>
      </c>
      <c r="M924" s="80"/>
      <c r="N924" s="43">
        <f>IF(Tableau5[[#This Row],[PN]]&gt;0.05,"ERREUR",Tableau5[[#This Row],[Prix de vente public]]*(1-(Tableau5[[#This Row],[Remise]]+Tableau5[[#This Row],[PN]])))</f>
        <v>90</v>
      </c>
      <c r="O924" s="44"/>
    </row>
    <row r="925" spans="5:15" x14ac:dyDescent="0.25">
      <c r="E925" s="125" t="s">
        <v>2</v>
      </c>
      <c r="F925" s="5" t="s">
        <v>112</v>
      </c>
      <c r="G925" s="145" t="s">
        <v>1439</v>
      </c>
      <c r="H925" s="74" t="s">
        <v>26</v>
      </c>
      <c r="I925" s="127" t="s">
        <v>3349</v>
      </c>
      <c r="J925" s="144" t="s">
        <v>5259</v>
      </c>
      <c r="K925" s="142">
        <v>100</v>
      </c>
      <c r="L925" s="143">
        <v>0.1</v>
      </c>
      <c r="M925" s="80"/>
      <c r="N925" s="43">
        <f>IF(Tableau5[[#This Row],[PN]]&gt;0.05,"ERREUR",Tableau5[[#This Row],[Prix de vente public]]*(1-(Tableau5[[#This Row],[Remise]]+Tableau5[[#This Row],[PN]])))</f>
        <v>90</v>
      </c>
      <c r="O925" s="44"/>
    </row>
    <row r="926" spans="5:15" x14ac:dyDescent="0.25">
      <c r="E926" s="125" t="s">
        <v>2</v>
      </c>
      <c r="F926" s="5" t="s">
        <v>112</v>
      </c>
      <c r="G926" s="145" t="s">
        <v>1440</v>
      </c>
      <c r="H926" s="74" t="s">
        <v>26</v>
      </c>
      <c r="I926" s="127" t="s">
        <v>3350</v>
      </c>
      <c r="J926" s="144" t="s">
        <v>5260</v>
      </c>
      <c r="K926" s="142">
        <v>100</v>
      </c>
      <c r="L926" s="143">
        <v>0.1</v>
      </c>
      <c r="M926" s="80"/>
      <c r="N926" s="43">
        <f>IF(Tableau5[[#This Row],[PN]]&gt;0.05,"ERREUR",Tableau5[[#This Row],[Prix de vente public]]*(1-(Tableau5[[#This Row],[Remise]]+Tableau5[[#This Row],[PN]])))</f>
        <v>90</v>
      </c>
      <c r="O926" s="44"/>
    </row>
    <row r="927" spans="5:15" x14ac:dyDescent="0.25">
      <c r="E927" s="125" t="s">
        <v>2</v>
      </c>
      <c r="F927" s="5" t="s">
        <v>112</v>
      </c>
      <c r="G927" s="145" t="s">
        <v>1441</v>
      </c>
      <c r="H927" s="74" t="s">
        <v>26</v>
      </c>
      <c r="I927" s="127" t="s">
        <v>3351</v>
      </c>
      <c r="J927" s="144" t="s">
        <v>5261</v>
      </c>
      <c r="K927" s="142">
        <v>100</v>
      </c>
      <c r="L927" s="143">
        <v>0.1</v>
      </c>
      <c r="M927" s="80"/>
      <c r="N927" s="43">
        <f>IF(Tableau5[[#This Row],[PN]]&gt;0.05,"ERREUR",Tableau5[[#This Row],[Prix de vente public]]*(1-(Tableau5[[#This Row],[Remise]]+Tableau5[[#This Row],[PN]])))</f>
        <v>90</v>
      </c>
      <c r="O927" s="44"/>
    </row>
    <row r="928" spans="5:15" x14ac:dyDescent="0.25">
      <c r="E928" s="125" t="s">
        <v>2</v>
      </c>
      <c r="F928" s="5" t="s">
        <v>112</v>
      </c>
      <c r="G928" s="145" t="s">
        <v>1442</v>
      </c>
      <c r="H928" s="74" t="s">
        <v>26</v>
      </c>
      <c r="I928" s="127" t="s">
        <v>3352</v>
      </c>
      <c r="J928" s="144" t="s">
        <v>5262</v>
      </c>
      <c r="K928" s="142">
        <v>100</v>
      </c>
      <c r="L928" s="143">
        <v>0.1</v>
      </c>
      <c r="M928" s="80"/>
      <c r="N928" s="43">
        <f>IF(Tableau5[[#This Row],[PN]]&gt;0.05,"ERREUR",Tableau5[[#This Row],[Prix de vente public]]*(1-(Tableau5[[#This Row],[Remise]]+Tableau5[[#This Row],[PN]])))</f>
        <v>90</v>
      </c>
      <c r="O928" s="44"/>
    </row>
    <row r="929" spans="5:15" x14ac:dyDescent="0.25">
      <c r="E929" s="125" t="s">
        <v>2</v>
      </c>
      <c r="F929" s="5" t="s">
        <v>112</v>
      </c>
      <c r="G929" s="145" t="s">
        <v>1443</v>
      </c>
      <c r="H929" s="74" t="s">
        <v>26</v>
      </c>
      <c r="I929" s="127" t="s">
        <v>3353</v>
      </c>
      <c r="J929" s="144" t="s">
        <v>5263</v>
      </c>
      <c r="K929" s="142">
        <v>100</v>
      </c>
      <c r="L929" s="143">
        <v>0.1</v>
      </c>
      <c r="M929" s="80"/>
      <c r="N929" s="43">
        <f>IF(Tableau5[[#This Row],[PN]]&gt;0.05,"ERREUR",Tableau5[[#This Row],[Prix de vente public]]*(1-(Tableau5[[#This Row],[Remise]]+Tableau5[[#This Row],[PN]])))</f>
        <v>90</v>
      </c>
      <c r="O929" s="44"/>
    </row>
    <row r="930" spans="5:15" x14ac:dyDescent="0.25">
      <c r="E930" s="125" t="s">
        <v>2</v>
      </c>
      <c r="F930" s="5" t="s">
        <v>112</v>
      </c>
      <c r="G930" s="145" t="s">
        <v>1444</v>
      </c>
      <c r="H930" s="74" t="s">
        <v>26</v>
      </c>
      <c r="I930" s="127" t="s">
        <v>3354</v>
      </c>
      <c r="J930" s="144" t="s">
        <v>5264</v>
      </c>
      <c r="K930" s="142">
        <v>100</v>
      </c>
      <c r="L930" s="143">
        <v>0.1</v>
      </c>
      <c r="M930" s="80"/>
      <c r="N930" s="43">
        <f>IF(Tableau5[[#This Row],[PN]]&gt;0.05,"ERREUR",Tableau5[[#This Row],[Prix de vente public]]*(1-(Tableau5[[#This Row],[Remise]]+Tableau5[[#This Row],[PN]])))</f>
        <v>90</v>
      </c>
      <c r="O930" s="44"/>
    </row>
    <row r="931" spans="5:15" x14ac:dyDescent="0.25">
      <c r="E931" s="125" t="s">
        <v>2</v>
      </c>
      <c r="F931" s="5" t="s">
        <v>112</v>
      </c>
      <c r="G931" s="145" t="s">
        <v>1445</v>
      </c>
      <c r="H931" s="74" t="s">
        <v>26</v>
      </c>
      <c r="I931" s="127" t="s">
        <v>3355</v>
      </c>
      <c r="J931" s="144" t="s">
        <v>5265</v>
      </c>
      <c r="K931" s="142">
        <v>100</v>
      </c>
      <c r="L931" s="143">
        <v>0.1</v>
      </c>
      <c r="M931" s="80"/>
      <c r="N931" s="43">
        <f>IF(Tableau5[[#This Row],[PN]]&gt;0.05,"ERREUR",Tableau5[[#This Row],[Prix de vente public]]*(1-(Tableau5[[#This Row],[Remise]]+Tableau5[[#This Row],[PN]])))</f>
        <v>90</v>
      </c>
      <c r="O931" s="44"/>
    </row>
    <row r="932" spans="5:15" x14ac:dyDescent="0.25">
      <c r="E932" s="125" t="s">
        <v>2</v>
      </c>
      <c r="F932" s="5" t="s">
        <v>112</v>
      </c>
      <c r="G932" s="145" t="s">
        <v>1446</v>
      </c>
      <c r="H932" s="74" t="s">
        <v>26</v>
      </c>
      <c r="I932" s="127" t="s">
        <v>3356</v>
      </c>
      <c r="J932" s="144" t="s">
        <v>5266</v>
      </c>
      <c r="K932" s="142">
        <v>100</v>
      </c>
      <c r="L932" s="143">
        <v>0.1</v>
      </c>
      <c r="M932" s="80"/>
      <c r="N932" s="43">
        <f>IF(Tableau5[[#This Row],[PN]]&gt;0.05,"ERREUR",Tableau5[[#This Row],[Prix de vente public]]*(1-(Tableau5[[#This Row],[Remise]]+Tableau5[[#This Row],[PN]])))</f>
        <v>90</v>
      </c>
      <c r="O932" s="44"/>
    </row>
    <row r="933" spans="5:15" x14ac:dyDescent="0.25">
      <c r="E933" s="125" t="s">
        <v>2</v>
      </c>
      <c r="F933" s="5" t="s">
        <v>128</v>
      </c>
      <c r="G933" s="145" t="s">
        <v>1447</v>
      </c>
      <c r="H933" s="74" t="s">
        <v>26</v>
      </c>
      <c r="I933" s="127" t="s">
        <v>3357</v>
      </c>
      <c r="J933" s="144" t="s">
        <v>5267</v>
      </c>
      <c r="K933" s="142">
        <v>100</v>
      </c>
      <c r="L933" s="143">
        <v>0.1</v>
      </c>
      <c r="M933" s="80"/>
      <c r="N933" s="43">
        <f>IF(Tableau5[[#This Row],[PN]]&gt;0.05,"ERREUR",Tableau5[[#This Row],[Prix de vente public]]*(1-(Tableau5[[#This Row],[Remise]]+Tableau5[[#This Row],[PN]])))</f>
        <v>90</v>
      </c>
      <c r="O933" s="44"/>
    </row>
    <row r="934" spans="5:15" x14ac:dyDescent="0.25">
      <c r="E934" s="125" t="s">
        <v>2</v>
      </c>
      <c r="F934" s="5" t="s">
        <v>128</v>
      </c>
      <c r="G934" s="145" t="s">
        <v>1448</v>
      </c>
      <c r="H934" s="74" t="s">
        <v>26</v>
      </c>
      <c r="I934" s="127" t="s">
        <v>3358</v>
      </c>
      <c r="J934" s="144" t="s">
        <v>5268</v>
      </c>
      <c r="K934" s="142">
        <v>100</v>
      </c>
      <c r="L934" s="143">
        <v>0.1</v>
      </c>
      <c r="M934" s="80"/>
      <c r="N934" s="43">
        <f>IF(Tableau5[[#This Row],[PN]]&gt;0.05,"ERREUR",Tableau5[[#This Row],[Prix de vente public]]*(1-(Tableau5[[#This Row],[Remise]]+Tableau5[[#This Row],[PN]])))</f>
        <v>90</v>
      </c>
      <c r="O934" s="44"/>
    </row>
    <row r="935" spans="5:15" x14ac:dyDescent="0.25">
      <c r="E935" s="125" t="s">
        <v>2</v>
      </c>
      <c r="F935" s="5" t="s">
        <v>128</v>
      </c>
      <c r="G935" s="145" t="s">
        <v>1449</v>
      </c>
      <c r="H935" s="74" t="s">
        <v>26</v>
      </c>
      <c r="I935" s="127" t="s">
        <v>3359</v>
      </c>
      <c r="J935" s="144" t="s">
        <v>5269</v>
      </c>
      <c r="K935" s="142">
        <v>100</v>
      </c>
      <c r="L935" s="143">
        <v>0.1</v>
      </c>
      <c r="M935" s="80"/>
      <c r="N935" s="43">
        <f>IF(Tableau5[[#This Row],[PN]]&gt;0.05,"ERREUR",Tableau5[[#This Row],[Prix de vente public]]*(1-(Tableau5[[#This Row],[Remise]]+Tableau5[[#This Row],[PN]])))</f>
        <v>90</v>
      </c>
      <c r="O935" s="44"/>
    </row>
    <row r="936" spans="5:15" x14ac:dyDescent="0.25">
      <c r="E936" s="125" t="s">
        <v>2</v>
      </c>
      <c r="F936" s="5" t="s">
        <v>128</v>
      </c>
      <c r="G936" s="145" t="s">
        <v>1450</v>
      </c>
      <c r="H936" s="74" t="s">
        <v>26</v>
      </c>
      <c r="I936" s="127" t="s">
        <v>3360</v>
      </c>
      <c r="J936" s="144" t="s">
        <v>5270</v>
      </c>
      <c r="K936" s="142">
        <v>100</v>
      </c>
      <c r="L936" s="143">
        <v>0.1</v>
      </c>
      <c r="M936" s="80"/>
      <c r="N936" s="43">
        <f>IF(Tableau5[[#This Row],[PN]]&gt;0.05,"ERREUR",Tableau5[[#This Row],[Prix de vente public]]*(1-(Tableau5[[#This Row],[Remise]]+Tableau5[[#This Row],[PN]])))</f>
        <v>90</v>
      </c>
      <c r="O936" s="44"/>
    </row>
    <row r="937" spans="5:15" x14ac:dyDescent="0.25">
      <c r="E937" s="125" t="s">
        <v>2</v>
      </c>
      <c r="F937" s="5" t="s">
        <v>128</v>
      </c>
      <c r="G937" s="145" t="s">
        <v>1451</v>
      </c>
      <c r="H937" s="74" t="s">
        <v>26</v>
      </c>
      <c r="I937" s="127" t="s">
        <v>3361</v>
      </c>
      <c r="J937" s="144" t="s">
        <v>5271</v>
      </c>
      <c r="K937" s="142">
        <v>100</v>
      </c>
      <c r="L937" s="143">
        <v>0.1</v>
      </c>
      <c r="M937" s="80"/>
      <c r="N937" s="43">
        <f>IF(Tableau5[[#This Row],[PN]]&gt;0.05,"ERREUR",Tableau5[[#This Row],[Prix de vente public]]*(1-(Tableau5[[#This Row],[Remise]]+Tableau5[[#This Row],[PN]])))</f>
        <v>90</v>
      </c>
      <c r="O937" s="44"/>
    </row>
    <row r="938" spans="5:15" x14ac:dyDescent="0.25">
      <c r="E938" s="125" t="s">
        <v>2</v>
      </c>
      <c r="F938" s="5" t="s">
        <v>128</v>
      </c>
      <c r="G938" s="145" t="s">
        <v>1452</v>
      </c>
      <c r="H938" s="74" t="s">
        <v>26</v>
      </c>
      <c r="I938" s="127" t="s">
        <v>3362</v>
      </c>
      <c r="J938" s="144" t="s">
        <v>5272</v>
      </c>
      <c r="K938" s="142">
        <v>100</v>
      </c>
      <c r="L938" s="143">
        <v>0.1</v>
      </c>
      <c r="M938" s="80"/>
      <c r="N938" s="43">
        <f>IF(Tableau5[[#This Row],[PN]]&gt;0.05,"ERREUR",Tableau5[[#This Row],[Prix de vente public]]*(1-(Tableau5[[#This Row],[Remise]]+Tableau5[[#This Row],[PN]])))</f>
        <v>90</v>
      </c>
      <c r="O938" s="44"/>
    </row>
    <row r="939" spans="5:15" x14ac:dyDescent="0.25">
      <c r="E939" s="125" t="s">
        <v>2</v>
      </c>
      <c r="F939" s="5" t="s">
        <v>128</v>
      </c>
      <c r="G939" s="145" t="s">
        <v>1453</v>
      </c>
      <c r="H939" s="74" t="s">
        <v>26</v>
      </c>
      <c r="I939" s="127" t="s">
        <v>3363</v>
      </c>
      <c r="J939" s="144" t="s">
        <v>5273</v>
      </c>
      <c r="K939" s="142">
        <v>100</v>
      </c>
      <c r="L939" s="143">
        <v>0.1</v>
      </c>
      <c r="M939" s="80"/>
      <c r="N939" s="43">
        <f>IF(Tableau5[[#This Row],[PN]]&gt;0.05,"ERREUR",Tableau5[[#This Row],[Prix de vente public]]*(1-(Tableau5[[#This Row],[Remise]]+Tableau5[[#This Row],[PN]])))</f>
        <v>90</v>
      </c>
      <c r="O939" s="44"/>
    </row>
    <row r="940" spans="5:15" x14ac:dyDescent="0.25">
      <c r="E940" s="125" t="s">
        <v>2</v>
      </c>
      <c r="F940" s="5" t="s">
        <v>128</v>
      </c>
      <c r="G940" s="145" t="s">
        <v>1454</v>
      </c>
      <c r="H940" s="74" t="s">
        <v>26</v>
      </c>
      <c r="I940" s="127" t="s">
        <v>3364</v>
      </c>
      <c r="J940" s="144" t="s">
        <v>5274</v>
      </c>
      <c r="K940" s="142">
        <v>100</v>
      </c>
      <c r="L940" s="143">
        <v>0.1</v>
      </c>
      <c r="M940" s="80"/>
      <c r="N940" s="43">
        <f>IF(Tableau5[[#This Row],[PN]]&gt;0.05,"ERREUR",Tableau5[[#This Row],[Prix de vente public]]*(1-(Tableau5[[#This Row],[Remise]]+Tableau5[[#This Row],[PN]])))</f>
        <v>90</v>
      </c>
      <c r="O940" s="44"/>
    </row>
    <row r="941" spans="5:15" x14ac:dyDescent="0.25">
      <c r="E941" s="125" t="s">
        <v>2</v>
      </c>
      <c r="F941" s="5" t="s">
        <v>128</v>
      </c>
      <c r="G941" s="145" t="s">
        <v>1455</v>
      </c>
      <c r="H941" s="74" t="s">
        <v>26</v>
      </c>
      <c r="I941" s="127" t="s">
        <v>3365</v>
      </c>
      <c r="J941" s="144" t="s">
        <v>5275</v>
      </c>
      <c r="K941" s="142">
        <v>100</v>
      </c>
      <c r="L941" s="143">
        <v>0.1</v>
      </c>
      <c r="M941" s="80"/>
      <c r="N941" s="43">
        <f>IF(Tableau5[[#This Row],[PN]]&gt;0.05,"ERREUR",Tableau5[[#This Row],[Prix de vente public]]*(1-(Tableau5[[#This Row],[Remise]]+Tableau5[[#This Row],[PN]])))</f>
        <v>90</v>
      </c>
      <c r="O941" s="44"/>
    </row>
    <row r="942" spans="5:15" x14ac:dyDescent="0.25">
      <c r="E942" s="125" t="s">
        <v>2</v>
      </c>
      <c r="F942" s="5" t="s">
        <v>128</v>
      </c>
      <c r="G942" s="145" t="s">
        <v>1456</v>
      </c>
      <c r="H942" s="74" t="s">
        <v>26</v>
      </c>
      <c r="I942" s="127" t="s">
        <v>3366</v>
      </c>
      <c r="J942" s="144" t="s">
        <v>5276</v>
      </c>
      <c r="K942" s="142">
        <v>100</v>
      </c>
      <c r="L942" s="143">
        <v>0.1</v>
      </c>
      <c r="M942" s="80"/>
      <c r="N942" s="43">
        <f>IF(Tableau5[[#This Row],[PN]]&gt;0.05,"ERREUR",Tableau5[[#This Row],[Prix de vente public]]*(1-(Tableau5[[#This Row],[Remise]]+Tableau5[[#This Row],[PN]])))</f>
        <v>90</v>
      </c>
      <c r="O942" s="44"/>
    </row>
    <row r="943" spans="5:15" x14ac:dyDescent="0.25">
      <c r="E943" s="125" t="s">
        <v>2</v>
      </c>
      <c r="F943" s="5" t="s">
        <v>128</v>
      </c>
      <c r="G943" s="145" t="s">
        <v>1457</v>
      </c>
      <c r="H943" s="74" t="s">
        <v>26</v>
      </c>
      <c r="I943" s="127" t="s">
        <v>3367</v>
      </c>
      <c r="J943" s="144" t="s">
        <v>5277</v>
      </c>
      <c r="K943" s="142">
        <v>100</v>
      </c>
      <c r="L943" s="143">
        <v>0.1</v>
      </c>
      <c r="M943" s="80"/>
      <c r="N943" s="43">
        <f>IF(Tableau5[[#This Row],[PN]]&gt;0.05,"ERREUR",Tableau5[[#This Row],[Prix de vente public]]*(1-(Tableau5[[#This Row],[Remise]]+Tableau5[[#This Row],[PN]])))</f>
        <v>90</v>
      </c>
      <c r="O943" s="44"/>
    </row>
    <row r="944" spans="5:15" x14ac:dyDescent="0.25">
      <c r="E944" s="125" t="s">
        <v>2</v>
      </c>
      <c r="F944" s="5" t="s">
        <v>128</v>
      </c>
      <c r="G944" s="145" t="s">
        <v>1458</v>
      </c>
      <c r="H944" s="74" t="s">
        <v>26</v>
      </c>
      <c r="I944" s="127" t="s">
        <v>3368</v>
      </c>
      <c r="J944" s="144" t="s">
        <v>5278</v>
      </c>
      <c r="K944" s="142">
        <v>100</v>
      </c>
      <c r="L944" s="143">
        <v>0.1</v>
      </c>
      <c r="M944" s="80"/>
      <c r="N944" s="43">
        <f>IF(Tableau5[[#This Row],[PN]]&gt;0.05,"ERREUR",Tableau5[[#This Row],[Prix de vente public]]*(1-(Tableau5[[#This Row],[Remise]]+Tableau5[[#This Row],[PN]])))</f>
        <v>90</v>
      </c>
      <c r="O944" s="44"/>
    </row>
    <row r="945" spans="5:15" x14ac:dyDescent="0.25">
      <c r="E945" s="125" t="s">
        <v>2</v>
      </c>
      <c r="F945" s="5" t="s">
        <v>128</v>
      </c>
      <c r="G945" s="145" t="s">
        <v>1459</v>
      </c>
      <c r="H945" s="74" t="s">
        <v>26</v>
      </c>
      <c r="I945" s="127" t="s">
        <v>3369</v>
      </c>
      <c r="J945" s="144" t="s">
        <v>5279</v>
      </c>
      <c r="K945" s="142">
        <v>100</v>
      </c>
      <c r="L945" s="143">
        <v>0.1</v>
      </c>
      <c r="M945" s="80"/>
      <c r="N945" s="43">
        <f>IF(Tableau5[[#This Row],[PN]]&gt;0.05,"ERREUR",Tableau5[[#This Row],[Prix de vente public]]*(1-(Tableau5[[#This Row],[Remise]]+Tableau5[[#This Row],[PN]])))</f>
        <v>90</v>
      </c>
      <c r="O945" s="44"/>
    </row>
    <row r="946" spans="5:15" x14ac:dyDescent="0.25">
      <c r="E946" s="125" t="s">
        <v>2</v>
      </c>
      <c r="F946" s="5" t="s">
        <v>128</v>
      </c>
      <c r="G946" s="145" t="s">
        <v>1460</v>
      </c>
      <c r="H946" s="74" t="s">
        <v>26</v>
      </c>
      <c r="I946" s="127" t="s">
        <v>3370</v>
      </c>
      <c r="J946" s="144" t="s">
        <v>5280</v>
      </c>
      <c r="K946" s="142">
        <v>100</v>
      </c>
      <c r="L946" s="143">
        <v>0.1</v>
      </c>
      <c r="M946" s="80"/>
      <c r="N946" s="43">
        <f>IF(Tableau5[[#This Row],[PN]]&gt;0.05,"ERREUR",Tableau5[[#This Row],[Prix de vente public]]*(1-(Tableau5[[#This Row],[Remise]]+Tableau5[[#This Row],[PN]])))</f>
        <v>90</v>
      </c>
      <c r="O946" s="44"/>
    </row>
    <row r="947" spans="5:15" x14ac:dyDescent="0.25">
      <c r="E947" s="125" t="s">
        <v>2</v>
      </c>
      <c r="F947" s="5" t="s">
        <v>128</v>
      </c>
      <c r="G947" s="145" t="s">
        <v>1461</v>
      </c>
      <c r="H947" s="74" t="s">
        <v>26</v>
      </c>
      <c r="I947" s="127" t="s">
        <v>3371</v>
      </c>
      <c r="J947" s="144" t="s">
        <v>5281</v>
      </c>
      <c r="K947" s="142">
        <v>100</v>
      </c>
      <c r="L947" s="143">
        <v>0.1</v>
      </c>
      <c r="M947" s="80"/>
      <c r="N947" s="43">
        <f>IF(Tableau5[[#This Row],[PN]]&gt;0.05,"ERREUR",Tableau5[[#This Row],[Prix de vente public]]*(1-(Tableau5[[#This Row],[Remise]]+Tableau5[[#This Row],[PN]])))</f>
        <v>90</v>
      </c>
      <c r="O947" s="44"/>
    </row>
    <row r="948" spans="5:15" x14ac:dyDescent="0.25">
      <c r="E948" s="125" t="s">
        <v>2</v>
      </c>
      <c r="F948" s="5" t="s">
        <v>128</v>
      </c>
      <c r="G948" s="145" t="s">
        <v>1462</v>
      </c>
      <c r="H948" s="74" t="s">
        <v>26</v>
      </c>
      <c r="I948" s="127" t="s">
        <v>3372</v>
      </c>
      <c r="J948" s="144" t="s">
        <v>5282</v>
      </c>
      <c r="K948" s="142">
        <v>100</v>
      </c>
      <c r="L948" s="143">
        <v>0.1</v>
      </c>
      <c r="M948" s="80"/>
      <c r="N948" s="43">
        <f>IF(Tableau5[[#This Row],[PN]]&gt;0.05,"ERREUR",Tableau5[[#This Row],[Prix de vente public]]*(1-(Tableau5[[#This Row],[Remise]]+Tableau5[[#This Row],[PN]])))</f>
        <v>90</v>
      </c>
      <c r="O948" s="44"/>
    </row>
    <row r="949" spans="5:15" x14ac:dyDescent="0.25">
      <c r="E949" s="125" t="s">
        <v>2</v>
      </c>
      <c r="F949" s="5" t="s">
        <v>128</v>
      </c>
      <c r="G949" s="145" t="s">
        <v>1463</v>
      </c>
      <c r="H949" s="74" t="s">
        <v>26</v>
      </c>
      <c r="I949" s="127" t="s">
        <v>3373</v>
      </c>
      <c r="J949" s="144" t="s">
        <v>5283</v>
      </c>
      <c r="K949" s="142">
        <v>100</v>
      </c>
      <c r="L949" s="143">
        <v>0.1</v>
      </c>
      <c r="M949" s="80"/>
      <c r="N949" s="43">
        <f>IF(Tableau5[[#This Row],[PN]]&gt;0.05,"ERREUR",Tableau5[[#This Row],[Prix de vente public]]*(1-(Tableau5[[#This Row],[Remise]]+Tableau5[[#This Row],[PN]])))</f>
        <v>90</v>
      </c>
      <c r="O949" s="44"/>
    </row>
    <row r="950" spans="5:15" x14ac:dyDescent="0.25">
      <c r="E950" s="125" t="s">
        <v>2</v>
      </c>
      <c r="F950" s="5" t="s">
        <v>128</v>
      </c>
      <c r="G950" s="145" t="s">
        <v>1464</v>
      </c>
      <c r="H950" s="74" t="s">
        <v>26</v>
      </c>
      <c r="I950" s="127" t="s">
        <v>3374</v>
      </c>
      <c r="J950" s="144" t="s">
        <v>5284</v>
      </c>
      <c r="K950" s="142">
        <v>100</v>
      </c>
      <c r="L950" s="143">
        <v>0.1</v>
      </c>
      <c r="M950" s="80"/>
      <c r="N950" s="43">
        <f>IF(Tableau5[[#This Row],[PN]]&gt;0.05,"ERREUR",Tableau5[[#This Row],[Prix de vente public]]*(1-(Tableau5[[#This Row],[Remise]]+Tableau5[[#This Row],[PN]])))</f>
        <v>90</v>
      </c>
      <c r="O950" s="44"/>
    </row>
    <row r="951" spans="5:15" x14ac:dyDescent="0.25">
      <c r="E951" s="125" t="s">
        <v>2</v>
      </c>
      <c r="F951" s="5" t="s">
        <v>128</v>
      </c>
      <c r="G951" s="145" t="s">
        <v>1465</v>
      </c>
      <c r="H951" s="74" t="s">
        <v>26</v>
      </c>
      <c r="I951" s="127" t="s">
        <v>3375</v>
      </c>
      <c r="J951" s="144" t="s">
        <v>5285</v>
      </c>
      <c r="K951" s="142">
        <v>100</v>
      </c>
      <c r="L951" s="143">
        <v>0.1</v>
      </c>
      <c r="M951" s="80"/>
      <c r="N951" s="43">
        <f>IF(Tableau5[[#This Row],[PN]]&gt;0.05,"ERREUR",Tableau5[[#This Row],[Prix de vente public]]*(1-(Tableau5[[#This Row],[Remise]]+Tableau5[[#This Row],[PN]])))</f>
        <v>90</v>
      </c>
      <c r="O951" s="44"/>
    </row>
    <row r="952" spans="5:15" x14ac:dyDescent="0.25">
      <c r="E952" s="125" t="s">
        <v>2</v>
      </c>
      <c r="F952" s="5" t="s">
        <v>128</v>
      </c>
      <c r="G952" s="145" t="s">
        <v>1466</v>
      </c>
      <c r="H952" s="74" t="s">
        <v>26</v>
      </c>
      <c r="I952" s="127" t="s">
        <v>3376</v>
      </c>
      <c r="J952" s="144" t="s">
        <v>5286</v>
      </c>
      <c r="K952" s="142">
        <v>100</v>
      </c>
      <c r="L952" s="143">
        <v>0.1</v>
      </c>
      <c r="M952" s="80"/>
      <c r="N952" s="43">
        <f>IF(Tableau5[[#This Row],[PN]]&gt;0.05,"ERREUR",Tableau5[[#This Row],[Prix de vente public]]*(1-(Tableau5[[#This Row],[Remise]]+Tableau5[[#This Row],[PN]])))</f>
        <v>90</v>
      </c>
      <c r="O952" s="44"/>
    </row>
    <row r="953" spans="5:15" x14ac:dyDescent="0.25">
      <c r="E953" s="125" t="s">
        <v>2</v>
      </c>
      <c r="F953" s="5" t="s">
        <v>128</v>
      </c>
      <c r="G953" s="145" t="s">
        <v>1467</v>
      </c>
      <c r="H953" s="74" t="s">
        <v>26</v>
      </c>
      <c r="I953" s="127" t="s">
        <v>3377</v>
      </c>
      <c r="J953" s="144" t="s">
        <v>5287</v>
      </c>
      <c r="K953" s="142">
        <v>100</v>
      </c>
      <c r="L953" s="143">
        <v>0.1</v>
      </c>
      <c r="M953" s="80"/>
      <c r="N953" s="43">
        <f>IF(Tableau5[[#This Row],[PN]]&gt;0.05,"ERREUR",Tableau5[[#This Row],[Prix de vente public]]*(1-(Tableau5[[#This Row],[Remise]]+Tableau5[[#This Row],[PN]])))</f>
        <v>90</v>
      </c>
      <c r="O953" s="44"/>
    </row>
    <row r="954" spans="5:15" x14ac:dyDescent="0.25">
      <c r="E954" s="125" t="s">
        <v>2</v>
      </c>
      <c r="F954" s="5" t="s">
        <v>128</v>
      </c>
      <c r="G954" s="145" t="s">
        <v>1468</v>
      </c>
      <c r="H954" s="74" t="s">
        <v>26</v>
      </c>
      <c r="I954" s="127" t="s">
        <v>3378</v>
      </c>
      <c r="J954" s="144" t="s">
        <v>5288</v>
      </c>
      <c r="K954" s="142">
        <v>100</v>
      </c>
      <c r="L954" s="143">
        <v>0.1</v>
      </c>
      <c r="M954" s="80"/>
      <c r="N954" s="43">
        <f>IF(Tableau5[[#This Row],[PN]]&gt;0.05,"ERREUR",Tableau5[[#This Row],[Prix de vente public]]*(1-(Tableau5[[#This Row],[Remise]]+Tableau5[[#This Row],[PN]])))</f>
        <v>90</v>
      </c>
      <c r="O954" s="44"/>
    </row>
    <row r="955" spans="5:15" x14ac:dyDescent="0.25">
      <c r="E955" s="125" t="s">
        <v>2</v>
      </c>
      <c r="F955" s="5" t="s">
        <v>128</v>
      </c>
      <c r="G955" s="145" t="s">
        <v>1469</v>
      </c>
      <c r="H955" s="74" t="s">
        <v>26</v>
      </c>
      <c r="I955" s="127" t="s">
        <v>3379</v>
      </c>
      <c r="J955" s="144" t="s">
        <v>5289</v>
      </c>
      <c r="K955" s="142">
        <v>100</v>
      </c>
      <c r="L955" s="143">
        <v>0.1</v>
      </c>
      <c r="M955" s="80"/>
      <c r="N955" s="43">
        <f>IF(Tableau5[[#This Row],[PN]]&gt;0.05,"ERREUR",Tableau5[[#This Row],[Prix de vente public]]*(1-(Tableau5[[#This Row],[Remise]]+Tableau5[[#This Row],[PN]])))</f>
        <v>90</v>
      </c>
      <c r="O955" s="44"/>
    </row>
    <row r="956" spans="5:15" x14ac:dyDescent="0.25">
      <c r="E956" s="125" t="s">
        <v>2</v>
      </c>
      <c r="F956" s="5" t="s">
        <v>128</v>
      </c>
      <c r="G956" s="145" t="s">
        <v>1470</v>
      </c>
      <c r="H956" s="74" t="s">
        <v>26</v>
      </c>
      <c r="I956" s="127" t="s">
        <v>3380</v>
      </c>
      <c r="J956" s="144" t="s">
        <v>5290</v>
      </c>
      <c r="K956" s="142">
        <v>100</v>
      </c>
      <c r="L956" s="143">
        <v>0.1</v>
      </c>
      <c r="M956" s="80"/>
      <c r="N956" s="43">
        <f>IF(Tableau5[[#This Row],[PN]]&gt;0.05,"ERREUR",Tableau5[[#This Row],[Prix de vente public]]*(1-(Tableau5[[#This Row],[Remise]]+Tableau5[[#This Row],[PN]])))</f>
        <v>90</v>
      </c>
      <c r="O956" s="44"/>
    </row>
    <row r="957" spans="5:15" x14ac:dyDescent="0.25">
      <c r="E957" s="125" t="s">
        <v>2</v>
      </c>
      <c r="F957" s="5" t="s">
        <v>128</v>
      </c>
      <c r="G957" s="145" t="s">
        <v>1471</v>
      </c>
      <c r="H957" s="74" t="s">
        <v>26</v>
      </c>
      <c r="I957" s="127" t="s">
        <v>3381</v>
      </c>
      <c r="J957" s="144" t="s">
        <v>5291</v>
      </c>
      <c r="K957" s="142">
        <v>100</v>
      </c>
      <c r="L957" s="143">
        <v>0.1</v>
      </c>
      <c r="M957" s="80"/>
      <c r="N957" s="43">
        <f>IF(Tableau5[[#This Row],[PN]]&gt;0.05,"ERREUR",Tableau5[[#This Row],[Prix de vente public]]*(1-(Tableau5[[#This Row],[Remise]]+Tableau5[[#This Row],[PN]])))</f>
        <v>90</v>
      </c>
      <c r="O957" s="44"/>
    </row>
    <row r="958" spans="5:15" x14ac:dyDescent="0.25">
      <c r="E958" s="125" t="s">
        <v>2</v>
      </c>
      <c r="F958" s="5" t="s">
        <v>128</v>
      </c>
      <c r="G958" s="145" t="s">
        <v>1472</v>
      </c>
      <c r="H958" s="74" t="s">
        <v>26</v>
      </c>
      <c r="I958" s="127" t="s">
        <v>3382</v>
      </c>
      <c r="J958" s="144" t="s">
        <v>5292</v>
      </c>
      <c r="K958" s="142">
        <v>100</v>
      </c>
      <c r="L958" s="143">
        <v>0.1</v>
      </c>
      <c r="M958" s="80"/>
      <c r="N958" s="43">
        <f>IF(Tableau5[[#This Row],[PN]]&gt;0.05,"ERREUR",Tableau5[[#This Row],[Prix de vente public]]*(1-(Tableau5[[#This Row],[Remise]]+Tableau5[[#This Row],[PN]])))</f>
        <v>90</v>
      </c>
      <c r="O958" s="44"/>
    </row>
    <row r="959" spans="5:15" x14ac:dyDescent="0.25">
      <c r="E959" s="125" t="s">
        <v>2</v>
      </c>
      <c r="F959" s="5" t="s">
        <v>128</v>
      </c>
      <c r="G959" s="145" t="s">
        <v>1473</v>
      </c>
      <c r="H959" s="74" t="s">
        <v>26</v>
      </c>
      <c r="I959" s="127" t="s">
        <v>3383</v>
      </c>
      <c r="J959" s="144" t="s">
        <v>5293</v>
      </c>
      <c r="K959" s="142">
        <v>100</v>
      </c>
      <c r="L959" s="143">
        <v>0.1</v>
      </c>
      <c r="M959" s="80"/>
      <c r="N959" s="43">
        <f>IF(Tableau5[[#This Row],[PN]]&gt;0.05,"ERREUR",Tableau5[[#This Row],[Prix de vente public]]*(1-(Tableau5[[#This Row],[Remise]]+Tableau5[[#This Row],[PN]])))</f>
        <v>90</v>
      </c>
      <c r="O959" s="44"/>
    </row>
    <row r="960" spans="5:15" x14ac:dyDescent="0.25">
      <c r="E960" s="125" t="s">
        <v>2</v>
      </c>
      <c r="F960" s="5" t="s">
        <v>128</v>
      </c>
      <c r="G960" s="145" t="s">
        <v>1474</v>
      </c>
      <c r="H960" s="74" t="s">
        <v>26</v>
      </c>
      <c r="I960" s="127" t="s">
        <v>3384</v>
      </c>
      <c r="J960" s="144" t="s">
        <v>5294</v>
      </c>
      <c r="K960" s="142">
        <v>100</v>
      </c>
      <c r="L960" s="143">
        <v>0.1</v>
      </c>
      <c r="M960" s="80"/>
      <c r="N960" s="43">
        <f>IF(Tableau5[[#This Row],[PN]]&gt;0.05,"ERREUR",Tableau5[[#This Row],[Prix de vente public]]*(1-(Tableau5[[#This Row],[Remise]]+Tableau5[[#This Row],[PN]])))</f>
        <v>90</v>
      </c>
      <c r="O960" s="44"/>
    </row>
    <row r="961" spans="5:15" x14ac:dyDescent="0.25">
      <c r="E961" s="125" t="s">
        <v>2</v>
      </c>
      <c r="F961" s="5" t="s">
        <v>128</v>
      </c>
      <c r="G961" s="145" t="s">
        <v>1475</v>
      </c>
      <c r="H961" s="74" t="s">
        <v>26</v>
      </c>
      <c r="I961" s="127" t="s">
        <v>3385</v>
      </c>
      <c r="J961" s="144" t="s">
        <v>5295</v>
      </c>
      <c r="K961" s="142">
        <v>100</v>
      </c>
      <c r="L961" s="143">
        <v>0.1</v>
      </c>
      <c r="M961" s="80"/>
      <c r="N961" s="43">
        <f>IF(Tableau5[[#This Row],[PN]]&gt;0.05,"ERREUR",Tableau5[[#This Row],[Prix de vente public]]*(1-(Tableau5[[#This Row],[Remise]]+Tableau5[[#This Row],[PN]])))</f>
        <v>90</v>
      </c>
      <c r="O961" s="44"/>
    </row>
    <row r="962" spans="5:15" x14ac:dyDescent="0.25">
      <c r="E962" s="125" t="s">
        <v>2</v>
      </c>
      <c r="F962" s="5" t="s">
        <v>128</v>
      </c>
      <c r="G962" s="145" t="s">
        <v>1476</v>
      </c>
      <c r="H962" s="74" t="s">
        <v>26</v>
      </c>
      <c r="I962" s="127" t="s">
        <v>3386</v>
      </c>
      <c r="J962" s="144" t="s">
        <v>5296</v>
      </c>
      <c r="K962" s="142">
        <v>100</v>
      </c>
      <c r="L962" s="143">
        <v>0.1</v>
      </c>
      <c r="M962" s="80"/>
      <c r="N962" s="43">
        <f>IF(Tableau5[[#This Row],[PN]]&gt;0.05,"ERREUR",Tableau5[[#This Row],[Prix de vente public]]*(1-(Tableau5[[#This Row],[Remise]]+Tableau5[[#This Row],[PN]])))</f>
        <v>90</v>
      </c>
      <c r="O962" s="44"/>
    </row>
    <row r="963" spans="5:15" x14ac:dyDescent="0.25">
      <c r="E963" s="125" t="s">
        <v>2</v>
      </c>
      <c r="F963" s="5" t="s">
        <v>128</v>
      </c>
      <c r="G963" s="145" t="s">
        <v>1477</v>
      </c>
      <c r="H963" s="74" t="s">
        <v>26</v>
      </c>
      <c r="I963" s="127" t="s">
        <v>3387</v>
      </c>
      <c r="J963" s="144" t="s">
        <v>5297</v>
      </c>
      <c r="K963" s="142">
        <v>100</v>
      </c>
      <c r="L963" s="143">
        <v>0.1</v>
      </c>
      <c r="M963" s="80"/>
      <c r="N963" s="43">
        <f>IF(Tableau5[[#This Row],[PN]]&gt;0.05,"ERREUR",Tableau5[[#This Row],[Prix de vente public]]*(1-(Tableau5[[#This Row],[Remise]]+Tableau5[[#This Row],[PN]])))</f>
        <v>90</v>
      </c>
      <c r="O963" s="44"/>
    </row>
    <row r="964" spans="5:15" x14ac:dyDescent="0.25">
      <c r="E964" s="125" t="s">
        <v>2</v>
      </c>
      <c r="F964" s="5" t="s">
        <v>128</v>
      </c>
      <c r="G964" s="145" t="s">
        <v>1478</v>
      </c>
      <c r="H964" s="74" t="s">
        <v>26</v>
      </c>
      <c r="I964" s="127" t="s">
        <v>3388</v>
      </c>
      <c r="J964" s="144" t="s">
        <v>5298</v>
      </c>
      <c r="K964" s="142">
        <v>100</v>
      </c>
      <c r="L964" s="143">
        <v>0.1</v>
      </c>
      <c r="M964" s="80"/>
      <c r="N964" s="43">
        <f>IF(Tableau5[[#This Row],[PN]]&gt;0.05,"ERREUR",Tableau5[[#This Row],[Prix de vente public]]*(1-(Tableau5[[#This Row],[Remise]]+Tableau5[[#This Row],[PN]])))</f>
        <v>90</v>
      </c>
      <c r="O964" s="44"/>
    </row>
    <row r="965" spans="5:15" x14ac:dyDescent="0.25">
      <c r="E965" s="125" t="s">
        <v>2</v>
      </c>
      <c r="F965" s="5" t="s">
        <v>128</v>
      </c>
      <c r="G965" s="145" t="s">
        <v>1479</v>
      </c>
      <c r="H965" s="74" t="s">
        <v>26</v>
      </c>
      <c r="I965" s="127" t="s">
        <v>3389</v>
      </c>
      <c r="J965" s="144" t="s">
        <v>5299</v>
      </c>
      <c r="K965" s="142">
        <v>100</v>
      </c>
      <c r="L965" s="143">
        <v>0.1</v>
      </c>
      <c r="M965" s="80"/>
      <c r="N965" s="43">
        <f>IF(Tableau5[[#This Row],[PN]]&gt;0.05,"ERREUR",Tableau5[[#This Row],[Prix de vente public]]*(1-(Tableau5[[#This Row],[Remise]]+Tableau5[[#This Row],[PN]])))</f>
        <v>90</v>
      </c>
      <c r="O965" s="44"/>
    </row>
    <row r="966" spans="5:15" x14ac:dyDescent="0.25">
      <c r="E966" s="125" t="s">
        <v>2</v>
      </c>
      <c r="F966" s="5" t="s">
        <v>128</v>
      </c>
      <c r="G966" s="145" t="s">
        <v>1480</v>
      </c>
      <c r="H966" s="74" t="s">
        <v>26</v>
      </c>
      <c r="I966" s="127" t="s">
        <v>3390</v>
      </c>
      <c r="J966" s="144" t="s">
        <v>5300</v>
      </c>
      <c r="K966" s="142">
        <v>100</v>
      </c>
      <c r="L966" s="143">
        <v>0.1</v>
      </c>
      <c r="M966" s="80"/>
      <c r="N966" s="43">
        <f>IF(Tableau5[[#This Row],[PN]]&gt;0.05,"ERREUR",Tableau5[[#This Row],[Prix de vente public]]*(1-(Tableau5[[#This Row],[Remise]]+Tableau5[[#This Row],[PN]])))</f>
        <v>90</v>
      </c>
      <c r="O966" s="44"/>
    </row>
    <row r="967" spans="5:15" x14ac:dyDescent="0.25">
      <c r="E967" s="125" t="s">
        <v>2</v>
      </c>
      <c r="F967" s="5" t="s">
        <v>128</v>
      </c>
      <c r="G967" s="145" t="s">
        <v>1481</v>
      </c>
      <c r="H967" s="74" t="s">
        <v>26</v>
      </c>
      <c r="I967" s="127" t="s">
        <v>3391</v>
      </c>
      <c r="J967" s="144" t="s">
        <v>5301</v>
      </c>
      <c r="K967" s="142">
        <v>100</v>
      </c>
      <c r="L967" s="143">
        <v>0.1</v>
      </c>
      <c r="M967" s="80"/>
      <c r="N967" s="43">
        <f>IF(Tableau5[[#This Row],[PN]]&gt;0.05,"ERREUR",Tableau5[[#This Row],[Prix de vente public]]*(1-(Tableau5[[#This Row],[Remise]]+Tableau5[[#This Row],[PN]])))</f>
        <v>90</v>
      </c>
      <c r="O967" s="44"/>
    </row>
    <row r="968" spans="5:15" x14ac:dyDescent="0.25">
      <c r="E968" s="125" t="s">
        <v>2</v>
      </c>
      <c r="F968" s="5" t="s">
        <v>128</v>
      </c>
      <c r="G968" s="145" t="s">
        <v>1482</v>
      </c>
      <c r="H968" s="74" t="s">
        <v>26</v>
      </c>
      <c r="I968" s="127" t="s">
        <v>3392</v>
      </c>
      <c r="J968" s="144" t="s">
        <v>5302</v>
      </c>
      <c r="K968" s="142">
        <v>100</v>
      </c>
      <c r="L968" s="143">
        <v>0.1</v>
      </c>
      <c r="M968" s="80"/>
      <c r="N968" s="43">
        <f>IF(Tableau5[[#This Row],[PN]]&gt;0.05,"ERREUR",Tableau5[[#This Row],[Prix de vente public]]*(1-(Tableau5[[#This Row],[Remise]]+Tableau5[[#This Row],[PN]])))</f>
        <v>90</v>
      </c>
      <c r="O968" s="44"/>
    </row>
    <row r="969" spans="5:15" x14ac:dyDescent="0.25">
      <c r="E969" s="125" t="s">
        <v>2</v>
      </c>
      <c r="F969" s="5" t="s">
        <v>128</v>
      </c>
      <c r="G969" s="145" t="s">
        <v>1483</v>
      </c>
      <c r="H969" s="74" t="s">
        <v>26</v>
      </c>
      <c r="I969" s="127" t="s">
        <v>3393</v>
      </c>
      <c r="J969" s="144" t="s">
        <v>5303</v>
      </c>
      <c r="K969" s="142">
        <v>100</v>
      </c>
      <c r="L969" s="143">
        <v>0.1</v>
      </c>
      <c r="M969" s="80"/>
      <c r="N969" s="43">
        <f>IF(Tableau5[[#This Row],[PN]]&gt;0.05,"ERREUR",Tableau5[[#This Row],[Prix de vente public]]*(1-(Tableau5[[#This Row],[Remise]]+Tableau5[[#This Row],[PN]])))</f>
        <v>90</v>
      </c>
      <c r="O969" s="44"/>
    </row>
    <row r="970" spans="5:15" x14ac:dyDescent="0.25">
      <c r="E970" s="125" t="s">
        <v>2</v>
      </c>
      <c r="F970" s="5" t="s">
        <v>128</v>
      </c>
      <c r="G970" s="145" t="s">
        <v>1484</v>
      </c>
      <c r="H970" s="74" t="s">
        <v>26</v>
      </c>
      <c r="I970" s="127" t="s">
        <v>3394</v>
      </c>
      <c r="J970" s="144" t="s">
        <v>5304</v>
      </c>
      <c r="K970" s="142">
        <v>100</v>
      </c>
      <c r="L970" s="143">
        <v>0.1</v>
      </c>
      <c r="M970" s="80"/>
      <c r="N970" s="43">
        <f>IF(Tableau5[[#This Row],[PN]]&gt;0.05,"ERREUR",Tableau5[[#This Row],[Prix de vente public]]*(1-(Tableau5[[#This Row],[Remise]]+Tableau5[[#This Row],[PN]])))</f>
        <v>90</v>
      </c>
      <c r="O970" s="44"/>
    </row>
    <row r="971" spans="5:15" x14ac:dyDescent="0.25">
      <c r="E971" s="125" t="s">
        <v>2</v>
      </c>
      <c r="F971" s="5" t="s">
        <v>128</v>
      </c>
      <c r="G971" s="145" t="s">
        <v>1485</v>
      </c>
      <c r="H971" s="74" t="s">
        <v>26</v>
      </c>
      <c r="I971" s="127" t="s">
        <v>3395</v>
      </c>
      <c r="J971" s="144" t="s">
        <v>5305</v>
      </c>
      <c r="K971" s="142">
        <v>100</v>
      </c>
      <c r="L971" s="143">
        <v>0.1</v>
      </c>
      <c r="M971" s="80"/>
      <c r="N971" s="43">
        <f>IF(Tableau5[[#This Row],[PN]]&gt;0.05,"ERREUR",Tableau5[[#This Row],[Prix de vente public]]*(1-(Tableau5[[#This Row],[Remise]]+Tableau5[[#This Row],[PN]])))</f>
        <v>90</v>
      </c>
      <c r="O971" s="44"/>
    </row>
    <row r="972" spans="5:15" x14ac:dyDescent="0.25">
      <c r="E972" s="125" t="s">
        <v>2</v>
      </c>
      <c r="F972" s="5" t="s">
        <v>128</v>
      </c>
      <c r="G972" s="145" t="s">
        <v>1486</v>
      </c>
      <c r="H972" s="74" t="s">
        <v>26</v>
      </c>
      <c r="I972" s="127" t="s">
        <v>3396</v>
      </c>
      <c r="J972" s="144" t="s">
        <v>5306</v>
      </c>
      <c r="K972" s="142">
        <v>100</v>
      </c>
      <c r="L972" s="143">
        <v>0.1</v>
      </c>
      <c r="M972" s="80"/>
      <c r="N972" s="43">
        <f>IF(Tableau5[[#This Row],[PN]]&gt;0.05,"ERREUR",Tableau5[[#This Row],[Prix de vente public]]*(1-(Tableau5[[#This Row],[Remise]]+Tableau5[[#This Row],[PN]])))</f>
        <v>90</v>
      </c>
      <c r="O972" s="44"/>
    </row>
    <row r="973" spans="5:15" x14ac:dyDescent="0.25">
      <c r="E973" s="125" t="s">
        <v>2</v>
      </c>
      <c r="F973" s="5" t="s">
        <v>128</v>
      </c>
      <c r="G973" s="145" t="s">
        <v>1487</v>
      </c>
      <c r="H973" s="74" t="s">
        <v>26</v>
      </c>
      <c r="I973" s="127" t="s">
        <v>3397</v>
      </c>
      <c r="J973" s="144" t="s">
        <v>5307</v>
      </c>
      <c r="K973" s="142">
        <v>100</v>
      </c>
      <c r="L973" s="143">
        <v>0.1</v>
      </c>
      <c r="M973" s="80"/>
      <c r="N973" s="43">
        <f>IF(Tableau5[[#This Row],[PN]]&gt;0.05,"ERREUR",Tableau5[[#This Row],[Prix de vente public]]*(1-(Tableau5[[#This Row],[Remise]]+Tableau5[[#This Row],[PN]])))</f>
        <v>90</v>
      </c>
      <c r="O973" s="44"/>
    </row>
    <row r="974" spans="5:15" x14ac:dyDescent="0.25">
      <c r="E974" s="125" t="s">
        <v>2</v>
      </c>
      <c r="F974" s="5" t="s">
        <v>128</v>
      </c>
      <c r="G974" s="145" t="s">
        <v>1488</v>
      </c>
      <c r="H974" s="74" t="s">
        <v>26</v>
      </c>
      <c r="I974" s="127" t="s">
        <v>3398</v>
      </c>
      <c r="J974" s="144" t="s">
        <v>5308</v>
      </c>
      <c r="K974" s="142">
        <v>100</v>
      </c>
      <c r="L974" s="143">
        <v>0.1</v>
      </c>
      <c r="M974" s="80"/>
      <c r="N974" s="43">
        <f>IF(Tableau5[[#This Row],[PN]]&gt;0.05,"ERREUR",Tableau5[[#This Row],[Prix de vente public]]*(1-(Tableau5[[#This Row],[Remise]]+Tableau5[[#This Row],[PN]])))</f>
        <v>90</v>
      </c>
      <c r="O974" s="44"/>
    </row>
    <row r="975" spans="5:15" x14ac:dyDescent="0.25">
      <c r="E975" s="125" t="s">
        <v>2</v>
      </c>
      <c r="F975" s="5" t="s">
        <v>128</v>
      </c>
      <c r="G975" s="145" t="s">
        <v>1489</v>
      </c>
      <c r="H975" s="74" t="s">
        <v>26</v>
      </c>
      <c r="I975" s="127" t="s">
        <v>3399</v>
      </c>
      <c r="J975" s="144" t="s">
        <v>5309</v>
      </c>
      <c r="K975" s="142">
        <v>100</v>
      </c>
      <c r="L975" s="143">
        <v>0.1</v>
      </c>
      <c r="M975" s="80"/>
      <c r="N975" s="43">
        <f>IF(Tableau5[[#This Row],[PN]]&gt;0.05,"ERREUR",Tableau5[[#This Row],[Prix de vente public]]*(1-(Tableau5[[#This Row],[Remise]]+Tableau5[[#This Row],[PN]])))</f>
        <v>90</v>
      </c>
      <c r="O975" s="44"/>
    </row>
    <row r="976" spans="5:15" x14ac:dyDescent="0.25">
      <c r="E976" s="125" t="s">
        <v>2</v>
      </c>
      <c r="F976" s="5" t="s">
        <v>128</v>
      </c>
      <c r="G976" s="145" t="s">
        <v>1490</v>
      </c>
      <c r="H976" s="74" t="s">
        <v>26</v>
      </c>
      <c r="I976" s="127" t="s">
        <v>3400</v>
      </c>
      <c r="J976" s="144" t="s">
        <v>5310</v>
      </c>
      <c r="K976" s="142">
        <v>100</v>
      </c>
      <c r="L976" s="143">
        <v>0.1</v>
      </c>
      <c r="M976" s="80"/>
      <c r="N976" s="43">
        <f>IF(Tableau5[[#This Row],[PN]]&gt;0.05,"ERREUR",Tableau5[[#This Row],[Prix de vente public]]*(1-(Tableau5[[#This Row],[Remise]]+Tableau5[[#This Row],[PN]])))</f>
        <v>90</v>
      </c>
      <c r="O976" s="44"/>
    </row>
    <row r="977" spans="5:15" x14ac:dyDescent="0.25">
      <c r="E977" s="125" t="s">
        <v>2</v>
      </c>
      <c r="F977" s="5" t="s">
        <v>128</v>
      </c>
      <c r="G977" s="145" t="s">
        <v>1491</v>
      </c>
      <c r="H977" s="74" t="s">
        <v>26</v>
      </c>
      <c r="I977" s="127" t="s">
        <v>3401</v>
      </c>
      <c r="J977" s="144" t="s">
        <v>5311</v>
      </c>
      <c r="K977" s="142">
        <v>100</v>
      </c>
      <c r="L977" s="143">
        <v>0.1</v>
      </c>
      <c r="M977" s="80"/>
      <c r="N977" s="43">
        <f>IF(Tableau5[[#This Row],[PN]]&gt;0.05,"ERREUR",Tableau5[[#This Row],[Prix de vente public]]*(1-(Tableau5[[#This Row],[Remise]]+Tableau5[[#This Row],[PN]])))</f>
        <v>90</v>
      </c>
      <c r="O977" s="44"/>
    </row>
    <row r="978" spans="5:15" x14ac:dyDescent="0.25">
      <c r="E978" s="125" t="s">
        <v>2</v>
      </c>
      <c r="F978" s="5" t="s">
        <v>128</v>
      </c>
      <c r="G978" s="145" t="s">
        <v>1492</v>
      </c>
      <c r="H978" s="74" t="s">
        <v>26</v>
      </c>
      <c r="I978" s="127" t="s">
        <v>3402</v>
      </c>
      <c r="J978" s="144" t="s">
        <v>5312</v>
      </c>
      <c r="K978" s="142">
        <v>100</v>
      </c>
      <c r="L978" s="143">
        <v>0.1</v>
      </c>
      <c r="M978" s="80"/>
      <c r="N978" s="43">
        <f>IF(Tableau5[[#This Row],[PN]]&gt;0.05,"ERREUR",Tableau5[[#This Row],[Prix de vente public]]*(1-(Tableau5[[#This Row],[Remise]]+Tableau5[[#This Row],[PN]])))</f>
        <v>90</v>
      </c>
      <c r="O978" s="44"/>
    </row>
    <row r="979" spans="5:15" x14ac:dyDescent="0.25">
      <c r="E979" s="125" t="s">
        <v>2</v>
      </c>
      <c r="F979" s="5" t="s">
        <v>128</v>
      </c>
      <c r="G979" s="145" t="s">
        <v>1493</v>
      </c>
      <c r="H979" s="74" t="s">
        <v>26</v>
      </c>
      <c r="I979" s="127" t="s">
        <v>3403</v>
      </c>
      <c r="J979" s="144" t="s">
        <v>5313</v>
      </c>
      <c r="K979" s="142">
        <v>100</v>
      </c>
      <c r="L979" s="143">
        <v>0.1</v>
      </c>
      <c r="M979" s="80"/>
      <c r="N979" s="43">
        <f>IF(Tableau5[[#This Row],[PN]]&gt;0.05,"ERREUR",Tableau5[[#This Row],[Prix de vente public]]*(1-(Tableau5[[#This Row],[Remise]]+Tableau5[[#This Row],[PN]])))</f>
        <v>90</v>
      </c>
      <c r="O979" s="44"/>
    </row>
    <row r="980" spans="5:15" x14ac:dyDescent="0.25">
      <c r="E980" s="125" t="s">
        <v>2</v>
      </c>
      <c r="F980" s="5" t="s">
        <v>128</v>
      </c>
      <c r="G980" s="145" t="s">
        <v>1494</v>
      </c>
      <c r="H980" s="74" t="s">
        <v>26</v>
      </c>
      <c r="I980" s="127" t="s">
        <v>3404</v>
      </c>
      <c r="J980" s="144" t="s">
        <v>5314</v>
      </c>
      <c r="K980" s="142">
        <v>100</v>
      </c>
      <c r="L980" s="143">
        <v>0.1</v>
      </c>
      <c r="M980" s="80"/>
      <c r="N980" s="43">
        <f>IF(Tableau5[[#This Row],[PN]]&gt;0.05,"ERREUR",Tableau5[[#This Row],[Prix de vente public]]*(1-(Tableau5[[#This Row],[Remise]]+Tableau5[[#This Row],[PN]])))</f>
        <v>90</v>
      </c>
      <c r="O980" s="44"/>
    </row>
    <row r="981" spans="5:15" x14ac:dyDescent="0.25">
      <c r="E981" s="125" t="s">
        <v>2</v>
      </c>
      <c r="F981" s="5" t="s">
        <v>128</v>
      </c>
      <c r="G981" s="145" t="s">
        <v>1495</v>
      </c>
      <c r="H981" s="74" t="s">
        <v>26</v>
      </c>
      <c r="I981" s="127" t="s">
        <v>3405</v>
      </c>
      <c r="J981" s="144" t="s">
        <v>5315</v>
      </c>
      <c r="K981" s="142">
        <v>100</v>
      </c>
      <c r="L981" s="143">
        <v>0.1</v>
      </c>
      <c r="M981" s="80"/>
      <c r="N981" s="43">
        <f>IF(Tableau5[[#This Row],[PN]]&gt;0.05,"ERREUR",Tableau5[[#This Row],[Prix de vente public]]*(1-(Tableau5[[#This Row],[Remise]]+Tableau5[[#This Row],[PN]])))</f>
        <v>90</v>
      </c>
      <c r="O981" s="44"/>
    </row>
    <row r="982" spans="5:15" x14ac:dyDescent="0.25">
      <c r="E982" s="125" t="s">
        <v>2</v>
      </c>
      <c r="F982" s="5" t="s">
        <v>128</v>
      </c>
      <c r="G982" s="145" t="s">
        <v>1496</v>
      </c>
      <c r="H982" s="74" t="s">
        <v>26</v>
      </c>
      <c r="I982" s="127" t="s">
        <v>3406</v>
      </c>
      <c r="J982" s="144" t="s">
        <v>5316</v>
      </c>
      <c r="K982" s="142">
        <v>100</v>
      </c>
      <c r="L982" s="143">
        <v>0.1</v>
      </c>
      <c r="M982" s="80"/>
      <c r="N982" s="43">
        <f>IF(Tableau5[[#This Row],[PN]]&gt;0.05,"ERREUR",Tableau5[[#This Row],[Prix de vente public]]*(1-(Tableau5[[#This Row],[Remise]]+Tableau5[[#This Row],[PN]])))</f>
        <v>90</v>
      </c>
      <c r="O982" s="44"/>
    </row>
    <row r="983" spans="5:15" x14ac:dyDescent="0.25">
      <c r="E983" s="125" t="s">
        <v>2</v>
      </c>
      <c r="F983" s="5" t="s">
        <v>128</v>
      </c>
      <c r="G983" s="145" t="s">
        <v>1497</v>
      </c>
      <c r="H983" s="74" t="s">
        <v>26</v>
      </c>
      <c r="I983" s="127" t="s">
        <v>3407</v>
      </c>
      <c r="J983" s="144" t="s">
        <v>5317</v>
      </c>
      <c r="K983" s="142">
        <v>100</v>
      </c>
      <c r="L983" s="143">
        <v>0.1</v>
      </c>
      <c r="M983" s="80"/>
      <c r="N983" s="43">
        <f>IF(Tableau5[[#This Row],[PN]]&gt;0.05,"ERREUR",Tableau5[[#This Row],[Prix de vente public]]*(1-(Tableau5[[#This Row],[Remise]]+Tableau5[[#This Row],[PN]])))</f>
        <v>90</v>
      </c>
      <c r="O983" s="44"/>
    </row>
    <row r="984" spans="5:15" x14ac:dyDescent="0.25">
      <c r="E984" s="125" t="s">
        <v>2</v>
      </c>
      <c r="F984" s="5" t="s">
        <v>128</v>
      </c>
      <c r="G984" s="145" t="s">
        <v>1498</v>
      </c>
      <c r="H984" s="74" t="s">
        <v>26</v>
      </c>
      <c r="I984" s="127" t="s">
        <v>3408</v>
      </c>
      <c r="J984" s="144" t="s">
        <v>5318</v>
      </c>
      <c r="K984" s="142">
        <v>100</v>
      </c>
      <c r="L984" s="143">
        <v>0.1</v>
      </c>
      <c r="M984" s="80"/>
      <c r="N984" s="43">
        <f>IF(Tableau5[[#This Row],[PN]]&gt;0.05,"ERREUR",Tableau5[[#This Row],[Prix de vente public]]*(1-(Tableau5[[#This Row],[Remise]]+Tableau5[[#This Row],[PN]])))</f>
        <v>90</v>
      </c>
      <c r="O984" s="44"/>
    </row>
    <row r="985" spans="5:15" x14ac:dyDescent="0.25">
      <c r="E985" s="125" t="s">
        <v>2</v>
      </c>
      <c r="F985" s="5" t="s">
        <v>128</v>
      </c>
      <c r="G985" s="145" t="s">
        <v>1499</v>
      </c>
      <c r="H985" s="74" t="s">
        <v>26</v>
      </c>
      <c r="I985" s="127" t="s">
        <v>3409</v>
      </c>
      <c r="J985" s="144" t="s">
        <v>5319</v>
      </c>
      <c r="K985" s="142">
        <v>100</v>
      </c>
      <c r="L985" s="143">
        <v>0.1</v>
      </c>
      <c r="M985" s="80"/>
      <c r="N985" s="43">
        <f>IF(Tableau5[[#This Row],[PN]]&gt;0.05,"ERREUR",Tableau5[[#This Row],[Prix de vente public]]*(1-(Tableau5[[#This Row],[Remise]]+Tableau5[[#This Row],[PN]])))</f>
        <v>90</v>
      </c>
      <c r="O985" s="44"/>
    </row>
    <row r="986" spans="5:15" x14ac:dyDescent="0.25">
      <c r="E986" s="125" t="s">
        <v>2</v>
      </c>
      <c r="F986" s="5" t="s">
        <v>128</v>
      </c>
      <c r="G986" s="145" t="s">
        <v>1500</v>
      </c>
      <c r="H986" s="74" t="s">
        <v>26</v>
      </c>
      <c r="I986" s="127" t="s">
        <v>3410</v>
      </c>
      <c r="J986" s="144" t="s">
        <v>5320</v>
      </c>
      <c r="K986" s="142">
        <v>100</v>
      </c>
      <c r="L986" s="143">
        <v>0.1</v>
      </c>
      <c r="M986" s="80"/>
      <c r="N986" s="43">
        <f>IF(Tableau5[[#This Row],[PN]]&gt;0.05,"ERREUR",Tableau5[[#This Row],[Prix de vente public]]*(1-(Tableau5[[#This Row],[Remise]]+Tableau5[[#This Row],[PN]])))</f>
        <v>90</v>
      </c>
      <c r="O986" s="44"/>
    </row>
    <row r="987" spans="5:15" x14ac:dyDescent="0.25">
      <c r="E987" s="125" t="s">
        <v>2</v>
      </c>
      <c r="F987" s="5" t="s">
        <v>128</v>
      </c>
      <c r="G987" s="145" t="s">
        <v>1501</v>
      </c>
      <c r="H987" s="74" t="s">
        <v>26</v>
      </c>
      <c r="I987" s="127" t="s">
        <v>3411</v>
      </c>
      <c r="J987" s="144" t="s">
        <v>5321</v>
      </c>
      <c r="K987" s="142">
        <v>100</v>
      </c>
      <c r="L987" s="143">
        <v>0.1</v>
      </c>
      <c r="M987" s="80"/>
      <c r="N987" s="43">
        <f>IF(Tableau5[[#This Row],[PN]]&gt;0.05,"ERREUR",Tableau5[[#This Row],[Prix de vente public]]*(1-(Tableau5[[#This Row],[Remise]]+Tableau5[[#This Row],[PN]])))</f>
        <v>90</v>
      </c>
      <c r="O987" s="44"/>
    </row>
    <row r="988" spans="5:15" x14ac:dyDescent="0.25">
      <c r="E988" s="125" t="s">
        <v>2</v>
      </c>
      <c r="F988" s="5" t="s">
        <v>128</v>
      </c>
      <c r="G988" s="145" t="s">
        <v>1502</v>
      </c>
      <c r="H988" s="74" t="s">
        <v>26</v>
      </c>
      <c r="I988" s="127" t="s">
        <v>3412</v>
      </c>
      <c r="J988" s="144" t="s">
        <v>5322</v>
      </c>
      <c r="K988" s="142">
        <v>100</v>
      </c>
      <c r="L988" s="143">
        <v>0.1</v>
      </c>
      <c r="M988" s="80"/>
      <c r="N988" s="43">
        <f>IF(Tableau5[[#This Row],[PN]]&gt;0.05,"ERREUR",Tableau5[[#This Row],[Prix de vente public]]*(1-(Tableau5[[#This Row],[Remise]]+Tableau5[[#This Row],[PN]])))</f>
        <v>90</v>
      </c>
      <c r="O988" s="44"/>
    </row>
    <row r="989" spans="5:15" x14ac:dyDescent="0.25">
      <c r="E989" s="125" t="s">
        <v>2</v>
      </c>
      <c r="F989" s="5" t="s">
        <v>128</v>
      </c>
      <c r="G989" s="145" t="s">
        <v>1503</v>
      </c>
      <c r="H989" s="74" t="s">
        <v>26</v>
      </c>
      <c r="I989" s="127" t="s">
        <v>3413</v>
      </c>
      <c r="J989" s="144" t="s">
        <v>5323</v>
      </c>
      <c r="K989" s="142">
        <v>100</v>
      </c>
      <c r="L989" s="143">
        <v>0.1</v>
      </c>
      <c r="M989" s="80"/>
      <c r="N989" s="43">
        <f>IF(Tableau5[[#This Row],[PN]]&gt;0.05,"ERREUR",Tableau5[[#This Row],[Prix de vente public]]*(1-(Tableau5[[#This Row],[Remise]]+Tableau5[[#This Row],[PN]])))</f>
        <v>90</v>
      </c>
      <c r="O989" s="44"/>
    </row>
    <row r="990" spans="5:15" x14ac:dyDescent="0.25">
      <c r="E990" s="125" t="s">
        <v>2</v>
      </c>
      <c r="F990" s="5" t="s">
        <v>128</v>
      </c>
      <c r="G990" s="145" t="s">
        <v>1504</v>
      </c>
      <c r="H990" s="74" t="s">
        <v>26</v>
      </c>
      <c r="I990" s="127" t="s">
        <v>3414</v>
      </c>
      <c r="J990" s="144" t="s">
        <v>5324</v>
      </c>
      <c r="K990" s="142">
        <v>100</v>
      </c>
      <c r="L990" s="143">
        <v>0.1</v>
      </c>
      <c r="M990" s="80"/>
      <c r="N990" s="43">
        <f>IF(Tableau5[[#This Row],[PN]]&gt;0.05,"ERREUR",Tableau5[[#This Row],[Prix de vente public]]*(1-(Tableau5[[#This Row],[Remise]]+Tableau5[[#This Row],[PN]])))</f>
        <v>90</v>
      </c>
      <c r="O990" s="44"/>
    </row>
    <row r="991" spans="5:15" x14ac:dyDescent="0.25">
      <c r="E991" s="125" t="s">
        <v>2</v>
      </c>
      <c r="F991" s="5" t="s">
        <v>128</v>
      </c>
      <c r="G991" s="145" t="s">
        <v>1505</v>
      </c>
      <c r="H991" s="74" t="s">
        <v>26</v>
      </c>
      <c r="I991" s="127" t="s">
        <v>3415</v>
      </c>
      <c r="J991" s="144" t="s">
        <v>5325</v>
      </c>
      <c r="K991" s="142">
        <v>100</v>
      </c>
      <c r="L991" s="143">
        <v>0.1</v>
      </c>
      <c r="M991" s="80"/>
      <c r="N991" s="43">
        <f>IF(Tableau5[[#This Row],[PN]]&gt;0.05,"ERREUR",Tableau5[[#This Row],[Prix de vente public]]*(1-(Tableau5[[#This Row],[Remise]]+Tableau5[[#This Row],[PN]])))</f>
        <v>90</v>
      </c>
      <c r="O991" s="44"/>
    </row>
    <row r="992" spans="5:15" x14ac:dyDescent="0.25">
      <c r="E992" s="125" t="s">
        <v>2</v>
      </c>
      <c r="F992" s="5" t="s">
        <v>128</v>
      </c>
      <c r="G992" s="145" t="s">
        <v>1506</v>
      </c>
      <c r="H992" s="74" t="s">
        <v>26</v>
      </c>
      <c r="I992" s="127" t="s">
        <v>3416</v>
      </c>
      <c r="J992" s="144" t="s">
        <v>5326</v>
      </c>
      <c r="K992" s="142">
        <v>100</v>
      </c>
      <c r="L992" s="143">
        <v>0.1</v>
      </c>
      <c r="M992" s="80"/>
      <c r="N992" s="43">
        <f>IF(Tableau5[[#This Row],[PN]]&gt;0.05,"ERREUR",Tableau5[[#This Row],[Prix de vente public]]*(1-(Tableau5[[#This Row],[Remise]]+Tableau5[[#This Row],[PN]])))</f>
        <v>90</v>
      </c>
      <c r="O992" s="44"/>
    </row>
    <row r="993" spans="5:15" x14ac:dyDescent="0.25">
      <c r="E993" s="125" t="s">
        <v>2</v>
      </c>
      <c r="F993" s="5" t="s">
        <v>128</v>
      </c>
      <c r="G993" s="145" t="s">
        <v>1507</v>
      </c>
      <c r="H993" s="74" t="s">
        <v>26</v>
      </c>
      <c r="I993" s="127" t="s">
        <v>3417</v>
      </c>
      <c r="J993" s="144" t="s">
        <v>5327</v>
      </c>
      <c r="K993" s="142">
        <v>100</v>
      </c>
      <c r="L993" s="143">
        <v>0.1</v>
      </c>
      <c r="M993" s="80"/>
      <c r="N993" s="43">
        <f>IF(Tableau5[[#This Row],[PN]]&gt;0.05,"ERREUR",Tableau5[[#This Row],[Prix de vente public]]*(1-(Tableau5[[#This Row],[Remise]]+Tableau5[[#This Row],[PN]])))</f>
        <v>90</v>
      </c>
      <c r="O993" s="44"/>
    </row>
    <row r="994" spans="5:15" x14ac:dyDescent="0.25">
      <c r="E994" s="125" t="s">
        <v>2</v>
      </c>
      <c r="F994" s="5" t="s">
        <v>128</v>
      </c>
      <c r="G994" s="145" t="s">
        <v>1508</v>
      </c>
      <c r="H994" s="74" t="s">
        <v>26</v>
      </c>
      <c r="I994" s="127" t="s">
        <v>3418</v>
      </c>
      <c r="J994" s="144" t="s">
        <v>5328</v>
      </c>
      <c r="K994" s="142">
        <v>100</v>
      </c>
      <c r="L994" s="143">
        <v>0.1</v>
      </c>
      <c r="M994" s="80"/>
      <c r="N994" s="43">
        <f>IF(Tableau5[[#This Row],[PN]]&gt;0.05,"ERREUR",Tableau5[[#This Row],[Prix de vente public]]*(1-(Tableau5[[#This Row],[Remise]]+Tableau5[[#This Row],[PN]])))</f>
        <v>90</v>
      </c>
      <c r="O994" s="44"/>
    </row>
    <row r="995" spans="5:15" x14ac:dyDescent="0.25">
      <c r="E995" s="125" t="s">
        <v>2</v>
      </c>
      <c r="F995" s="5" t="s">
        <v>128</v>
      </c>
      <c r="G995" s="145" t="s">
        <v>1509</v>
      </c>
      <c r="H995" s="74" t="s">
        <v>26</v>
      </c>
      <c r="I995" s="127" t="s">
        <v>3419</v>
      </c>
      <c r="J995" s="144" t="s">
        <v>5329</v>
      </c>
      <c r="K995" s="142">
        <v>100</v>
      </c>
      <c r="L995" s="143">
        <v>0.1</v>
      </c>
      <c r="M995" s="80"/>
      <c r="N995" s="43">
        <f>IF(Tableau5[[#This Row],[PN]]&gt;0.05,"ERREUR",Tableau5[[#This Row],[Prix de vente public]]*(1-(Tableau5[[#This Row],[Remise]]+Tableau5[[#This Row],[PN]])))</f>
        <v>90</v>
      </c>
      <c r="O995" s="44"/>
    </row>
    <row r="996" spans="5:15" x14ac:dyDescent="0.25">
      <c r="E996" s="125" t="s">
        <v>2</v>
      </c>
      <c r="F996" s="5" t="s">
        <v>128</v>
      </c>
      <c r="G996" s="145" t="s">
        <v>1510</v>
      </c>
      <c r="H996" s="74" t="s">
        <v>26</v>
      </c>
      <c r="I996" s="127" t="s">
        <v>3420</v>
      </c>
      <c r="J996" s="144" t="s">
        <v>5330</v>
      </c>
      <c r="K996" s="142">
        <v>100</v>
      </c>
      <c r="L996" s="143">
        <v>0.1</v>
      </c>
      <c r="M996" s="80"/>
      <c r="N996" s="43">
        <f>IF(Tableau5[[#This Row],[PN]]&gt;0.05,"ERREUR",Tableau5[[#This Row],[Prix de vente public]]*(1-(Tableau5[[#This Row],[Remise]]+Tableau5[[#This Row],[PN]])))</f>
        <v>90</v>
      </c>
      <c r="O996" s="44"/>
    </row>
    <row r="997" spans="5:15" x14ac:dyDescent="0.25">
      <c r="E997" s="125" t="s">
        <v>2</v>
      </c>
      <c r="F997" s="5" t="s">
        <v>128</v>
      </c>
      <c r="G997" s="145" t="s">
        <v>1511</v>
      </c>
      <c r="H997" s="74" t="s">
        <v>26</v>
      </c>
      <c r="I997" s="127" t="s">
        <v>3421</v>
      </c>
      <c r="J997" s="144" t="s">
        <v>5331</v>
      </c>
      <c r="K997" s="142">
        <v>100</v>
      </c>
      <c r="L997" s="143">
        <v>0.1</v>
      </c>
      <c r="M997" s="80"/>
      <c r="N997" s="43">
        <f>IF(Tableau5[[#This Row],[PN]]&gt;0.05,"ERREUR",Tableau5[[#This Row],[Prix de vente public]]*(1-(Tableau5[[#This Row],[Remise]]+Tableau5[[#This Row],[PN]])))</f>
        <v>90</v>
      </c>
      <c r="O997" s="44"/>
    </row>
    <row r="998" spans="5:15" x14ac:dyDescent="0.25">
      <c r="E998" s="125" t="s">
        <v>2</v>
      </c>
      <c r="F998" s="5" t="s">
        <v>128</v>
      </c>
      <c r="G998" s="145" t="s">
        <v>1512</v>
      </c>
      <c r="H998" s="74" t="s">
        <v>26</v>
      </c>
      <c r="I998" s="127" t="s">
        <v>3422</v>
      </c>
      <c r="J998" s="144" t="s">
        <v>5332</v>
      </c>
      <c r="K998" s="142">
        <v>100</v>
      </c>
      <c r="L998" s="143">
        <v>0.1</v>
      </c>
      <c r="M998" s="80"/>
      <c r="N998" s="43">
        <f>IF(Tableau5[[#This Row],[PN]]&gt;0.05,"ERREUR",Tableau5[[#This Row],[Prix de vente public]]*(1-(Tableau5[[#This Row],[Remise]]+Tableau5[[#This Row],[PN]])))</f>
        <v>90</v>
      </c>
      <c r="O998" s="44"/>
    </row>
    <row r="999" spans="5:15" x14ac:dyDescent="0.25">
      <c r="E999" s="125" t="s">
        <v>2</v>
      </c>
      <c r="F999" s="5" t="s">
        <v>128</v>
      </c>
      <c r="G999" s="145" t="s">
        <v>1513</v>
      </c>
      <c r="H999" s="74" t="s">
        <v>26</v>
      </c>
      <c r="I999" s="127" t="s">
        <v>3423</v>
      </c>
      <c r="J999" s="144" t="s">
        <v>5333</v>
      </c>
      <c r="K999" s="142">
        <v>100</v>
      </c>
      <c r="L999" s="143">
        <v>0.1</v>
      </c>
      <c r="M999" s="80"/>
      <c r="N999" s="43">
        <f>IF(Tableau5[[#This Row],[PN]]&gt;0.05,"ERREUR",Tableau5[[#This Row],[Prix de vente public]]*(1-(Tableau5[[#This Row],[Remise]]+Tableau5[[#This Row],[PN]])))</f>
        <v>90</v>
      </c>
      <c r="O999" s="44"/>
    </row>
    <row r="1000" spans="5:15" x14ac:dyDescent="0.25">
      <c r="E1000" s="125" t="s">
        <v>2</v>
      </c>
      <c r="F1000" s="5" t="s">
        <v>128</v>
      </c>
      <c r="G1000" s="145" t="s">
        <v>1514</v>
      </c>
      <c r="H1000" s="74" t="s">
        <v>26</v>
      </c>
      <c r="I1000" s="127" t="s">
        <v>3424</v>
      </c>
      <c r="J1000" s="144" t="s">
        <v>5334</v>
      </c>
      <c r="K1000" s="142">
        <v>100</v>
      </c>
      <c r="L1000" s="143">
        <v>0.1</v>
      </c>
      <c r="M1000" s="80"/>
      <c r="N1000" s="43">
        <f>IF(Tableau5[[#This Row],[PN]]&gt;0.05,"ERREUR",Tableau5[[#This Row],[Prix de vente public]]*(1-(Tableau5[[#This Row],[Remise]]+Tableau5[[#This Row],[PN]])))</f>
        <v>90</v>
      </c>
      <c r="O1000" s="44"/>
    </row>
    <row r="1001" spans="5:15" x14ac:dyDescent="0.25">
      <c r="E1001" s="125" t="s">
        <v>2</v>
      </c>
      <c r="F1001" s="5" t="s">
        <v>128</v>
      </c>
      <c r="G1001" s="145" t="s">
        <v>1515</v>
      </c>
      <c r="H1001" s="74" t="s">
        <v>26</v>
      </c>
      <c r="I1001" s="127" t="s">
        <v>3425</v>
      </c>
      <c r="J1001" s="144" t="s">
        <v>5335</v>
      </c>
      <c r="K1001" s="142">
        <v>100</v>
      </c>
      <c r="L1001" s="143">
        <v>0.1</v>
      </c>
      <c r="M1001" s="80"/>
      <c r="N1001" s="43">
        <f>IF(Tableau5[[#This Row],[PN]]&gt;0.05,"ERREUR",Tableau5[[#This Row],[Prix de vente public]]*(1-(Tableau5[[#This Row],[Remise]]+Tableau5[[#This Row],[PN]])))</f>
        <v>90</v>
      </c>
      <c r="O1001" s="44"/>
    </row>
    <row r="1002" spans="5:15" x14ac:dyDescent="0.25">
      <c r="E1002" s="125" t="s">
        <v>2</v>
      </c>
      <c r="F1002" s="5" t="s">
        <v>129</v>
      </c>
      <c r="G1002" s="145" t="s">
        <v>1516</v>
      </c>
      <c r="H1002" s="74" t="s">
        <v>26</v>
      </c>
      <c r="I1002" s="127" t="s">
        <v>3426</v>
      </c>
      <c r="J1002" s="144" t="s">
        <v>5336</v>
      </c>
      <c r="K1002" s="142">
        <v>100</v>
      </c>
      <c r="L1002" s="143">
        <v>0.1</v>
      </c>
      <c r="M1002" s="80"/>
      <c r="N1002" s="43">
        <f>IF(Tableau5[[#This Row],[PN]]&gt;0.05,"ERREUR",Tableau5[[#This Row],[Prix de vente public]]*(1-(Tableau5[[#This Row],[Remise]]+Tableau5[[#This Row],[PN]])))</f>
        <v>90</v>
      </c>
      <c r="O1002" s="44"/>
    </row>
    <row r="1003" spans="5:15" x14ac:dyDescent="0.25">
      <c r="E1003" s="125" t="s">
        <v>2</v>
      </c>
      <c r="F1003" s="5" t="s">
        <v>129</v>
      </c>
      <c r="G1003" s="145" t="s">
        <v>1517</v>
      </c>
      <c r="H1003" s="74" t="s">
        <v>26</v>
      </c>
      <c r="I1003" s="127" t="s">
        <v>3427</v>
      </c>
      <c r="J1003" s="144" t="s">
        <v>5337</v>
      </c>
      <c r="K1003" s="142">
        <v>100</v>
      </c>
      <c r="L1003" s="143">
        <v>0.1</v>
      </c>
      <c r="M1003" s="80"/>
      <c r="N1003" s="43">
        <f>IF(Tableau5[[#This Row],[PN]]&gt;0.05,"ERREUR",Tableau5[[#This Row],[Prix de vente public]]*(1-(Tableau5[[#This Row],[Remise]]+Tableau5[[#This Row],[PN]])))</f>
        <v>90</v>
      </c>
      <c r="O1003" s="44"/>
    </row>
    <row r="1004" spans="5:15" x14ac:dyDescent="0.25">
      <c r="E1004" s="125" t="s">
        <v>2</v>
      </c>
      <c r="F1004" s="5" t="s">
        <v>129</v>
      </c>
      <c r="G1004" s="145" t="s">
        <v>1518</v>
      </c>
      <c r="H1004" s="74" t="s">
        <v>26</v>
      </c>
      <c r="I1004" s="127" t="s">
        <v>3428</v>
      </c>
      <c r="J1004" s="144" t="s">
        <v>5338</v>
      </c>
      <c r="K1004" s="142">
        <v>100</v>
      </c>
      <c r="L1004" s="143">
        <v>0.1</v>
      </c>
      <c r="M1004" s="80"/>
      <c r="N1004" s="43">
        <f>IF(Tableau5[[#This Row],[PN]]&gt;0.05,"ERREUR",Tableau5[[#This Row],[Prix de vente public]]*(1-(Tableau5[[#This Row],[Remise]]+Tableau5[[#This Row],[PN]])))</f>
        <v>90</v>
      </c>
      <c r="O1004" s="44"/>
    </row>
    <row r="1005" spans="5:15" x14ac:dyDescent="0.25">
      <c r="E1005" s="125" t="s">
        <v>2</v>
      </c>
      <c r="F1005" s="5" t="s">
        <v>129</v>
      </c>
      <c r="G1005" s="145" t="s">
        <v>1519</v>
      </c>
      <c r="H1005" s="74" t="s">
        <v>26</v>
      </c>
      <c r="I1005" s="127" t="s">
        <v>3429</v>
      </c>
      <c r="J1005" s="144" t="s">
        <v>5339</v>
      </c>
      <c r="K1005" s="142">
        <v>100</v>
      </c>
      <c r="L1005" s="143">
        <v>0.1</v>
      </c>
      <c r="M1005" s="80"/>
      <c r="N1005" s="43">
        <f>IF(Tableau5[[#This Row],[PN]]&gt;0.05,"ERREUR",Tableau5[[#This Row],[Prix de vente public]]*(1-(Tableau5[[#This Row],[Remise]]+Tableau5[[#This Row],[PN]])))</f>
        <v>90</v>
      </c>
      <c r="O1005" s="44"/>
    </row>
    <row r="1006" spans="5:15" x14ac:dyDescent="0.25">
      <c r="E1006" s="125" t="s">
        <v>2</v>
      </c>
      <c r="F1006" s="5" t="s">
        <v>129</v>
      </c>
      <c r="G1006" s="145" t="s">
        <v>1520</v>
      </c>
      <c r="H1006" s="74" t="s">
        <v>26</v>
      </c>
      <c r="I1006" s="127" t="s">
        <v>3430</v>
      </c>
      <c r="J1006" s="144" t="s">
        <v>5340</v>
      </c>
      <c r="K1006" s="142">
        <v>100</v>
      </c>
      <c r="L1006" s="143">
        <v>0.1</v>
      </c>
      <c r="M1006" s="80"/>
      <c r="N1006" s="43">
        <f>IF(Tableau5[[#This Row],[PN]]&gt;0.05,"ERREUR",Tableau5[[#This Row],[Prix de vente public]]*(1-(Tableau5[[#This Row],[Remise]]+Tableau5[[#This Row],[PN]])))</f>
        <v>90</v>
      </c>
      <c r="O1006" s="44"/>
    </row>
    <row r="1007" spans="5:15" x14ac:dyDescent="0.25">
      <c r="E1007" s="125" t="s">
        <v>2</v>
      </c>
      <c r="F1007" s="5" t="s">
        <v>129</v>
      </c>
      <c r="G1007" s="145" t="s">
        <v>1521</v>
      </c>
      <c r="H1007" s="74" t="s">
        <v>26</v>
      </c>
      <c r="I1007" s="127" t="s">
        <v>3431</v>
      </c>
      <c r="J1007" s="144" t="s">
        <v>5341</v>
      </c>
      <c r="K1007" s="142">
        <v>100</v>
      </c>
      <c r="L1007" s="143">
        <v>0.1</v>
      </c>
      <c r="M1007" s="80"/>
      <c r="N1007" s="43">
        <f>IF(Tableau5[[#This Row],[PN]]&gt;0.05,"ERREUR",Tableau5[[#This Row],[Prix de vente public]]*(1-(Tableau5[[#This Row],[Remise]]+Tableau5[[#This Row],[PN]])))</f>
        <v>90</v>
      </c>
      <c r="O1007" s="44"/>
    </row>
    <row r="1008" spans="5:15" x14ac:dyDescent="0.25">
      <c r="E1008" s="125" t="s">
        <v>2</v>
      </c>
      <c r="F1008" s="5" t="s">
        <v>129</v>
      </c>
      <c r="G1008" s="145" t="s">
        <v>1522</v>
      </c>
      <c r="H1008" s="74" t="s">
        <v>26</v>
      </c>
      <c r="I1008" s="127" t="s">
        <v>3432</v>
      </c>
      <c r="J1008" s="144" t="s">
        <v>5342</v>
      </c>
      <c r="K1008" s="142">
        <v>100</v>
      </c>
      <c r="L1008" s="143">
        <v>0.1</v>
      </c>
      <c r="M1008" s="80"/>
      <c r="N1008" s="43">
        <f>IF(Tableau5[[#This Row],[PN]]&gt;0.05,"ERREUR",Tableau5[[#This Row],[Prix de vente public]]*(1-(Tableau5[[#This Row],[Remise]]+Tableau5[[#This Row],[PN]])))</f>
        <v>90</v>
      </c>
      <c r="O1008" s="44"/>
    </row>
    <row r="1009" spans="5:15" x14ac:dyDescent="0.25">
      <c r="E1009" s="125" t="s">
        <v>2</v>
      </c>
      <c r="F1009" s="5" t="s">
        <v>129</v>
      </c>
      <c r="G1009" s="145" t="s">
        <v>1523</v>
      </c>
      <c r="H1009" s="74" t="s">
        <v>26</v>
      </c>
      <c r="I1009" s="127" t="s">
        <v>3433</v>
      </c>
      <c r="J1009" s="144" t="s">
        <v>5343</v>
      </c>
      <c r="K1009" s="142">
        <v>100</v>
      </c>
      <c r="L1009" s="143">
        <v>0.1</v>
      </c>
      <c r="M1009" s="80"/>
      <c r="N1009" s="43">
        <f>IF(Tableau5[[#This Row],[PN]]&gt;0.05,"ERREUR",Tableau5[[#This Row],[Prix de vente public]]*(1-(Tableau5[[#This Row],[Remise]]+Tableau5[[#This Row],[PN]])))</f>
        <v>90</v>
      </c>
      <c r="O1009" s="44"/>
    </row>
    <row r="1010" spans="5:15" x14ac:dyDescent="0.25">
      <c r="E1010" s="125" t="s">
        <v>2</v>
      </c>
      <c r="F1010" s="5" t="s">
        <v>129</v>
      </c>
      <c r="G1010" s="145" t="s">
        <v>1524</v>
      </c>
      <c r="H1010" s="74" t="s">
        <v>26</v>
      </c>
      <c r="I1010" s="127" t="s">
        <v>3434</v>
      </c>
      <c r="J1010" s="144" t="s">
        <v>5344</v>
      </c>
      <c r="K1010" s="142">
        <v>100</v>
      </c>
      <c r="L1010" s="143">
        <v>0.1</v>
      </c>
      <c r="M1010" s="80"/>
      <c r="N1010" s="43">
        <f>IF(Tableau5[[#This Row],[PN]]&gt;0.05,"ERREUR",Tableau5[[#This Row],[Prix de vente public]]*(1-(Tableau5[[#This Row],[Remise]]+Tableau5[[#This Row],[PN]])))</f>
        <v>90</v>
      </c>
      <c r="O1010" s="44"/>
    </row>
    <row r="1011" spans="5:15" x14ac:dyDescent="0.25">
      <c r="E1011" s="125" t="s">
        <v>2</v>
      </c>
      <c r="F1011" s="5" t="s">
        <v>129</v>
      </c>
      <c r="G1011" s="145" t="s">
        <v>1525</v>
      </c>
      <c r="H1011" s="74" t="s">
        <v>26</v>
      </c>
      <c r="I1011" s="127" t="s">
        <v>3435</v>
      </c>
      <c r="J1011" s="144" t="s">
        <v>5345</v>
      </c>
      <c r="K1011" s="142">
        <v>100</v>
      </c>
      <c r="L1011" s="143">
        <v>0.1</v>
      </c>
      <c r="M1011" s="80"/>
      <c r="N1011" s="43">
        <f>IF(Tableau5[[#This Row],[PN]]&gt;0.05,"ERREUR",Tableau5[[#This Row],[Prix de vente public]]*(1-(Tableau5[[#This Row],[Remise]]+Tableau5[[#This Row],[PN]])))</f>
        <v>90</v>
      </c>
      <c r="O1011" s="44"/>
    </row>
    <row r="1012" spans="5:15" x14ac:dyDescent="0.25">
      <c r="E1012" s="125" t="s">
        <v>2</v>
      </c>
      <c r="F1012" s="5" t="s">
        <v>129</v>
      </c>
      <c r="G1012" s="145" t="s">
        <v>1526</v>
      </c>
      <c r="H1012" s="74" t="s">
        <v>26</v>
      </c>
      <c r="I1012" s="127" t="s">
        <v>3436</v>
      </c>
      <c r="J1012" s="144" t="s">
        <v>5346</v>
      </c>
      <c r="K1012" s="142">
        <v>100</v>
      </c>
      <c r="L1012" s="143">
        <v>0.1</v>
      </c>
      <c r="M1012" s="80"/>
      <c r="N1012" s="43">
        <f>IF(Tableau5[[#This Row],[PN]]&gt;0.05,"ERREUR",Tableau5[[#This Row],[Prix de vente public]]*(1-(Tableau5[[#This Row],[Remise]]+Tableau5[[#This Row],[PN]])))</f>
        <v>90</v>
      </c>
      <c r="O1012" s="44"/>
    </row>
    <row r="1013" spans="5:15" x14ac:dyDescent="0.25">
      <c r="E1013" s="125" t="s">
        <v>2</v>
      </c>
      <c r="F1013" s="5" t="s">
        <v>129</v>
      </c>
      <c r="G1013" s="145" t="s">
        <v>1527</v>
      </c>
      <c r="H1013" s="74" t="s">
        <v>26</v>
      </c>
      <c r="I1013" s="127" t="s">
        <v>3437</v>
      </c>
      <c r="J1013" s="144" t="s">
        <v>5347</v>
      </c>
      <c r="K1013" s="142">
        <v>100</v>
      </c>
      <c r="L1013" s="143">
        <v>0.1</v>
      </c>
      <c r="M1013" s="80"/>
      <c r="N1013" s="43">
        <f>IF(Tableau5[[#This Row],[PN]]&gt;0.05,"ERREUR",Tableau5[[#This Row],[Prix de vente public]]*(1-(Tableau5[[#This Row],[Remise]]+Tableau5[[#This Row],[PN]])))</f>
        <v>90</v>
      </c>
      <c r="O1013" s="44"/>
    </row>
    <row r="1014" spans="5:15" x14ac:dyDescent="0.25">
      <c r="E1014" s="125" t="s">
        <v>2</v>
      </c>
      <c r="F1014" s="5" t="s">
        <v>129</v>
      </c>
      <c r="G1014" s="145" t="s">
        <v>1528</v>
      </c>
      <c r="H1014" s="74" t="s">
        <v>26</v>
      </c>
      <c r="I1014" s="127" t="s">
        <v>3438</v>
      </c>
      <c r="J1014" s="144" t="s">
        <v>5348</v>
      </c>
      <c r="K1014" s="142">
        <v>100</v>
      </c>
      <c r="L1014" s="143">
        <v>0.1</v>
      </c>
      <c r="M1014" s="80"/>
      <c r="N1014" s="43">
        <f>IF(Tableau5[[#This Row],[PN]]&gt;0.05,"ERREUR",Tableau5[[#This Row],[Prix de vente public]]*(1-(Tableau5[[#This Row],[Remise]]+Tableau5[[#This Row],[PN]])))</f>
        <v>90</v>
      </c>
      <c r="O1014" s="44"/>
    </row>
    <row r="1015" spans="5:15" x14ac:dyDescent="0.25">
      <c r="E1015" s="125" t="s">
        <v>2</v>
      </c>
      <c r="F1015" s="5" t="s">
        <v>129</v>
      </c>
      <c r="G1015" s="145" t="s">
        <v>1529</v>
      </c>
      <c r="H1015" s="74" t="s">
        <v>26</v>
      </c>
      <c r="I1015" s="127" t="s">
        <v>3439</v>
      </c>
      <c r="J1015" s="144" t="s">
        <v>5349</v>
      </c>
      <c r="K1015" s="142">
        <v>100</v>
      </c>
      <c r="L1015" s="143">
        <v>0.1</v>
      </c>
      <c r="M1015" s="80"/>
      <c r="N1015" s="43">
        <f>IF(Tableau5[[#This Row],[PN]]&gt;0.05,"ERREUR",Tableau5[[#This Row],[Prix de vente public]]*(1-(Tableau5[[#This Row],[Remise]]+Tableau5[[#This Row],[PN]])))</f>
        <v>90</v>
      </c>
      <c r="O1015" s="44"/>
    </row>
    <row r="1016" spans="5:15" x14ac:dyDescent="0.25">
      <c r="E1016" s="125" t="s">
        <v>2</v>
      </c>
      <c r="F1016" s="5" t="s">
        <v>129</v>
      </c>
      <c r="G1016" s="145" t="s">
        <v>1530</v>
      </c>
      <c r="H1016" s="74" t="s">
        <v>26</v>
      </c>
      <c r="I1016" s="127" t="s">
        <v>3440</v>
      </c>
      <c r="J1016" s="144" t="s">
        <v>5350</v>
      </c>
      <c r="K1016" s="142">
        <v>100</v>
      </c>
      <c r="L1016" s="143">
        <v>0.1</v>
      </c>
      <c r="M1016" s="80"/>
      <c r="N1016" s="43">
        <f>IF(Tableau5[[#This Row],[PN]]&gt;0.05,"ERREUR",Tableau5[[#This Row],[Prix de vente public]]*(1-(Tableau5[[#This Row],[Remise]]+Tableau5[[#This Row],[PN]])))</f>
        <v>90</v>
      </c>
      <c r="O1016" s="44"/>
    </row>
    <row r="1017" spans="5:15" x14ac:dyDescent="0.25">
      <c r="E1017" s="125" t="s">
        <v>2</v>
      </c>
      <c r="F1017" s="5" t="s">
        <v>129</v>
      </c>
      <c r="G1017" s="145" t="s">
        <v>1531</v>
      </c>
      <c r="H1017" s="74" t="s">
        <v>26</v>
      </c>
      <c r="I1017" s="127" t="s">
        <v>3441</v>
      </c>
      <c r="J1017" s="144" t="s">
        <v>5351</v>
      </c>
      <c r="K1017" s="142">
        <v>100</v>
      </c>
      <c r="L1017" s="143">
        <v>0.1</v>
      </c>
      <c r="M1017" s="80"/>
      <c r="N1017" s="43">
        <f>IF(Tableau5[[#This Row],[PN]]&gt;0.05,"ERREUR",Tableau5[[#This Row],[Prix de vente public]]*(1-(Tableau5[[#This Row],[Remise]]+Tableau5[[#This Row],[PN]])))</f>
        <v>90</v>
      </c>
      <c r="O1017" s="44"/>
    </row>
    <row r="1018" spans="5:15" x14ac:dyDescent="0.25">
      <c r="E1018" s="125" t="s">
        <v>2</v>
      </c>
      <c r="F1018" s="5" t="s">
        <v>129</v>
      </c>
      <c r="G1018" s="145" t="s">
        <v>1532</v>
      </c>
      <c r="H1018" s="74" t="s">
        <v>26</v>
      </c>
      <c r="I1018" s="127" t="s">
        <v>3442</v>
      </c>
      <c r="J1018" s="144" t="s">
        <v>5352</v>
      </c>
      <c r="K1018" s="142">
        <v>100</v>
      </c>
      <c r="L1018" s="143">
        <v>0.1</v>
      </c>
      <c r="M1018" s="80"/>
      <c r="N1018" s="43">
        <f>IF(Tableau5[[#This Row],[PN]]&gt;0.05,"ERREUR",Tableau5[[#This Row],[Prix de vente public]]*(1-(Tableau5[[#This Row],[Remise]]+Tableau5[[#This Row],[PN]])))</f>
        <v>90</v>
      </c>
      <c r="O1018" s="44"/>
    </row>
    <row r="1019" spans="5:15" x14ac:dyDescent="0.25">
      <c r="E1019" s="125" t="s">
        <v>2</v>
      </c>
      <c r="F1019" s="5" t="s">
        <v>129</v>
      </c>
      <c r="G1019" s="145" t="s">
        <v>1533</v>
      </c>
      <c r="H1019" s="74" t="s">
        <v>26</v>
      </c>
      <c r="I1019" s="127" t="s">
        <v>3443</v>
      </c>
      <c r="J1019" s="144" t="s">
        <v>5353</v>
      </c>
      <c r="K1019" s="142">
        <v>100</v>
      </c>
      <c r="L1019" s="143">
        <v>0.1</v>
      </c>
      <c r="M1019" s="80"/>
      <c r="N1019" s="43">
        <f>IF(Tableau5[[#This Row],[PN]]&gt;0.05,"ERREUR",Tableau5[[#This Row],[Prix de vente public]]*(1-(Tableau5[[#This Row],[Remise]]+Tableau5[[#This Row],[PN]])))</f>
        <v>90</v>
      </c>
      <c r="O1019" s="44"/>
    </row>
    <row r="1020" spans="5:15" x14ac:dyDescent="0.25">
      <c r="E1020" s="125" t="s">
        <v>2</v>
      </c>
      <c r="F1020" s="5" t="s">
        <v>129</v>
      </c>
      <c r="G1020" s="145" t="s">
        <v>1534</v>
      </c>
      <c r="H1020" s="74" t="s">
        <v>26</v>
      </c>
      <c r="I1020" s="127" t="s">
        <v>3444</v>
      </c>
      <c r="J1020" s="144" t="s">
        <v>5354</v>
      </c>
      <c r="K1020" s="142">
        <v>100</v>
      </c>
      <c r="L1020" s="143">
        <v>0.1</v>
      </c>
      <c r="M1020" s="80"/>
      <c r="N1020" s="43">
        <f>IF(Tableau5[[#This Row],[PN]]&gt;0.05,"ERREUR",Tableau5[[#This Row],[Prix de vente public]]*(1-(Tableau5[[#This Row],[Remise]]+Tableau5[[#This Row],[PN]])))</f>
        <v>90</v>
      </c>
      <c r="O1020" s="44"/>
    </row>
    <row r="1021" spans="5:15" x14ac:dyDescent="0.25">
      <c r="E1021" s="125" t="s">
        <v>2</v>
      </c>
      <c r="F1021" s="5" t="s">
        <v>129</v>
      </c>
      <c r="G1021" s="145" t="s">
        <v>1535</v>
      </c>
      <c r="H1021" s="74" t="s">
        <v>26</v>
      </c>
      <c r="I1021" s="127" t="s">
        <v>3445</v>
      </c>
      <c r="J1021" s="144" t="s">
        <v>5355</v>
      </c>
      <c r="K1021" s="142">
        <v>100</v>
      </c>
      <c r="L1021" s="143">
        <v>0.1</v>
      </c>
      <c r="M1021" s="80"/>
      <c r="N1021" s="43">
        <f>IF(Tableau5[[#This Row],[PN]]&gt;0.05,"ERREUR",Tableau5[[#This Row],[Prix de vente public]]*(1-(Tableau5[[#This Row],[Remise]]+Tableau5[[#This Row],[PN]])))</f>
        <v>90</v>
      </c>
      <c r="O1021" s="44"/>
    </row>
    <row r="1022" spans="5:15" x14ac:dyDescent="0.25">
      <c r="E1022" s="125" t="s">
        <v>2</v>
      </c>
      <c r="F1022" s="5" t="s">
        <v>129</v>
      </c>
      <c r="G1022" s="145" t="s">
        <v>1536</v>
      </c>
      <c r="H1022" s="74" t="s">
        <v>26</v>
      </c>
      <c r="I1022" s="127" t="s">
        <v>3446</v>
      </c>
      <c r="J1022" s="144" t="s">
        <v>5356</v>
      </c>
      <c r="K1022" s="142">
        <v>100</v>
      </c>
      <c r="L1022" s="143">
        <v>0.1</v>
      </c>
      <c r="M1022" s="80"/>
      <c r="N1022" s="43">
        <f>IF(Tableau5[[#This Row],[PN]]&gt;0.05,"ERREUR",Tableau5[[#This Row],[Prix de vente public]]*(1-(Tableau5[[#This Row],[Remise]]+Tableau5[[#This Row],[PN]])))</f>
        <v>90</v>
      </c>
      <c r="O1022" s="44"/>
    </row>
    <row r="1023" spans="5:15" x14ac:dyDescent="0.25">
      <c r="E1023" s="125" t="s">
        <v>2</v>
      </c>
      <c r="F1023" s="5" t="s">
        <v>129</v>
      </c>
      <c r="G1023" s="145" t="s">
        <v>1537</v>
      </c>
      <c r="H1023" s="74" t="s">
        <v>26</v>
      </c>
      <c r="I1023" s="127" t="s">
        <v>3447</v>
      </c>
      <c r="J1023" s="144" t="s">
        <v>5357</v>
      </c>
      <c r="K1023" s="142">
        <v>100</v>
      </c>
      <c r="L1023" s="143">
        <v>0.1</v>
      </c>
      <c r="M1023" s="80"/>
      <c r="N1023" s="43">
        <f>IF(Tableau5[[#This Row],[PN]]&gt;0.05,"ERREUR",Tableau5[[#This Row],[Prix de vente public]]*(1-(Tableau5[[#This Row],[Remise]]+Tableau5[[#This Row],[PN]])))</f>
        <v>90</v>
      </c>
      <c r="O1023" s="44"/>
    </row>
    <row r="1024" spans="5:15" x14ac:dyDescent="0.25">
      <c r="E1024" s="125" t="s">
        <v>2</v>
      </c>
      <c r="F1024" s="5" t="s">
        <v>129</v>
      </c>
      <c r="G1024" s="145" t="s">
        <v>1538</v>
      </c>
      <c r="H1024" s="74" t="s">
        <v>26</v>
      </c>
      <c r="I1024" s="127" t="s">
        <v>3448</v>
      </c>
      <c r="J1024" s="144" t="s">
        <v>5358</v>
      </c>
      <c r="K1024" s="142">
        <v>100</v>
      </c>
      <c r="L1024" s="143">
        <v>0.1</v>
      </c>
      <c r="M1024" s="80"/>
      <c r="N1024" s="43">
        <f>IF(Tableau5[[#This Row],[PN]]&gt;0.05,"ERREUR",Tableau5[[#This Row],[Prix de vente public]]*(1-(Tableau5[[#This Row],[Remise]]+Tableau5[[#This Row],[PN]])))</f>
        <v>90</v>
      </c>
      <c r="O1024" s="44"/>
    </row>
    <row r="1025" spans="5:15" x14ac:dyDescent="0.25">
      <c r="E1025" s="125" t="s">
        <v>2</v>
      </c>
      <c r="F1025" s="5" t="s">
        <v>129</v>
      </c>
      <c r="G1025" s="145" t="s">
        <v>1539</v>
      </c>
      <c r="H1025" s="74" t="s">
        <v>26</v>
      </c>
      <c r="I1025" s="127" t="s">
        <v>3449</v>
      </c>
      <c r="J1025" s="144" t="s">
        <v>5359</v>
      </c>
      <c r="K1025" s="142">
        <v>100</v>
      </c>
      <c r="L1025" s="143">
        <v>0.1</v>
      </c>
      <c r="M1025" s="80"/>
      <c r="N1025" s="43">
        <f>IF(Tableau5[[#This Row],[PN]]&gt;0.05,"ERREUR",Tableau5[[#This Row],[Prix de vente public]]*(1-(Tableau5[[#This Row],[Remise]]+Tableau5[[#This Row],[PN]])))</f>
        <v>90</v>
      </c>
      <c r="O1025" s="44"/>
    </row>
    <row r="1026" spans="5:15" x14ac:dyDescent="0.25">
      <c r="E1026" s="125" t="s">
        <v>2</v>
      </c>
      <c r="F1026" s="5" t="s">
        <v>129</v>
      </c>
      <c r="G1026" s="145" t="s">
        <v>1540</v>
      </c>
      <c r="H1026" s="74" t="s">
        <v>26</v>
      </c>
      <c r="I1026" s="127" t="s">
        <v>3450</v>
      </c>
      <c r="J1026" s="144" t="s">
        <v>5360</v>
      </c>
      <c r="K1026" s="142">
        <v>100</v>
      </c>
      <c r="L1026" s="143">
        <v>0.1</v>
      </c>
      <c r="M1026" s="80"/>
      <c r="N1026" s="43">
        <f>IF(Tableau5[[#This Row],[PN]]&gt;0.05,"ERREUR",Tableau5[[#This Row],[Prix de vente public]]*(1-(Tableau5[[#This Row],[Remise]]+Tableau5[[#This Row],[PN]])))</f>
        <v>90</v>
      </c>
      <c r="O1026" s="44"/>
    </row>
    <row r="1027" spans="5:15" x14ac:dyDescent="0.25">
      <c r="E1027" s="125" t="s">
        <v>2</v>
      </c>
      <c r="F1027" s="5" t="s">
        <v>129</v>
      </c>
      <c r="G1027" s="145" t="s">
        <v>1541</v>
      </c>
      <c r="H1027" s="74" t="s">
        <v>26</v>
      </c>
      <c r="I1027" s="127" t="s">
        <v>3451</v>
      </c>
      <c r="J1027" s="144" t="s">
        <v>5361</v>
      </c>
      <c r="K1027" s="142">
        <v>100</v>
      </c>
      <c r="L1027" s="143">
        <v>0.1</v>
      </c>
      <c r="M1027" s="80"/>
      <c r="N1027" s="43">
        <f>IF(Tableau5[[#This Row],[PN]]&gt;0.05,"ERREUR",Tableau5[[#This Row],[Prix de vente public]]*(1-(Tableau5[[#This Row],[Remise]]+Tableau5[[#This Row],[PN]])))</f>
        <v>90</v>
      </c>
      <c r="O1027" s="44"/>
    </row>
    <row r="1028" spans="5:15" x14ac:dyDescent="0.25">
      <c r="E1028" s="125" t="s">
        <v>2</v>
      </c>
      <c r="F1028" s="5" t="s">
        <v>129</v>
      </c>
      <c r="G1028" s="145" t="s">
        <v>1542</v>
      </c>
      <c r="H1028" s="74" t="s">
        <v>26</v>
      </c>
      <c r="I1028" s="127" t="s">
        <v>3452</v>
      </c>
      <c r="J1028" s="144" t="s">
        <v>5362</v>
      </c>
      <c r="K1028" s="142">
        <v>100</v>
      </c>
      <c r="L1028" s="143">
        <v>0.1</v>
      </c>
      <c r="M1028" s="80"/>
      <c r="N1028" s="43">
        <f>IF(Tableau5[[#This Row],[PN]]&gt;0.05,"ERREUR",Tableau5[[#This Row],[Prix de vente public]]*(1-(Tableau5[[#This Row],[Remise]]+Tableau5[[#This Row],[PN]])))</f>
        <v>90</v>
      </c>
      <c r="O1028" s="44"/>
    </row>
    <row r="1029" spans="5:15" x14ac:dyDescent="0.25">
      <c r="E1029" s="125" t="s">
        <v>2</v>
      </c>
      <c r="F1029" s="5" t="s">
        <v>129</v>
      </c>
      <c r="G1029" s="145" t="s">
        <v>1543</v>
      </c>
      <c r="H1029" s="74" t="s">
        <v>26</v>
      </c>
      <c r="I1029" s="127" t="s">
        <v>3453</v>
      </c>
      <c r="J1029" s="144" t="s">
        <v>5363</v>
      </c>
      <c r="K1029" s="142">
        <v>100</v>
      </c>
      <c r="L1029" s="143">
        <v>0.1</v>
      </c>
      <c r="M1029" s="80"/>
      <c r="N1029" s="43">
        <f>IF(Tableau5[[#This Row],[PN]]&gt;0.05,"ERREUR",Tableau5[[#This Row],[Prix de vente public]]*(1-(Tableau5[[#This Row],[Remise]]+Tableau5[[#This Row],[PN]])))</f>
        <v>90</v>
      </c>
      <c r="O1029" s="44"/>
    </row>
    <row r="1030" spans="5:15" x14ac:dyDescent="0.25">
      <c r="E1030" s="125" t="s">
        <v>2</v>
      </c>
      <c r="F1030" s="5" t="s">
        <v>129</v>
      </c>
      <c r="G1030" s="145" t="s">
        <v>1544</v>
      </c>
      <c r="H1030" s="74" t="s">
        <v>26</v>
      </c>
      <c r="I1030" s="127" t="s">
        <v>3454</v>
      </c>
      <c r="J1030" s="144" t="s">
        <v>5364</v>
      </c>
      <c r="K1030" s="142">
        <v>100</v>
      </c>
      <c r="L1030" s="143">
        <v>0.1</v>
      </c>
      <c r="M1030" s="80"/>
      <c r="N1030" s="43">
        <f>IF(Tableau5[[#This Row],[PN]]&gt;0.05,"ERREUR",Tableau5[[#This Row],[Prix de vente public]]*(1-(Tableau5[[#This Row],[Remise]]+Tableau5[[#This Row],[PN]])))</f>
        <v>90</v>
      </c>
      <c r="O1030" s="44"/>
    </row>
    <row r="1031" spans="5:15" x14ac:dyDescent="0.25">
      <c r="E1031" s="125" t="s">
        <v>2</v>
      </c>
      <c r="F1031" s="5" t="s">
        <v>129</v>
      </c>
      <c r="G1031" s="145" t="s">
        <v>1545</v>
      </c>
      <c r="H1031" s="74" t="s">
        <v>26</v>
      </c>
      <c r="I1031" s="127" t="s">
        <v>3455</v>
      </c>
      <c r="J1031" s="144" t="s">
        <v>5365</v>
      </c>
      <c r="K1031" s="142">
        <v>100</v>
      </c>
      <c r="L1031" s="143">
        <v>0.1</v>
      </c>
      <c r="M1031" s="80"/>
      <c r="N1031" s="43">
        <f>IF(Tableau5[[#This Row],[PN]]&gt;0.05,"ERREUR",Tableau5[[#This Row],[Prix de vente public]]*(1-(Tableau5[[#This Row],[Remise]]+Tableau5[[#This Row],[PN]])))</f>
        <v>90</v>
      </c>
      <c r="O1031" s="44"/>
    </row>
    <row r="1032" spans="5:15" x14ac:dyDescent="0.25">
      <c r="E1032" s="125" t="s">
        <v>2</v>
      </c>
      <c r="F1032" s="5" t="s">
        <v>129</v>
      </c>
      <c r="G1032" s="145" t="s">
        <v>1546</v>
      </c>
      <c r="H1032" s="74" t="s">
        <v>26</v>
      </c>
      <c r="I1032" s="127" t="s">
        <v>3456</v>
      </c>
      <c r="J1032" s="144" t="s">
        <v>5366</v>
      </c>
      <c r="K1032" s="142">
        <v>100</v>
      </c>
      <c r="L1032" s="143">
        <v>0.1</v>
      </c>
      <c r="M1032" s="80"/>
      <c r="N1032" s="43">
        <f>IF(Tableau5[[#This Row],[PN]]&gt;0.05,"ERREUR",Tableau5[[#This Row],[Prix de vente public]]*(1-(Tableau5[[#This Row],[Remise]]+Tableau5[[#This Row],[PN]])))</f>
        <v>90</v>
      </c>
      <c r="O1032" s="44"/>
    </row>
    <row r="1033" spans="5:15" x14ac:dyDescent="0.25">
      <c r="E1033" s="125" t="s">
        <v>2</v>
      </c>
      <c r="F1033" s="5" t="s">
        <v>129</v>
      </c>
      <c r="G1033" s="145" t="s">
        <v>1547</v>
      </c>
      <c r="H1033" s="74" t="s">
        <v>26</v>
      </c>
      <c r="I1033" s="127" t="s">
        <v>3457</v>
      </c>
      <c r="J1033" s="144" t="s">
        <v>5367</v>
      </c>
      <c r="K1033" s="142">
        <v>100</v>
      </c>
      <c r="L1033" s="143">
        <v>0.1</v>
      </c>
      <c r="M1033" s="80"/>
      <c r="N1033" s="43">
        <f>IF(Tableau5[[#This Row],[PN]]&gt;0.05,"ERREUR",Tableau5[[#This Row],[Prix de vente public]]*(1-(Tableau5[[#This Row],[Remise]]+Tableau5[[#This Row],[PN]])))</f>
        <v>90</v>
      </c>
      <c r="O1033" s="44"/>
    </row>
    <row r="1034" spans="5:15" x14ac:dyDescent="0.25">
      <c r="E1034" s="125" t="s">
        <v>2</v>
      </c>
      <c r="F1034" s="5" t="s">
        <v>129</v>
      </c>
      <c r="G1034" s="145" t="s">
        <v>1548</v>
      </c>
      <c r="H1034" s="74" t="s">
        <v>26</v>
      </c>
      <c r="I1034" s="127" t="s">
        <v>3458</v>
      </c>
      <c r="J1034" s="144" t="s">
        <v>5368</v>
      </c>
      <c r="K1034" s="142">
        <v>100</v>
      </c>
      <c r="L1034" s="143">
        <v>0.1</v>
      </c>
      <c r="M1034" s="80"/>
      <c r="N1034" s="43">
        <f>IF(Tableau5[[#This Row],[PN]]&gt;0.05,"ERREUR",Tableau5[[#This Row],[Prix de vente public]]*(1-(Tableau5[[#This Row],[Remise]]+Tableau5[[#This Row],[PN]])))</f>
        <v>90</v>
      </c>
      <c r="O1034" s="44"/>
    </row>
    <row r="1035" spans="5:15" x14ac:dyDescent="0.25">
      <c r="E1035" s="125" t="s">
        <v>2</v>
      </c>
      <c r="F1035" s="5" t="s">
        <v>129</v>
      </c>
      <c r="G1035" s="145" t="s">
        <v>1549</v>
      </c>
      <c r="H1035" s="74" t="s">
        <v>26</v>
      </c>
      <c r="I1035" s="127" t="s">
        <v>3459</v>
      </c>
      <c r="J1035" s="144" t="s">
        <v>5369</v>
      </c>
      <c r="K1035" s="142">
        <v>100</v>
      </c>
      <c r="L1035" s="143">
        <v>0.1</v>
      </c>
      <c r="M1035" s="80"/>
      <c r="N1035" s="43">
        <f>IF(Tableau5[[#This Row],[PN]]&gt;0.05,"ERREUR",Tableau5[[#This Row],[Prix de vente public]]*(1-(Tableau5[[#This Row],[Remise]]+Tableau5[[#This Row],[PN]])))</f>
        <v>90</v>
      </c>
      <c r="O1035" s="44"/>
    </row>
    <row r="1036" spans="5:15" x14ac:dyDescent="0.25">
      <c r="E1036" s="125" t="s">
        <v>2</v>
      </c>
      <c r="F1036" s="5" t="s">
        <v>129</v>
      </c>
      <c r="G1036" s="145" t="s">
        <v>1550</v>
      </c>
      <c r="H1036" s="74" t="s">
        <v>26</v>
      </c>
      <c r="I1036" s="127" t="s">
        <v>3460</v>
      </c>
      <c r="J1036" s="144" t="s">
        <v>5370</v>
      </c>
      <c r="K1036" s="142">
        <v>100</v>
      </c>
      <c r="L1036" s="143">
        <v>0.1</v>
      </c>
      <c r="M1036" s="80"/>
      <c r="N1036" s="43">
        <f>IF(Tableau5[[#This Row],[PN]]&gt;0.05,"ERREUR",Tableau5[[#This Row],[Prix de vente public]]*(1-(Tableau5[[#This Row],[Remise]]+Tableau5[[#This Row],[PN]])))</f>
        <v>90</v>
      </c>
      <c r="O1036" s="44"/>
    </row>
    <row r="1037" spans="5:15" x14ac:dyDescent="0.25">
      <c r="E1037" s="125" t="s">
        <v>2</v>
      </c>
      <c r="F1037" s="5" t="s">
        <v>129</v>
      </c>
      <c r="G1037" s="145" t="s">
        <v>1551</v>
      </c>
      <c r="H1037" s="74" t="s">
        <v>26</v>
      </c>
      <c r="I1037" s="127" t="s">
        <v>3461</v>
      </c>
      <c r="J1037" s="144" t="s">
        <v>5371</v>
      </c>
      <c r="K1037" s="142">
        <v>100</v>
      </c>
      <c r="L1037" s="143">
        <v>0.1</v>
      </c>
      <c r="M1037" s="80"/>
      <c r="N1037" s="43">
        <f>IF(Tableau5[[#This Row],[PN]]&gt;0.05,"ERREUR",Tableau5[[#This Row],[Prix de vente public]]*(1-(Tableau5[[#This Row],[Remise]]+Tableau5[[#This Row],[PN]])))</f>
        <v>90</v>
      </c>
      <c r="O1037" s="44"/>
    </row>
    <row r="1038" spans="5:15" x14ac:dyDescent="0.25">
      <c r="E1038" s="125" t="s">
        <v>2</v>
      </c>
      <c r="F1038" s="5" t="s">
        <v>129</v>
      </c>
      <c r="G1038" s="145" t="s">
        <v>1552</v>
      </c>
      <c r="H1038" s="74" t="s">
        <v>26</v>
      </c>
      <c r="I1038" s="127" t="s">
        <v>3462</v>
      </c>
      <c r="J1038" s="144" t="s">
        <v>5372</v>
      </c>
      <c r="K1038" s="142">
        <v>100</v>
      </c>
      <c r="L1038" s="143">
        <v>0.1</v>
      </c>
      <c r="M1038" s="80"/>
      <c r="N1038" s="43">
        <f>IF(Tableau5[[#This Row],[PN]]&gt;0.05,"ERREUR",Tableau5[[#This Row],[Prix de vente public]]*(1-(Tableau5[[#This Row],[Remise]]+Tableau5[[#This Row],[PN]])))</f>
        <v>90</v>
      </c>
      <c r="O1038" s="44"/>
    </row>
    <row r="1039" spans="5:15" x14ac:dyDescent="0.25">
      <c r="E1039" s="125" t="s">
        <v>2</v>
      </c>
      <c r="F1039" s="5" t="s">
        <v>129</v>
      </c>
      <c r="G1039" s="145" t="s">
        <v>1553</v>
      </c>
      <c r="H1039" s="74" t="s">
        <v>26</v>
      </c>
      <c r="I1039" s="127" t="s">
        <v>3463</v>
      </c>
      <c r="J1039" s="144" t="s">
        <v>5373</v>
      </c>
      <c r="K1039" s="142">
        <v>100</v>
      </c>
      <c r="L1039" s="143">
        <v>0.1</v>
      </c>
      <c r="M1039" s="80"/>
      <c r="N1039" s="43">
        <f>IF(Tableau5[[#This Row],[PN]]&gt;0.05,"ERREUR",Tableau5[[#This Row],[Prix de vente public]]*(1-(Tableau5[[#This Row],[Remise]]+Tableau5[[#This Row],[PN]])))</f>
        <v>90</v>
      </c>
      <c r="O1039" s="44"/>
    </row>
    <row r="1040" spans="5:15" x14ac:dyDescent="0.25">
      <c r="E1040" s="125" t="s">
        <v>2</v>
      </c>
      <c r="F1040" s="5" t="s">
        <v>129</v>
      </c>
      <c r="G1040" s="145" t="s">
        <v>1554</v>
      </c>
      <c r="H1040" s="74" t="s">
        <v>26</v>
      </c>
      <c r="I1040" s="127" t="s">
        <v>3464</v>
      </c>
      <c r="J1040" s="144" t="s">
        <v>5374</v>
      </c>
      <c r="K1040" s="142">
        <v>100</v>
      </c>
      <c r="L1040" s="143">
        <v>0.1</v>
      </c>
      <c r="M1040" s="80"/>
      <c r="N1040" s="43">
        <f>IF(Tableau5[[#This Row],[PN]]&gt;0.05,"ERREUR",Tableau5[[#This Row],[Prix de vente public]]*(1-(Tableau5[[#This Row],[Remise]]+Tableau5[[#This Row],[PN]])))</f>
        <v>90</v>
      </c>
      <c r="O1040" s="44"/>
    </row>
    <row r="1041" spans="5:15" x14ac:dyDescent="0.25">
      <c r="E1041" s="125" t="s">
        <v>2</v>
      </c>
      <c r="F1041" s="5" t="s">
        <v>129</v>
      </c>
      <c r="G1041" s="145" t="s">
        <v>1555</v>
      </c>
      <c r="H1041" s="74" t="s">
        <v>26</v>
      </c>
      <c r="I1041" s="127" t="s">
        <v>3465</v>
      </c>
      <c r="J1041" s="144" t="s">
        <v>5375</v>
      </c>
      <c r="K1041" s="142">
        <v>100</v>
      </c>
      <c r="L1041" s="143">
        <v>0.1</v>
      </c>
      <c r="M1041" s="80"/>
      <c r="N1041" s="43">
        <f>IF(Tableau5[[#This Row],[PN]]&gt;0.05,"ERREUR",Tableau5[[#This Row],[Prix de vente public]]*(1-(Tableau5[[#This Row],[Remise]]+Tableau5[[#This Row],[PN]])))</f>
        <v>90</v>
      </c>
      <c r="O1041" s="44"/>
    </row>
    <row r="1042" spans="5:15" x14ac:dyDescent="0.25">
      <c r="E1042" s="125" t="s">
        <v>2</v>
      </c>
      <c r="F1042" s="5" t="s">
        <v>129</v>
      </c>
      <c r="G1042" s="145" t="s">
        <v>1556</v>
      </c>
      <c r="H1042" s="74" t="s">
        <v>26</v>
      </c>
      <c r="I1042" s="127" t="s">
        <v>3466</v>
      </c>
      <c r="J1042" s="144" t="s">
        <v>5376</v>
      </c>
      <c r="K1042" s="142">
        <v>100</v>
      </c>
      <c r="L1042" s="143">
        <v>0.1</v>
      </c>
      <c r="M1042" s="80"/>
      <c r="N1042" s="43">
        <f>IF(Tableau5[[#This Row],[PN]]&gt;0.05,"ERREUR",Tableau5[[#This Row],[Prix de vente public]]*(1-(Tableau5[[#This Row],[Remise]]+Tableau5[[#This Row],[PN]])))</f>
        <v>90</v>
      </c>
      <c r="O1042" s="44"/>
    </row>
    <row r="1043" spans="5:15" x14ac:dyDescent="0.25">
      <c r="E1043" s="125" t="s">
        <v>2</v>
      </c>
      <c r="F1043" s="5" t="s">
        <v>129</v>
      </c>
      <c r="G1043" s="145" t="s">
        <v>1557</v>
      </c>
      <c r="H1043" s="74" t="s">
        <v>26</v>
      </c>
      <c r="I1043" s="127" t="s">
        <v>3467</v>
      </c>
      <c r="J1043" s="144" t="s">
        <v>5377</v>
      </c>
      <c r="K1043" s="142">
        <v>100</v>
      </c>
      <c r="L1043" s="143">
        <v>0.1</v>
      </c>
      <c r="M1043" s="80"/>
      <c r="N1043" s="43">
        <f>IF(Tableau5[[#This Row],[PN]]&gt;0.05,"ERREUR",Tableau5[[#This Row],[Prix de vente public]]*(1-(Tableau5[[#This Row],[Remise]]+Tableau5[[#This Row],[PN]])))</f>
        <v>90</v>
      </c>
      <c r="O1043" s="44"/>
    </row>
    <row r="1044" spans="5:15" x14ac:dyDescent="0.25">
      <c r="E1044" s="125" t="s">
        <v>2</v>
      </c>
      <c r="F1044" s="5" t="s">
        <v>129</v>
      </c>
      <c r="G1044" s="145" t="s">
        <v>1558</v>
      </c>
      <c r="H1044" s="74" t="s">
        <v>26</v>
      </c>
      <c r="I1044" s="127" t="s">
        <v>3468</v>
      </c>
      <c r="J1044" s="144" t="s">
        <v>5378</v>
      </c>
      <c r="K1044" s="142">
        <v>100</v>
      </c>
      <c r="L1044" s="143">
        <v>0.1</v>
      </c>
      <c r="M1044" s="80"/>
      <c r="N1044" s="43">
        <f>IF(Tableau5[[#This Row],[PN]]&gt;0.05,"ERREUR",Tableau5[[#This Row],[Prix de vente public]]*(1-(Tableau5[[#This Row],[Remise]]+Tableau5[[#This Row],[PN]])))</f>
        <v>90</v>
      </c>
      <c r="O1044" s="44"/>
    </row>
    <row r="1045" spans="5:15" x14ac:dyDescent="0.25">
      <c r="E1045" s="125" t="s">
        <v>2</v>
      </c>
      <c r="F1045" s="5" t="s">
        <v>129</v>
      </c>
      <c r="G1045" s="145" t="s">
        <v>1559</v>
      </c>
      <c r="H1045" s="74" t="s">
        <v>26</v>
      </c>
      <c r="I1045" s="127" t="s">
        <v>3469</v>
      </c>
      <c r="J1045" s="144" t="s">
        <v>5379</v>
      </c>
      <c r="K1045" s="142">
        <v>100</v>
      </c>
      <c r="L1045" s="143">
        <v>0.1</v>
      </c>
      <c r="M1045" s="80"/>
      <c r="N1045" s="43">
        <f>IF(Tableau5[[#This Row],[PN]]&gt;0.05,"ERREUR",Tableau5[[#This Row],[Prix de vente public]]*(1-(Tableau5[[#This Row],[Remise]]+Tableau5[[#This Row],[PN]])))</f>
        <v>90</v>
      </c>
      <c r="O1045" s="44"/>
    </row>
    <row r="1046" spans="5:15" x14ac:dyDescent="0.25">
      <c r="E1046" s="125" t="s">
        <v>2</v>
      </c>
      <c r="F1046" s="5" t="s">
        <v>129</v>
      </c>
      <c r="G1046" s="145" t="s">
        <v>1560</v>
      </c>
      <c r="H1046" s="74" t="s">
        <v>26</v>
      </c>
      <c r="I1046" s="127" t="s">
        <v>3470</v>
      </c>
      <c r="J1046" s="144" t="s">
        <v>5380</v>
      </c>
      <c r="K1046" s="142">
        <v>100</v>
      </c>
      <c r="L1046" s="143">
        <v>0.1</v>
      </c>
      <c r="M1046" s="80"/>
      <c r="N1046" s="43">
        <f>IF(Tableau5[[#This Row],[PN]]&gt;0.05,"ERREUR",Tableau5[[#This Row],[Prix de vente public]]*(1-(Tableau5[[#This Row],[Remise]]+Tableau5[[#This Row],[PN]])))</f>
        <v>90</v>
      </c>
      <c r="O1046" s="44"/>
    </row>
    <row r="1047" spans="5:15" x14ac:dyDescent="0.25">
      <c r="E1047" s="125" t="s">
        <v>2</v>
      </c>
      <c r="F1047" s="5" t="s">
        <v>129</v>
      </c>
      <c r="G1047" s="145" t="s">
        <v>1561</v>
      </c>
      <c r="H1047" s="74" t="s">
        <v>26</v>
      </c>
      <c r="I1047" s="127" t="s">
        <v>3471</v>
      </c>
      <c r="J1047" s="144" t="s">
        <v>5381</v>
      </c>
      <c r="K1047" s="142">
        <v>100</v>
      </c>
      <c r="L1047" s="143">
        <v>0.1</v>
      </c>
      <c r="M1047" s="80"/>
      <c r="N1047" s="43">
        <f>IF(Tableau5[[#This Row],[PN]]&gt;0.05,"ERREUR",Tableau5[[#This Row],[Prix de vente public]]*(1-(Tableau5[[#This Row],[Remise]]+Tableau5[[#This Row],[PN]])))</f>
        <v>90</v>
      </c>
      <c r="O1047" s="44"/>
    </row>
    <row r="1048" spans="5:15" x14ac:dyDescent="0.25">
      <c r="E1048" s="125" t="s">
        <v>2</v>
      </c>
      <c r="F1048" s="5" t="s">
        <v>129</v>
      </c>
      <c r="G1048" s="145" t="s">
        <v>1562</v>
      </c>
      <c r="H1048" s="74" t="s">
        <v>26</v>
      </c>
      <c r="I1048" s="127" t="s">
        <v>3472</v>
      </c>
      <c r="J1048" s="144" t="s">
        <v>5382</v>
      </c>
      <c r="K1048" s="142">
        <v>100</v>
      </c>
      <c r="L1048" s="143">
        <v>0.1</v>
      </c>
      <c r="M1048" s="80"/>
      <c r="N1048" s="43">
        <f>IF(Tableau5[[#This Row],[PN]]&gt;0.05,"ERREUR",Tableau5[[#This Row],[Prix de vente public]]*(1-(Tableau5[[#This Row],[Remise]]+Tableau5[[#This Row],[PN]])))</f>
        <v>90</v>
      </c>
      <c r="O1048" s="44"/>
    </row>
    <row r="1049" spans="5:15" x14ac:dyDescent="0.25">
      <c r="E1049" s="125" t="s">
        <v>2</v>
      </c>
      <c r="F1049" s="5" t="s">
        <v>129</v>
      </c>
      <c r="G1049" s="145" t="s">
        <v>1563</v>
      </c>
      <c r="H1049" s="74" t="s">
        <v>26</v>
      </c>
      <c r="I1049" s="127" t="s">
        <v>3473</v>
      </c>
      <c r="J1049" s="144" t="s">
        <v>5383</v>
      </c>
      <c r="K1049" s="142">
        <v>100</v>
      </c>
      <c r="L1049" s="143">
        <v>0.1</v>
      </c>
      <c r="M1049" s="80"/>
      <c r="N1049" s="43">
        <f>IF(Tableau5[[#This Row],[PN]]&gt;0.05,"ERREUR",Tableau5[[#This Row],[Prix de vente public]]*(1-(Tableau5[[#This Row],[Remise]]+Tableau5[[#This Row],[PN]])))</f>
        <v>90</v>
      </c>
      <c r="O1049" s="44"/>
    </row>
    <row r="1050" spans="5:15" x14ac:dyDescent="0.25">
      <c r="E1050" s="125" t="s">
        <v>2</v>
      </c>
      <c r="F1050" s="5" t="s">
        <v>129</v>
      </c>
      <c r="G1050" s="145" t="s">
        <v>1564</v>
      </c>
      <c r="H1050" s="74" t="s">
        <v>26</v>
      </c>
      <c r="I1050" s="127" t="s">
        <v>3474</v>
      </c>
      <c r="J1050" s="144" t="s">
        <v>5384</v>
      </c>
      <c r="K1050" s="142">
        <v>100</v>
      </c>
      <c r="L1050" s="143">
        <v>0.1</v>
      </c>
      <c r="M1050" s="80"/>
      <c r="N1050" s="43">
        <f>IF(Tableau5[[#This Row],[PN]]&gt;0.05,"ERREUR",Tableau5[[#This Row],[Prix de vente public]]*(1-(Tableau5[[#This Row],[Remise]]+Tableau5[[#This Row],[PN]])))</f>
        <v>90</v>
      </c>
      <c r="O1050" s="44"/>
    </row>
    <row r="1051" spans="5:15" x14ac:dyDescent="0.25">
      <c r="E1051" s="125" t="s">
        <v>2</v>
      </c>
      <c r="F1051" s="5" t="s">
        <v>129</v>
      </c>
      <c r="G1051" s="145" t="s">
        <v>1565</v>
      </c>
      <c r="H1051" s="74" t="s">
        <v>26</v>
      </c>
      <c r="I1051" s="127" t="s">
        <v>3475</v>
      </c>
      <c r="J1051" s="144" t="s">
        <v>5385</v>
      </c>
      <c r="K1051" s="142">
        <v>100</v>
      </c>
      <c r="L1051" s="143">
        <v>0.1</v>
      </c>
      <c r="M1051" s="80"/>
      <c r="N1051" s="43">
        <f>IF(Tableau5[[#This Row],[PN]]&gt;0.05,"ERREUR",Tableau5[[#This Row],[Prix de vente public]]*(1-(Tableau5[[#This Row],[Remise]]+Tableau5[[#This Row],[PN]])))</f>
        <v>90</v>
      </c>
      <c r="O1051" s="44"/>
    </row>
    <row r="1052" spans="5:15" x14ac:dyDescent="0.25">
      <c r="E1052" s="125" t="s">
        <v>2</v>
      </c>
      <c r="F1052" s="5" t="s">
        <v>129</v>
      </c>
      <c r="G1052" s="145" t="s">
        <v>1566</v>
      </c>
      <c r="H1052" s="74" t="s">
        <v>26</v>
      </c>
      <c r="I1052" s="127" t="s">
        <v>3476</v>
      </c>
      <c r="J1052" s="144" t="s">
        <v>5386</v>
      </c>
      <c r="K1052" s="142">
        <v>100</v>
      </c>
      <c r="L1052" s="143">
        <v>0.1</v>
      </c>
      <c r="M1052" s="80"/>
      <c r="N1052" s="43">
        <f>IF(Tableau5[[#This Row],[PN]]&gt;0.05,"ERREUR",Tableau5[[#This Row],[Prix de vente public]]*(1-(Tableau5[[#This Row],[Remise]]+Tableau5[[#This Row],[PN]])))</f>
        <v>90</v>
      </c>
      <c r="O1052" s="44"/>
    </row>
    <row r="1053" spans="5:15" x14ac:dyDescent="0.25">
      <c r="E1053" s="125" t="s">
        <v>2</v>
      </c>
      <c r="F1053" s="5" t="s">
        <v>129</v>
      </c>
      <c r="G1053" s="145" t="s">
        <v>1567</v>
      </c>
      <c r="H1053" s="74" t="s">
        <v>26</v>
      </c>
      <c r="I1053" s="127" t="s">
        <v>3477</v>
      </c>
      <c r="J1053" s="144" t="s">
        <v>5387</v>
      </c>
      <c r="K1053" s="142">
        <v>100</v>
      </c>
      <c r="L1053" s="143">
        <v>0.1</v>
      </c>
      <c r="M1053" s="80"/>
      <c r="N1053" s="43">
        <f>IF(Tableau5[[#This Row],[PN]]&gt;0.05,"ERREUR",Tableau5[[#This Row],[Prix de vente public]]*(1-(Tableau5[[#This Row],[Remise]]+Tableau5[[#This Row],[PN]])))</f>
        <v>90</v>
      </c>
      <c r="O1053" s="44"/>
    </row>
    <row r="1054" spans="5:15" x14ac:dyDescent="0.25">
      <c r="E1054" s="125" t="s">
        <v>2</v>
      </c>
      <c r="F1054" s="5" t="s">
        <v>129</v>
      </c>
      <c r="G1054" s="145" t="s">
        <v>1568</v>
      </c>
      <c r="H1054" s="74" t="s">
        <v>26</v>
      </c>
      <c r="I1054" s="127" t="s">
        <v>3478</v>
      </c>
      <c r="J1054" s="144" t="s">
        <v>5388</v>
      </c>
      <c r="K1054" s="142">
        <v>100</v>
      </c>
      <c r="L1054" s="143">
        <v>0.1</v>
      </c>
      <c r="M1054" s="80"/>
      <c r="N1054" s="43">
        <f>IF(Tableau5[[#This Row],[PN]]&gt;0.05,"ERREUR",Tableau5[[#This Row],[Prix de vente public]]*(1-(Tableau5[[#This Row],[Remise]]+Tableau5[[#This Row],[PN]])))</f>
        <v>90</v>
      </c>
      <c r="O1054" s="44"/>
    </row>
    <row r="1055" spans="5:15" x14ac:dyDescent="0.25">
      <c r="E1055" s="125" t="s">
        <v>2</v>
      </c>
      <c r="F1055" s="5" t="s">
        <v>129</v>
      </c>
      <c r="G1055" s="145" t="s">
        <v>1569</v>
      </c>
      <c r="H1055" s="74" t="s">
        <v>26</v>
      </c>
      <c r="I1055" s="127" t="s">
        <v>3479</v>
      </c>
      <c r="J1055" s="144" t="s">
        <v>5389</v>
      </c>
      <c r="K1055" s="142">
        <v>100</v>
      </c>
      <c r="L1055" s="143">
        <v>0.1</v>
      </c>
      <c r="M1055" s="80"/>
      <c r="N1055" s="43">
        <f>IF(Tableau5[[#This Row],[PN]]&gt;0.05,"ERREUR",Tableau5[[#This Row],[Prix de vente public]]*(1-(Tableau5[[#This Row],[Remise]]+Tableau5[[#This Row],[PN]])))</f>
        <v>90</v>
      </c>
      <c r="O1055" s="44"/>
    </row>
    <row r="1056" spans="5:15" x14ac:dyDescent="0.25">
      <c r="E1056" s="125" t="s">
        <v>2</v>
      </c>
      <c r="F1056" s="5" t="s">
        <v>129</v>
      </c>
      <c r="G1056" s="145" t="s">
        <v>1570</v>
      </c>
      <c r="H1056" s="74" t="s">
        <v>26</v>
      </c>
      <c r="I1056" s="127" t="s">
        <v>3480</v>
      </c>
      <c r="J1056" s="144" t="s">
        <v>5390</v>
      </c>
      <c r="K1056" s="142">
        <v>100</v>
      </c>
      <c r="L1056" s="143">
        <v>0.1</v>
      </c>
      <c r="M1056" s="80"/>
      <c r="N1056" s="43">
        <f>IF(Tableau5[[#This Row],[PN]]&gt;0.05,"ERREUR",Tableau5[[#This Row],[Prix de vente public]]*(1-(Tableau5[[#This Row],[Remise]]+Tableau5[[#This Row],[PN]])))</f>
        <v>90</v>
      </c>
      <c r="O1056" s="44"/>
    </row>
    <row r="1057" spans="5:15" x14ac:dyDescent="0.25">
      <c r="E1057" s="125" t="s">
        <v>2</v>
      </c>
      <c r="F1057" s="5" t="s">
        <v>129</v>
      </c>
      <c r="G1057" s="145" t="s">
        <v>1571</v>
      </c>
      <c r="H1057" s="74" t="s">
        <v>26</v>
      </c>
      <c r="I1057" s="127" t="s">
        <v>3481</v>
      </c>
      <c r="J1057" s="144" t="s">
        <v>5391</v>
      </c>
      <c r="K1057" s="142">
        <v>100</v>
      </c>
      <c r="L1057" s="143">
        <v>0.1</v>
      </c>
      <c r="M1057" s="80"/>
      <c r="N1057" s="43">
        <f>IF(Tableau5[[#This Row],[PN]]&gt;0.05,"ERREUR",Tableau5[[#This Row],[Prix de vente public]]*(1-(Tableau5[[#This Row],[Remise]]+Tableau5[[#This Row],[PN]])))</f>
        <v>90</v>
      </c>
      <c r="O1057" s="44"/>
    </row>
    <row r="1058" spans="5:15" x14ac:dyDescent="0.25">
      <c r="E1058" s="125" t="s">
        <v>2</v>
      </c>
      <c r="F1058" s="5" t="s">
        <v>129</v>
      </c>
      <c r="G1058" s="145" t="s">
        <v>1572</v>
      </c>
      <c r="H1058" s="74" t="s">
        <v>26</v>
      </c>
      <c r="I1058" s="127" t="s">
        <v>3482</v>
      </c>
      <c r="J1058" s="144" t="s">
        <v>5392</v>
      </c>
      <c r="K1058" s="142">
        <v>100</v>
      </c>
      <c r="L1058" s="143">
        <v>0.1</v>
      </c>
      <c r="M1058" s="80"/>
      <c r="N1058" s="43">
        <f>IF(Tableau5[[#This Row],[PN]]&gt;0.05,"ERREUR",Tableau5[[#This Row],[Prix de vente public]]*(1-(Tableau5[[#This Row],[Remise]]+Tableau5[[#This Row],[PN]])))</f>
        <v>90</v>
      </c>
      <c r="O1058" s="44"/>
    </row>
    <row r="1059" spans="5:15" x14ac:dyDescent="0.25">
      <c r="E1059" s="125" t="s">
        <v>2</v>
      </c>
      <c r="F1059" s="5" t="s">
        <v>129</v>
      </c>
      <c r="G1059" s="145" t="s">
        <v>1573</v>
      </c>
      <c r="H1059" s="74" t="s">
        <v>26</v>
      </c>
      <c r="I1059" s="127" t="s">
        <v>3483</v>
      </c>
      <c r="J1059" s="144" t="s">
        <v>5393</v>
      </c>
      <c r="K1059" s="142">
        <v>100</v>
      </c>
      <c r="L1059" s="143">
        <v>0.1</v>
      </c>
      <c r="M1059" s="80"/>
      <c r="N1059" s="43">
        <f>IF(Tableau5[[#This Row],[PN]]&gt;0.05,"ERREUR",Tableau5[[#This Row],[Prix de vente public]]*(1-(Tableau5[[#This Row],[Remise]]+Tableau5[[#This Row],[PN]])))</f>
        <v>90</v>
      </c>
      <c r="O1059" s="44"/>
    </row>
    <row r="1060" spans="5:15" x14ac:dyDescent="0.25">
      <c r="E1060" s="125" t="s">
        <v>2</v>
      </c>
      <c r="F1060" s="5" t="s">
        <v>129</v>
      </c>
      <c r="G1060" s="145" t="s">
        <v>1574</v>
      </c>
      <c r="H1060" s="74" t="s">
        <v>26</v>
      </c>
      <c r="I1060" s="127" t="s">
        <v>3484</v>
      </c>
      <c r="J1060" s="144" t="s">
        <v>5394</v>
      </c>
      <c r="K1060" s="142">
        <v>100</v>
      </c>
      <c r="L1060" s="143">
        <v>0.1</v>
      </c>
      <c r="M1060" s="80"/>
      <c r="N1060" s="43">
        <f>IF(Tableau5[[#This Row],[PN]]&gt;0.05,"ERREUR",Tableau5[[#This Row],[Prix de vente public]]*(1-(Tableau5[[#This Row],[Remise]]+Tableau5[[#This Row],[PN]])))</f>
        <v>90</v>
      </c>
      <c r="O1060" s="44"/>
    </row>
    <row r="1061" spans="5:15" x14ac:dyDescent="0.25">
      <c r="E1061" s="125" t="s">
        <v>2</v>
      </c>
      <c r="F1061" s="5" t="s">
        <v>129</v>
      </c>
      <c r="G1061" s="145" t="s">
        <v>1575</v>
      </c>
      <c r="H1061" s="74" t="s">
        <v>26</v>
      </c>
      <c r="I1061" s="127" t="s">
        <v>3485</v>
      </c>
      <c r="J1061" s="144" t="s">
        <v>5395</v>
      </c>
      <c r="K1061" s="142">
        <v>100</v>
      </c>
      <c r="L1061" s="143">
        <v>0.1</v>
      </c>
      <c r="M1061" s="80"/>
      <c r="N1061" s="43">
        <f>IF(Tableau5[[#This Row],[PN]]&gt;0.05,"ERREUR",Tableau5[[#This Row],[Prix de vente public]]*(1-(Tableau5[[#This Row],[Remise]]+Tableau5[[#This Row],[PN]])))</f>
        <v>90</v>
      </c>
      <c r="O1061" s="44"/>
    </row>
    <row r="1062" spans="5:15" x14ac:dyDescent="0.25">
      <c r="E1062" s="125" t="s">
        <v>2</v>
      </c>
      <c r="F1062" s="5" t="s">
        <v>129</v>
      </c>
      <c r="G1062" s="145" t="s">
        <v>1576</v>
      </c>
      <c r="H1062" s="74" t="s">
        <v>26</v>
      </c>
      <c r="I1062" s="127" t="s">
        <v>3486</v>
      </c>
      <c r="J1062" s="144" t="s">
        <v>5396</v>
      </c>
      <c r="K1062" s="142">
        <v>100</v>
      </c>
      <c r="L1062" s="143">
        <v>0.1</v>
      </c>
      <c r="M1062" s="80"/>
      <c r="N1062" s="43">
        <f>IF(Tableau5[[#This Row],[PN]]&gt;0.05,"ERREUR",Tableau5[[#This Row],[Prix de vente public]]*(1-(Tableau5[[#This Row],[Remise]]+Tableau5[[#This Row],[PN]])))</f>
        <v>90</v>
      </c>
      <c r="O1062" s="44"/>
    </row>
    <row r="1063" spans="5:15" x14ac:dyDescent="0.25">
      <c r="E1063" s="125" t="s">
        <v>2</v>
      </c>
      <c r="F1063" s="5" t="s">
        <v>129</v>
      </c>
      <c r="G1063" s="145" t="s">
        <v>1577</v>
      </c>
      <c r="H1063" s="74" t="s">
        <v>26</v>
      </c>
      <c r="I1063" s="127" t="s">
        <v>3487</v>
      </c>
      <c r="J1063" s="144" t="s">
        <v>5397</v>
      </c>
      <c r="K1063" s="142">
        <v>100</v>
      </c>
      <c r="L1063" s="143">
        <v>0.1</v>
      </c>
      <c r="M1063" s="141"/>
      <c r="N1063" s="43">
        <f>IF(Tableau5[[#This Row],[PN]]&gt;0.05,"ERREUR",Tableau5[[#This Row],[Prix de vente public]]*(1-(Tableau5[[#This Row],[Remise]]+Tableau5[[#This Row],[PN]])))</f>
        <v>90</v>
      </c>
      <c r="O1063" s="44"/>
    </row>
    <row r="1064" spans="5:15" x14ac:dyDescent="0.25">
      <c r="E1064" s="125" t="s">
        <v>2</v>
      </c>
      <c r="F1064" s="5" t="s">
        <v>129</v>
      </c>
      <c r="G1064" s="145" t="s">
        <v>1578</v>
      </c>
      <c r="H1064" s="74" t="s">
        <v>26</v>
      </c>
      <c r="I1064" s="127" t="s">
        <v>3488</v>
      </c>
      <c r="J1064" s="144" t="s">
        <v>5398</v>
      </c>
      <c r="K1064" s="142">
        <v>100</v>
      </c>
      <c r="L1064" s="143">
        <v>0.1</v>
      </c>
      <c r="M1064" s="141"/>
      <c r="N1064" s="43">
        <f>IF(Tableau5[[#This Row],[PN]]&gt;0.05,"ERREUR",Tableau5[[#This Row],[Prix de vente public]]*(1-(Tableau5[[#This Row],[Remise]]+Tableau5[[#This Row],[PN]])))</f>
        <v>90</v>
      </c>
      <c r="O1064" s="44"/>
    </row>
    <row r="1065" spans="5:15" x14ac:dyDescent="0.25">
      <c r="E1065" s="125" t="s">
        <v>2</v>
      </c>
      <c r="F1065" s="5" t="s">
        <v>129</v>
      </c>
      <c r="G1065" s="145" t="s">
        <v>1579</v>
      </c>
      <c r="H1065" s="74" t="s">
        <v>26</v>
      </c>
      <c r="I1065" s="127" t="s">
        <v>3489</v>
      </c>
      <c r="J1065" s="144" t="s">
        <v>5399</v>
      </c>
      <c r="K1065" s="142">
        <v>100</v>
      </c>
      <c r="L1065" s="143">
        <v>0.1</v>
      </c>
      <c r="M1065" s="141"/>
      <c r="N1065" s="43">
        <f>IF(Tableau5[[#This Row],[PN]]&gt;0.05,"ERREUR",Tableau5[[#This Row],[Prix de vente public]]*(1-(Tableau5[[#This Row],[Remise]]+Tableau5[[#This Row],[PN]])))</f>
        <v>90</v>
      </c>
      <c r="O1065" s="44"/>
    </row>
    <row r="1066" spans="5:15" x14ac:dyDescent="0.25">
      <c r="E1066" s="125" t="s">
        <v>2</v>
      </c>
      <c r="F1066" s="5" t="s">
        <v>129</v>
      </c>
      <c r="G1066" s="145" t="s">
        <v>1580</v>
      </c>
      <c r="H1066" s="74" t="s">
        <v>26</v>
      </c>
      <c r="I1066" s="127" t="s">
        <v>3490</v>
      </c>
      <c r="J1066" s="144" t="s">
        <v>5400</v>
      </c>
      <c r="K1066" s="142">
        <v>100</v>
      </c>
      <c r="L1066" s="143">
        <v>0.1</v>
      </c>
      <c r="M1066" s="141"/>
      <c r="N1066" s="43">
        <f>IF(Tableau5[[#This Row],[PN]]&gt;0.05,"ERREUR",Tableau5[[#This Row],[Prix de vente public]]*(1-(Tableau5[[#This Row],[Remise]]+Tableau5[[#This Row],[PN]])))</f>
        <v>90</v>
      </c>
      <c r="O1066" s="44"/>
    </row>
    <row r="1067" spans="5:15" x14ac:dyDescent="0.25">
      <c r="E1067" s="125" t="s">
        <v>2</v>
      </c>
      <c r="F1067" s="5" t="s">
        <v>129</v>
      </c>
      <c r="G1067" s="145" t="s">
        <v>1581</v>
      </c>
      <c r="H1067" s="74" t="s">
        <v>26</v>
      </c>
      <c r="I1067" s="127" t="s">
        <v>3491</v>
      </c>
      <c r="J1067" s="144" t="s">
        <v>5401</v>
      </c>
      <c r="K1067" s="142">
        <v>100</v>
      </c>
      <c r="L1067" s="143">
        <v>0.1</v>
      </c>
      <c r="M1067" s="141"/>
      <c r="N1067" s="43">
        <f>IF(Tableau5[[#This Row],[PN]]&gt;0.05,"ERREUR",Tableau5[[#This Row],[Prix de vente public]]*(1-(Tableau5[[#This Row],[Remise]]+Tableau5[[#This Row],[PN]])))</f>
        <v>90</v>
      </c>
      <c r="O1067" s="44"/>
    </row>
    <row r="1068" spans="5:15" x14ac:dyDescent="0.25">
      <c r="E1068" s="125" t="s">
        <v>2</v>
      </c>
      <c r="F1068" s="5" t="s">
        <v>129</v>
      </c>
      <c r="G1068" s="145" t="s">
        <v>1582</v>
      </c>
      <c r="H1068" s="74" t="s">
        <v>26</v>
      </c>
      <c r="I1068" s="127" t="s">
        <v>3492</v>
      </c>
      <c r="J1068" s="144" t="s">
        <v>5402</v>
      </c>
      <c r="K1068" s="142">
        <v>100</v>
      </c>
      <c r="L1068" s="143">
        <v>0.1</v>
      </c>
      <c r="M1068" s="141"/>
      <c r="N1068" s="43">
        <f>IF(Tableau5[[#This Row],[PN]]&gt;0.05,"ERREUR",Tableau5[[#This Row],[Prix de vente public]]*(1-(Tableau5[[#This Row],[Remise]]+Tableau5[[#This Row],[PN]])))</f>
        <v>90</v>
      </c>
      <c r="O1068" s="44"/>
    </row>
    <row r="1069" spans="5:15" x14ac:dyDescent="0.25">
      <c r="E1069" s="125" t="s">
        <v>2</v>
      </c>
      <c r="F1069" s="5" t="s">
        <v>129</v>
      </c>
      <c r="G1069" s="145" t="s">
        <v>1583</v>
      </c>
      <c r="H1069" s="74" t="s">
        <v>26</v>
      </c>
      <c r="I1069" s="127" t="s">
        <v>3493</v>
      </c>
      <c r="J1069" s="144" t="s">
        <v>5403</v>
      </c>
      <c r="K1069" s="142">
        <v>100</v>
      </c>
      <c r="L1069" s="143">
        <v>0.1</v>
      </c>
      <c r="M1069" s="141"/>
      <c r="N1069" s="43">
        <f>IF(Tableau5[[#This Row],[PN]]&gt;0.05,"ERREUR",Tableau5[[#This Row],[Prix de vente public]]*(1-(Tableau5[[#This Row],[Remise]]+Tableau5[[#This Row],[PN]])))</f>
        <v>90</v>
      </c>
      <c r="O1069" s="44"/>
    </row>
    <row r="1070" spans="5:15" x14ac:dyDescent="0.25">
      <c r="E1070" s="125" t="s">
        <v>2</v>
      </c>
      <c r="F1070" s="5" t="s">
        <v>129</v>
      </c>
      <c r="G1070" s="145" t="s">
        <v>1584</v>
      </c>
      <c r="H1070" s="74" t="s">
        <v>26</v>
      </c>
      <c r="I1070" s="127" t="s">
        <v>3494</v>
      </c>
      <c r="J1070" s="144" t="s">
        <v>5404</v>
      </c>
      <c r="K1070" s="142">
        <v>100</v>
      </c>
      <c r="L1070" s="143">
        <v>0.1</v>
      </c>
      <c r="M1070" s="141"/>
      <c r="N1070" s="43">
        <f>IF(Tableau5[[#This Row],[PN]]&gt;0.05,"ERREUR",Tableau5[[#This Row],[Prix de vente public]]*(1-(Tableau5[[#This Row],[Remise]]+Tableau5[[#This Row],[PN]])))</f>
        <v>90</v>
      </c>
      <c r="O1070" s="44"/>
    </row>
    <row r="1071" spans="5:15" x14ac:dyDescent="0.25">
      <c r="E1071" s="125" t="s">
        <v>2</v>
      </c>
      <c r="F1071" s="5" t="s">
        <v>129</v>
      </c>
      <c r="G1071" s="145" t="s">
        <v>1585</v>
      </c>
      <c r="H1071" s="74" t="s">
        <v>26</v>
      </c>
      <c r="I1071" s="127" t="s">
        <v>3495</v>
      </c>
      <c r="J1071" s="144" t="s">
        <v>5405</v>
      </c>
      <c r="K1071" s="142">
        <v>100</v>
      </c>
      <c r="L1071" s="143">
        <v>0.1</v>
      </c>
      <c r="M1071" s="141"/>
      <c r="N1071" s="43">
        <f>IF(Tableau5[[#This Row],[PN]]&gt;0.05,"ERREUR",Tableau5[[#This Row],[Prix de vente public]]*(1-(Tableau5[[#This Row],[Remise]]+Tableau5[[#This Row],[PN]])))</f>
        <v>90</v>
      </c>
      <c r="O1071" s="44"/>
    </row>
    <row r="1072" spans="5:15" x14ac:dyDescent="0.25">
      <c r="E1072" s="125" t="s">
        <v>2</v>
      </c>
      <c r="F1072" s="5" t="s">
        <v>129</v>
      </c>
      <c r="G1072" s="145" t="s">
        <v>1586</v>
      </c>
      <c r="H1072" s="74" t="s">
        <v>26</v>
      </c>
      <c r="I1072" s="127" t="s">
        <v>3496</v>
      </c>
      <c r="J1072" s="144" t="s">
        <v>5406</v>
      </c>
      <c r="K1072" s="142">
        <v>100</v>
      </c>
      <c r="L1072" s="143">
        <v>0.1</v>
      </c>
      <c r="M1072" s="141"/>
      <c r="N1072" s="43">
        <f>IF(Tableau5[[#This Row],[PN]]&gt;0.05,"ERREUR",Tableau5[[#This Row],[Prix de vente public]]*(1-(Tableau5[[#This Row],[Remise]]+Tableau5[[#This Row],[PN]])))</f>
        <v>90</v>
      </c>
      <c r="O1072" s="44"/>
    </row>
    <row r="1073" spans="5:15" x14ac:dyDescent="0.25">
      <c r="E1073" s="125" t="s">
        <v>2</v>
      </c>
      <c r="F1073" s="5" t="s">
        <v>129</v>
      </c>
      <c r="G1073" s="145" t="s">
        <v>1587</v>
      </c>
      <c r="H1073" s="74" t="s">
        <v>26</v>
      </c>
      <c r="I1073" s="127" t="s">
        <v>3497</v>
      </c>
      <c r="J1073" s="144" t="s">
        <v>5407</v>
      </c>
      <c r="K1073" s="142">
        <v>100</v>
      </c>
      <c r="L1073" s="143">
        <v>0.1</v>
      </c>
      <c r="M1073" s="141"/>
      <c r="N1073" s="43">
        <f>IF(Tableau5[[#This Row],[PN]]&gt;0.05,"ERREUR",Tableau5[[#This Row],[Prix de vente public]]*(1-(Tableau5[[#This Row],[Remise]]+Tableau5[[#This Row],[PN]])))</f>
        <v>90</v>
      </c>
      <c r="O1073" s="44"/>
    </row>
    <row r="1074" spans="5:15" x14ac:dyDescent="0.25">
      <c r="E1074" s="125" t="s">
        <v>2</v>
      </c>
      <c r="F1074" s="5" t="s">
        <v>129</v>
      </c>
      <c r="G1074" s="145" t="s">
        <v>1588</v>
      </c>
      <c r="H1074" s="74" t="s">
        <v>26</v>
      </c>
      <c r="I1074" s="127" t="s">
        <v>3498</v>
      </c>
      <c r="J1074" s="144" t="s">
        <v>5408</v>
      </c>
      <c r="K1074" s="142">
        <v>100</v>
      </c>
      <c r="L1074" s="143">
        <v>0.1</v>
      </c>
      <c r="M1074" s="141"/>
      <c r="N1074" s="43">
        <f>IF(Tableau5[[#This Row],[PN]]&gt;0.05,"ERREUR",Tableau5[[#This Row],[Prix de vente public]]*(1-(Tableau5[[#This Row],[Remise]]+Tableau5[[#This Row],[PN]])))</f>
        <v>90</v>
      </c>
      <c r="O1074" s="44"/>
    </row>
    <row r="1075" spans="5:15" x14ac:dyDescent="0.25">
      <c r="E1075" s="125" t="s">
        <v>2</v>
      </c>
      <c r="F1075" s="5" t="s">
        <v>129</v>
      </c>
      <c r="G1075" s="145" t="s">
        <v>1589</v>
      </c>
      <c r="H1075" s="74" t="s">
        <v>26</v>
      </c>
      <c r="I1075" s="127" t="s">
        <v>3499</v>
      </c>
      <c r="J1075" s="144" t="s">
        <v>5409</v>
      </c>
      <c r="K1075" s="142">
        <v>100</v>
      </c>
      <c r="L1075" s="143">
        <v>0.1</v>
      </c>
      <c r="M1075" s="141"/>
      <c r="N1075" s="43">
        <f>IF(Tableau5[[#This Row],[PN]]&gt;0.05,"ERREUR",Tableau5[[#This Row],[Prix de vente public]]*(1-(Tableau5[[#This Row],[Remise]]+Tableau5[[#This Row],[PN]])))</f>
        <v>90</v>
      </c>
      <c r="O1075" s="44"/>
    </row>
    <row r="1076" spans="5:15" x14ac:dyDescent="0.25">
      <c r="E1076" s="125" t="s">
        <v>2</v>
      </c>
      <c r="F1076" s="5" t="s">
        <v>129</v>
      </c>
      <c r="G1076" s="145" t="s">
        <v>1590</v>
      </c>
      <c r="H1076" s="74" t="s">
        <v>26</v>
      </c>
      <c r="I1076" s="127" t="s">
        <v>3500</v>
      </c>
      <c r="J1076" s="144" t="s">
        <v>5410</v>
      </c>
      <c r="K1076" s="142">
        <v>100</v>
      </c>
      <c r="L1076" s="143">
        <v>0.1</v>
      </c>
      <c r="M1076" s="141"/>
      <c r="N1076" s="43">
        <f>IF(Tableau5[[#This Row],[PN]]&gt;0.05,"ERREUR",Tableau5[[#This Row],[Prix de vente public]]*(1-(Tableau5[[#This Row],[Remise]]+Tableau5[[#This Row],[PN]])))</f>
        <v>90</v>
      </c>
      <c r="O1076" s="44"/>
    </row>
    <row r="1077" spans="5:15" x14ac:dyDescent="0.25">
      <c r="E1077" s="125" t="s">
        <v>2</v>
      </c>
      <c r="F1077" s="5" t="s">
        <v>129</v>
      </c>
      <c r="G1077" s="145" t="s">
        <v>1591</v>
      </c>
      <c r="H1077" s="74" t="s">
        <v>26</v>
      </c>
      <c r="I1077" s="127" t="s">
        <v>3501</v>
      </c>
      <c r="J1077" s="144" t="s">
        <v>5411</v>
      </c>
      <c r="K1077" s="142">
        <v>100</v>
      </c>
      <c r="L1077" s="143">
        <v>0.1</v>
      </c>
      <c r="M1077" s="141"/>
      <c r="N1077" s="43">
        <f>IF(Tableau5[[#This Row],[PN]]&gt;0.05,"ERREUR",Tableau5[[#This Row],[Prix de vente public]]*(1-(Tableau5[[#This Row],[Remise]]+Tableau5[[#This Row],[PN]])))</f>
        <v>90</v>
      </c>
      <c r="O1077" s="44"/>
    </row>
    <row r="1078" spans="5:15" x14ac:dyDescent="0.25">
      <c r="E1078" s="125" t="s">
        <v>2</v>
      </c>
      <c r="F1078" s="5" t="s">
        <v>129</v>
      </c>
      <c r="G1078" s="145" t="s">
        <v>1592</v>
      </c>
      <c r="H1078" s="74" t="s">
        <v>26</v>
      </c>
      <c r="I1078" s="127" t="s">
        <v>3502</v>
      </c>
      <c r="J1078" s="144" t="s">
        <v>5412</v>
      </c>
      <c r="K1078" s="142">
        <v>100</v>
      </c>
      <c r="L1078" s="143">
        <v>0.1</v>
      </c>
      <c r="M1078" s="141"/>
      <c r="N1078" s="43">
        <f>IF(Tableau5[[#This Row],[PN]]&gt;0.05,"ERREUR",Tableau5[[#This Row],[Prix de vente public]]*(1-(Tableau5[[#This Row],[Remise]]+Tableau5[[#This Row],[PN]])))</f>
        <v>90</v>
      </c>
      <c r="O1078" s="44"/>
    </row>
    <row r="1079" spans="5:15" x14ac:dyDescent="0.25">
      <c r="E1079" s="125" t="s">
        <v>2</v>
      </c>
      <c r="F1079" s="5" t="s">
        <v>129</v>
      </c>
      <c r="G1079" s="145" t="s">
        <v>1593</v>
      </c>
      <c r="H1079" s="74" t="s">
        <v>26</v>
      </c>
      <c r="I1079" s="127" t="s">
        <v>3503</v>
      </c>
      <c r="J1079" s="144" t="s">
        <v>5413</v>
      </c>
      <c r="K1079" s="142">
        <v>100</v>
      </c>
      <c r="L1079" s="143">
        <v>0.1</v>
      </c>
      <c r="M1079" s="141"/>
      <c r="N1079" s="43">
        <f>IF(Tableau5[[#This Row],[PN]]&gt;0.05,"ERREUR",Tableau5[[#This Row],[Prix de vente public]]*(1-(Tableau5[[#This Row],[Remise]]+Tableau5[[#This Row],[PN]])))</f>
        <v>90</v>
      </c>
      <c r="O1079" s="44"/>
    </row>
    <row r="1080" spans="5:15" x14ac:dyDescent="0.25">
      <c r="E1080" s="125" t="s">
        <v>2</v>
      </c>
      <c r="F1080" s="5" t="s">
        <v>129</v>
      </c>
      <c r="G1080" s="145" t="s">
        <v>1594</v>
      </c>
      <c r="H1080" s="74" t="s">
        <v>26</v>
      </c>
      <c r="I1080" s="127" t="s">
        <v>3504</v>
      </c>
      <c r="J1080" s="144" t="s">
        <v>5414</v>
      </c>
      <c r="K1080" s="142">
        <v>100</v>
      </c>
      <c r="L1080" s="143">
        <v>0.1</v>
      </c>
      <c r="M1080" s="141"/>
      <c r="N1080" s="43">
        <f>IF(Tableau5[[#This Row],[PN]]&gt;0.05,"ERREUR",Tableau5[[#This Row],[Prix de vente public]]*(1-(Tableau5[[#This Row],[Remise]]+Tableau5[[#This Row],[PN]])))</f>
        <v>90</v>
      </c>
      <c r="O1080" s="44"/>
    </row>
    <row r="1081" spans="5:15" x14ac:dyDescent="0.25">
      <c r="E1081" s="125" t="s">
        <v>2</v>
      </c>
      <c r="F1081" s="5" t="s">
        <v>129</v>
      </c>
      <c r="G1081" s="145" t="s">
        <v>1595</v>
      </c>
      <c r="H1081" s="74" t="s">
        <v>26</v>
      </c>
      <c r="I1081" s="127" t="s">
        <v>3505</v>
      </c>
      <c r="J1081" s="144" t="s">
        <v>5415</v>
      </c>
      <c r="K1081" s="142">
        <v>100</v>
      </c>
      <c r="L1081" s="143">
        <v>0.1</v>
      </c>
      <c r="M1081" s="141"/>
      <c r="N1081" s="43">
        <f>IF(Tableau5[[#This Row],[PN]]&gt;0.05,"ERREUR",Tableau5[[#This Row],[Prix de vente public]]*(1-(Tableau5[[#This Row],[Remise]]+Tableau5[[#This Row],[PN]])))</f>
        <v>90</v>
      </c>
      <c r="O1081" s="44"/>
    </row>
    <row r="1082" spans="5:15" x14ac:dyDescent="0.25">
      <c r="E1082" s="125" t="s">
        <v>2</v>
      </c>
      <c r="F1082" s="5" t="s">
        <v>129</v>
      </c>
      <c r="G1082" s="145" t="s">
        <v>1596</v>
      </c>
      <c r="H1082" s="74" t="s">
        <v>26</v>
      </c>
      <c r="I1082" s="127" t="s">
        <v>3506</v>
      </c>
      <c r="J1082" s="144" t="s">
        <v>5416</v>
      </c>
      <c r="K1082" s="142">
        <v>100</v>
      </c>
      <c r="L1082" s="143">
        <v>0.1</v>
      </c>
      <c r="M1082" s="141"/>
      <c r="N1082" s="43">
        <f>IF(Tableau5[[#This Row],[PN]]&gt;0.05,"ERREUR",Tableau5[[#This Row],[Prix de vente public]]*(1-(Tableau5[[#This Row],[Remise]]+Tableau5[[#This Row],[PN]])))</f>
        <v>90</v>
      </c>
      <c r="O1082" s="44"/>
    </row>
    <row r="1083" spans="5:15" x14ac:dyDescent="0.25">
      <c r="E1083" s="125" t="s">
        <v>2</v>
      </c>
      <c r="F1083" s="5" t="s">
        <v>129</v>
      </c>
      <c r="G1083" s="145" t="s">
        <v>1597</v>
      </c>
      <c r="H1083" s="74" t="s">
        <v>26</v>
      </c>
      <c r="I1083" s="127" t="s">
        <v>3507</v>
      </c>
      <c r="J1083" s="144" t="s">
        <v>5417</v>
      </c>
      <c r="K1083" s="142">
        <v>100</v>
      </c>
      <c r="L1083" s="143">
        <v>0.1</v>
      </c>
      <c r="M1083" s="141"/>
      <c r="N1083" s="43">
        <f>IF(Tableau5[[#This Row],[PN]]&gt;0.05,"ERREUR",Tableau5[[#This Row],[Prix de vente public]]*(1-(Tableau5[[#This Row],[Remise]]+Tableau5[[#This Row],[PN]])))</f>
        <v>90</v>
      </c>
      <c r="O1083" s="44"/>
    </row>
    <row r="1084" spans="5:15" x14ac:dyDescent="0.25">
      <c r="E1084" s="125" t="s">
        <v>2</v>
      </c>
      <c r="F1084" s="5" t="s">
        <v>129</v>
      </c>
      <c r="G1084" s="145" t="s">
        <v>1598</v>
      </c>
      <c r="H1084" s="74" t="s">
        <v>26</v>
      </c>
      <c r="I1084" s="127" t="s">
        <v>3508</v>
      </c>
      <c r="J1084" s="144" t="s">
        <v>5418</v>
      </c>
      <c r="K1084" s="142">
        <v>100</v>
      </c>
      <c r="L1084" s="143">
        <v>0.1</v>
      </c>
      <c r="M1084" s="141"/>
      <c r="N1084" s="43">
        <f>IF(Tableau5[[#This Row],[PN]]&gt;0.05,"ERREUR",Tableau5[[#This Row],[Prix de vente public]]*(1-(Tableau5[[#This Row],[Remise]]+Tableau5[[#This Row],[PN]])))</f>
        <v>90</v>
      </c>
      <c r="O1084" s="44"/>
    </row>
    <row r="1085" spans="5:15" x14ac:dyDescent="0.25">
      <c r="E1085" s="125" t="s">
        <v>2</v>
      </c>
      <c r="F1085" s="5" t="s">
        <v>129</v>
      </c>
      <c r="G1085" s="145" t="s">
        <v>1599</v>
      </c>
      <c r="H1085" s="74" t="s">
        <v>26</v>
      </c>
      <c r="I1085" s="127" t="s">
        <v>3509</v>
      </c>
      <c r="J1085" s="144" t="s">
        <v>5419</v>
      </c>
      <c r="K1085" s="142">
        <v>100</v>
      </c>
      <c r="L1085" s="143">
        <v>0.1</v>
      </c>
      <c r="M1085" s="141"/>
      <c r="N1085" s="43">
        <f>IF(Tableau5[[#This Row],[PN]]&gt;0.05,"ERREUR",Tableau5[[#This Row],[Prix de vente public]]*(1-(Tableau5[[#This Row],[Remise]]+Tableau5[[#This Row],[PN]])))</f>
        <v>90</v>
      </c>
      <c r="O1085" s="44"/>
    </row>
    <row r="1086" spans="5:15" x14ac:dyDescent="0.25">
      <c r="E1086" s="125" t="s">
        <v>2</v>
      </c>
      <c r="F1086" s="5" t="s">
        <v>129</v>
      </c>
      <c r="G1086" s="145" t="s">
        <v>1600</v>
      </c>
      <c r="H1086" s="74" t="s">
        <v>26</v>
      </c>
      <c r="I1086" s="127" t="s">
        <v>3510</v>
      </c>
      <c r="J1086" s="144" t="s">
        <v>5420</v>
      </c>
      <c r="K1086" s="142">
        <v>100</v>
      </c>
      <c r="L1086" s="143">
        <v>0.1</v>
      </c>
      <c r="M1086" s="141"/>
      <c r="N1086" s="43">
        <f>IF(Tableau5[[#This Row],[PN]]&gt;0.05,"ERREUR",Tableau5[[#This Row],[Prix de vente public]]*(1-(Tableau5[[#This Row],[Remise]]+Tableau5[[#This Row],[PN]])))</f>
        <v>90</v>
      </c>
      <c r="O1086" s="44"/>
    </row>
    <row r="1087" spans="5:15" x14ac:dyDescent="0.25">
      <c r="E1087" s="125" t="s">
        <v>2</v>
      </c>
      <c r="F1087" s="5" t="s">
        <v>129</v>
      </c>
      <c r="G1087" s="145" t="s">
        <v>1601</v>
      </c>
      <c r="H1087" s="74" t="s">
        <v>26</v>
      </c>
      <c r="I1087" s="127" t="s">
        <v>3511</v>
      </c>
      <c r="J1087" s="144" t="s">
        <v>5421</v>
      </c>
      <c r="K1087" s="142">
        <v>100</v>
      </c>
      <c r="L1087" s="143">
        <v>0.1</v>
      </c>
      <c r="M1087" s="141"/>
      <c r="N1087" s="43">
        <f>IF(Tableau5[[#This Row],[PN]]&gt;0.05,"ERREUR",Tableau5[[#This Row],[Prix de vente public]]*(1-(Tableau5[[#This Row],[Remise]]+Tableau5[[#This Row],[PN]])))</f>
        <v>90</v>
      </c>
      <c r="O1087" s="44"/>
    </row>
    <row r="1088" spans="5:15" x14ac:dyDescent="0.25">
      <c r="E1088" s="125" t="s">
        <v>2</v>
      </c>
      <c r="F1088" s="5" t="s">
        <v>129</v>
      </c>
      <c r="G1088" s="145" t="s">
        <v>1602</v>
      </c>
      <c r="H1088" s="74" t="s">
        <v>26</v>
      </c>
      <c r="I1088" s="127" t="s">
        <v>3512</v>
      </c>
      <c r="J1088" s="144" t="s">
        <v>5422</v>
      </c>
      <c r="K1088" s="142">
        <v>100</v>
      </c>
      <c r="L1088" s="143">
        <v>0.1</v>
      </c>
      <c r="M1088" s="141"/>
      <c r="N1088" s="43">
        <f>IF(Tableau5[[#This Row],[PN]]&gt;0.05,"ERREUR",Tableau5[[#This Row],[Prix de vente public]]*(1-(Tableau5[[#This Row],[Remise]]+Tableau5[[#This Row],[PN]])))</f>
        <v>90</v>
      </c>
      <c r="O1088" s="44"/>
    </row>
    <row r="1089" spans="5:15" x14ac:dyDescent="0.25">
      <c r="E1089" s="125" t="s">
        <v>2</v>
      </c>
      <c r="F1089" s="5" t="s">
        <v>129</v>
      </c>
      <c r="G1089" s="145" t="s">
        <v>1603</v>
      </c>
      <c r="H1089" s="74" t="s">
        <v>26</v>
      </c>
      <c r="I1089" s="127" t="s">
        <v>3513</v>
      </c>
      <c r="J1089" s="144" t="s">
        <v>5423</v>
      </c>
      <c r="K1089" s="142">
        <v>100</v>
      </c>
      <c r="L1089" s="143">
        <v>0.1</v>
      </c>
      <c r="M1089" s="141"/>
      <c r="N1089" s="43">
        <f>IF(Tableau5[[#This Row],[PN]]&gt;0.05,"ERREUR",Tableau5[[#This Row],[Prix de vente public]]*(1-(Tableau5[[#This Row],[Remise]]+Tableau5[[#This Row],[PN]])))</f>
        <v>90</v>
      </c>
      <c r="O1089" s="44"/>
    </row>
    <row r="1090" spans="5:15" x14ac:dyDescent="0.25">
      <c r="E1090" s="125" t="s">
        <v>2</v>
      </c>
      <c r="F1090" s="5" t="s">
        <v>129</v>
      </c>
      <c r="G1090" s="145" t="s">
        <v>1604</v>
      </c>
      <c r="H1090" s="74" t="s">
        <v>26</v>
      </c>
      <c r="I1090" s="127" t="s">
        <v>3514</v>
      </c>
      <c r="J1090" s="144" t="s">
        <v>5424</v>
      </c>
      <c r="K1090" s="142">
        <v>100</v>
      </c>
      <c r="L1090" s="143">
        <v>0.1</v>
      </c>
      <c r="M1090" s="141"/>
      <c r="N1090" s="43">
        <f>IF(Tableau5[[#This Row],[PN]]&gt;0.05,"ERREUR",Tableau5[[#This Row],[Prix de vente public]]*(1-(Tableau5[[#This Row],[Remise]]+Tableau5[[#This Row],[PN]])))</f>
        <v>90</v>
      </c>
      <c r="O1090" s="44"/>
    </row>
    <row r="1091" spans="5:15" x14ac:dyDescent="0.25">
      <c r="E1091" s="125" t="s">
        <v>2</v>
      </c>
      <c r="F1091" s="5" t="s">
        <v>129</v>
      </c>
      <c r="G1091" s="145" t="s">
        <v>1605</v>
      </c>
      <c r="H1091" s="74" t="s">
        <v>26</v>
      </c>
      <c r="I1091" s="127" t="s">
        <v>3515</v>
      </c>
      <c r="J1091" s="144" t="s">
        <v>5425</v>
      </c>
      <c r="K1091" s="142">
        <v>100</v>
      </c>
      <c r="L1091" s="143">
        <v>0.1</v>
      </c>
      <c r="M1091" s="141"/>
      <c r="N1091" s="43">
        <f>IF(Tableau5[[#This Row],[PN]]&gt;0.05,"ERREUR",Tableau5[[#This Row],[Prix de vente public]]*(1-(Tableau5[[#This Row],[Remise]]+Tableau5[[#This Row],[PN]])))</f>
        <v>90</v>
      </c>
      <c r="O1091" s="44"/>
    </row>
    <row r="1092" spans="5:15" x14ac:dyDescent="0.25">
      <c r="E1092" s="125" t="s">
        <v>2</v>
      </c>
      <c r="F1092" s="5" t="s">
        <v>129</v>
      </c>
      <c r="G1092" s="145" t="s">
        <v>1606</v>
      </c>
      <c r="H1092" s="74" t="s">
        <v>26</v>
      </c>
      <c r="I1092" s="127" t="s">
        <v>3516</v>
      </c>
      <c r="J1092" s="144" t="s">
        <v>5426</v>
      </c>
      <c r="K1092" s="142">
        <v>100</v>
      </c>
      <c r="L1092" s="143">
        <v>0.1</v>
      </c>
      <c r="M1092" s="141"/>
      <c r="N1092" s="43">
        <f>IF(Tableau5[[#This Row],[PN]]&gt;0.05,"ERREUR",Tableau5[[#This Row],[Prix de vente public]]*(1-(Tableau5[[#This Row],[Remise]]+Tableau5[[#This Row],[PN]])))</f>
        <v>90</v>
      </c>
      <c r="O1092" s="44"/>
    </row>
    <row r="1093" spans="5:15" x14ac:dyDescent="0.25">
      <c r="E1093" s="125" t="s">
        <v>2</v>
      </c>
      <c r="F1093" s="5" t="s">
        <v>129</v>
      </c>
      <c r="G1093" s="145" t="s">
        <v>1607</v>
      </c>
      <c r="H1093" s="74" t="s">
        <v>26</v>
      </c>
      <c r="I1093" s="127" t="s">
        <v>3517</v>
      </c>
      <c r="J1093" s="144" t="s">
        <v>5427</v>
      </c>
      <c r="K1093" s="142">
        <v>100</v>
      </c>
      <c r="L1093" s="143">
        <v>0.1</v>
      </c>
      <c r="M1093" s="141"/>
      <c r="N1093" s="43">
        <f>IF(Tableau5[[#This Row],[PN]]&gt;0.05,"ERREUR",Tableau5[[#This Row],[Prix de vente public]]*(1-(Tableau5[[#This Row],[Remise]]+Tableau5[[#This Row],[PN]])))</f>
        <v>90</v>
      </c>
      <c r="O1093" s="44"/>
    </row>
    <row r="1094" spans="5:15" x14ac:dyDescent="0.25">
      <c r="E1094" s="125" t="s">
        <v>2</v>
      </c>
      <c r="F1094" s="5" t="s">
        <v>129</v>
      </c>
      <c r="G1094" s="145" t="s">
        <v>1608</v>
      </c>
      <c r="H1094" s="74" t="s">
        <v>26</v>
      </c>
      <c r="I1094" s="127" t="s">
        <v>3518</v>
      </c>
      <c r="J1094" s="144" t="s">
        <v>5428</v>
      </c>
      <c r="K1094" s="142">
        <v>100</v>
      </c>
      <c r="L1094" s="143">
        <v>0.1</v>
      </c>
      <c r="M1094" s="141"/>
      <c r="N1094" s="43">
        <f>IF(Tableau5[[#This Row],[PN]]&gt;0.05,"ERREUR",Tableau5[[#This Row],[Prix de vente public]]*(1-(Tableau5[[#This Row],[Remise]]+Tableau5[[#This Row],[PN]])))</f>
        <v>90</v>
      </c>
      <c r="O1094" s="44"/>
    </row>
    <row r="1095" spans="5:15" x14ac:dyDescent="0.25">
      <c r="E1095" s="125" t="s">
        <v>2</v>
      </c>
      <c r="F1095" s="5" t="s">
        <v>129</v>
      </c>
      <c r="G1095" s="145" t="s">
        <v>1609</v>
      </c>
      <c r="H1095" s="74" t="s">
        <v>26</v>
      </c>
      <c r="I1095" s="127" t="s">
        <v>3519</v>
      </c>
      <c r="J1095" s="144" t="s">
        <v>5429</v>
      </c>
      <c r="K1095" s="142">
        <v>100</v>
      </c>
      <c r="L1095" s="143">
        <v>0.1</v>
      </c>
      <c r="M1095" s="141"/>
      <c r="N1095" s="43">
        <f>IF(Tableau5[[#This Row],[PN]]&gt;0.05,"ERREUR",Tableau5[[#This Row],[Prix de vente public]]*(1-(Tableau5[[#This Row],[Remise]]+Tableau5[[#This Row],[PN]])))</f>
        <v>90</v>
      </c>
      <c r="O1095" s="44"/>
    </row>
    <row r="1096" spans="5:15" x14ac:dyDescent="0.25">
      <c r="E1096" s="125" t="s">
        <v>2</v>
      </c>
      <c r="F1096" s="5" t="s">
        <v>129</v>
      </c>
      <c r="G1096" s="145" t="s">
        <v>1610</v>
      </c>
      <c r="H1096" s="74" t="s">
        <v>26</v>
      </c>
      <c r="I1096" s="127" t="s">
        <v>3520</v>
      </c>
      <c r="J1096" s="144" t="s">
        <v>5430</v>
      </c>
      <c r="K1096" s="142">
        <v>100</v>
      </c>
      <c r="L1096" s="143">
        <v>0.1</v>
      </c>
      <c r="M1096" s="141"/>
      <c r="N1096" s="43">
        <f>IF(Tableau5[[#This Row],[PN]]&gt;0.05,"ERREUR",Tableau5[[#This Row],[Prix de vente public]]*(1-(Tableau5[[#This Row],[Remise]]+Tableau5[[#This Row],[PN]])))</f>
        <v>90</v>
      </c>
      <c r="O1096" s="44"/>
    </row>
    <row r="1097" spans="5:15" x14ac:dyDescent="0.25">
      <c r="E1097" s="125" t="s">
        <v>2</v>
      </c>
      <c r="F1097" s="5" t="s">
        <v>129</v>
      </c>
      <c r="G1097" s="145" t="s">
        <v>1611</v>
      </c>
      <c r="H1097" s="74" t="s">
        <v>26</v>
      </c>
      <c r="I1097" s="127" t="s">
        <v>3521</v>
      </c>
      <c r="J1097" s="144" t="s">
        <v>5431</v>
      </c>
      <c r="K1097" s="142">
        <v>100</v>
      </c>
      <c r="L1097" s="143">
        <v>0.1</v>
      </c>
      <c r="M1097" s="141"/>
      <c r="N1097" s="43">
        <f>IF(Tableau5[[#This Row],[PN]]&gt;0.05,"ERREUR",Tableau5[[#This Row],[Prix de vente public]]*(1-(Tableau5[[#This Row],[Remise]]+Tableau5[[#This Row],[PN]])))</f>
        <v>90</v>
      </c>
      <c r="O1097" s="44"/>
    </row>
    <row r="1098" spans="5:15" x14ac:dyDescent="0.25">
      <c r="E1098" s="125" t="s">
        <v>2</v>
      </c>
      <c r="F1098" s="5" t="s">
        <v>129</v>
      </c>
      <c r="G1098" s="145" t="s">
        <v>1612</v>
      </c>
      <c r="H1098" s="74" t="s">
        <v>26</v>
      </c>
      <c r="I1098" s="127" t="s">
        <v>3522</v>
      </c>
      <c r="J1098" s="144" t="s">
        <v>5432</v>
      </c>
      <c r="K1098" s="142">
        <v>100</v>
      </c>
      <c r="L1098" s="143">
        <v>0.1</v>
      </c>
      <c r="M1098" s="141"/>
      <c r="N1098" s="43">
        <f>IF(Tableau5[[#This Row],[PN]]&gt;0.05,"ERREUR",Tableau5[[#This Row],[Prix de vente public]]*(1-(Tableau5[[#This Row],[Remise]]+Tableau5[[#This Row],[PN]])))</f>
        <v>90</v>
      </c>
      <c r="O1098" s="44"/>
    </row>
    <row r="1099" spans="5:15" x14ac:dyDescent="0.25">
      <c r="E1099" s="125" t="s">
        <v>2</v>
      </c>
      <c r="F1099" s="5" t="s">
        <v>129</v>
      </c>
      <c r="G1099" s="145" t="s">
        <v>1613</v>
      </c>
      <c r="H1099" s="74" t="s">
        <v>26</v>
      </c>
      <c r="I1099" s="127" t="s">
        <v>3523</v>
      </c>
      <c r="J1099" s="144" t="s">
        <v>5433</v>
      </c>
      <c r="K1099" s="142">
        <v>100</v>
      </c>
      <c r="L1099" s="143">
        <v>0.1</v>
      </c>
      <c r="M1099" s="141"/>
      <c r="N1099" s="43">
        <f>IF(Tableau5[[#This Row],[PN]]&gt;0.05,"ERREUR",Tableau5[[#This Row],[Prix de vente public]]*(1-(Tableau5[[#This Row],[Remise]]+Tableau5[[#This Row],[PN]])))</f>
        <v>90</v>
      </c>
      <c r="O1099" s="44"/>
    </row>
    <row r="1100" spans="5:15" x14ac:dyDescent="0.25">
      <c r="E1100" s="125" t="s">
        <v>2</v>
      </c>
      <c r="F1100" s="5" t="s">
        <v>129</v>
      </c>
      <c r="G1100" s="145" t="s">
        <v>1614</v>
      </c>
      <c r="H1100" s="74" t="s">
        <v>26</v>
      </c>
      <c r="I1100" s="127" t="s">
        <v>3524</v>
      </c>
      <c r="J1100" s="144" t="s">
        <v>5434</v>
      </c>
      <c r="K1100" s="142">
        <v>100</v>
      </c>
      <c r="L1100" s="143">
        <v>0.1</v>
      </c>
      <c r="M1100" s="141"/>
      <c r="N1100" s="43">
        <f>IF(Tableau5[[#This Row],[PN]]&gt;0.05,"ERREUR",Tableau5[[#This Row],[Prix de vente public]]*(1-(Tableau5[[#This Row],[Remise]]+Tableau5[[#This Row],[PN]])))</f>
        <v>90</v>
      </c>
      <c r="O1100" s="44"/>
    </row>
    <row r="1101" spans="5:15" x14ac:dyDescent="0.25">
      <c r="E1101" s="125" t="s">
        <v>2</v>
      </c>
      <c r="F1101" s="5" t="s">
        <v>129</v>
      </c>
      <c r="G1101" s="145" t="s">
        <v>1615</v>
      </c>
      <c r="H1101" s="74" t="s">
        <v>26</v>
      </c>
      <c r="I1101" s="127" t="s">
        <v>3525</v>
      </c>
      <c r="J1101" s="144" t="s">
        <v>5435</v>
      </c>
      <c r="K1101" s="142">
        <v>100</v>
      </c>
      <c r="L1101" s="143">
        <v>0.1</v>
      </c>
      <c r="M1101" s="141"/>
      <c r="N1101" s="43">
        <f>IF(Tableau5[[#This Row],[PN]]&gt;0.05,"ERREUR",Tableau5[[#This Row],[Prix de vente public]]*(1-(Tableau5[[#This Row],[Remise]]+Tableau5[[#This Row],[PN]])))</f>
        <v>90</v>
      </c>
      <c r="O1101" s="44"/>
    </row>
    <row r="1102" spans="5:15" x14ac:dyDescent="0.25">
      <c r="E1102" s="125" t="s">
        <v>2</v>
      </c>
      <c r="F1102" s="5" t="s">
        <v>129</v>
      </c>
      <c r="G1102" s="145" t="s">
        <v>1616</v>
      </c>
      <c r="H1102" s="74" t="s">
        <v>26</v>
      </c>
      <c r="I1102" s="127" t="s">
        <v>3526</v>
      </c>
      <c r="J1102" s="144" t="s">
        <v>5436</v>
      </c>
      <c r="K1102" s="142">
        <v>100</v>
      </c>
      <c r="L1102" s="143">
        <v>0.1</v>
      </c>
      <c r="M1102" s="141"/>
      <c r="N1102" s="43">
        <f>IF(Tableau5[[#This Row],[PN]]&gt;0.05,"ERREUR",Tableau5[[#This Row],[Prix de vente public]]*(1-(Tableau5[[#This Row],[Remise]]+Tableau5[[#This Row],[PN]])))</f>
        <v>90</v>
      </c>
      <c r="O1102" s="44"/>
    </row>
    <row r="1103" spans="5:15" x14ac:dyDescent="0.25">
      <c r="E1103" s="125" t="s">
        <v>2</v>
      </c>
      <c r="F1103" s="5" t="s">
        <v>129</v>
      </c>
      <c r="G1103" s="145" t="s">
        <v>1617</v>
      </c>
      <c r="H1103" s="74" t="s">
        <v>26</v>
      </c>
      <c r="I1103" s="127" t="s">
        <v>3527</v>
      </c>
      <c r="J1103" s="144" t="s">
        <v>5437</v>
      </c>
      <c r="K1103" s="142">
        <v>100</v>
      </c>
      <c r="L1103" s="143">
        <v>0.1</v>
      </c>
      <c r="M1103" s="141"/>
      <c r="N1103" s="43">
        <f>IF(Tableau5[[#This Row],[PN]]&gt;0.05,"ERREUR",Tableau5[[#This Row],[Prix de vente public]]*(1-(Tableau5[[#This Row],[Remise]]+Tableau5[[#This Row],[PN]])))</f>
        <v>90</v>
      </c>
      <c r="O1103" s="44"/>
    </row>
    <row r="1104" spans="5:15" x14ac:dyDescent="0.25">
      <c r="E1104" s="125" t="s">
        <v>2</v>
      </c>
      <c r="F1104" s="5" t="s">
        <v>129</v>
      </c>
      <c r="G1104" s="145" t="s">
        <v>1618</v>
      </c>
      <c r="H1104" s="74" t="s">
        <v>26</v>
      </c>
      <c r="I1104" s="127" t="s">
        <v>3528</v>
      </c>
      <c r="J1104" s="144" t="s">
        <v>5438</v>
      </c>
      <c r="K1104" s="142">
        <v>100</v>
      </c>
      <c r="L1104" s="143">
        <v>0.1</v>
      </c>
      <c r="M1104" s="141"/>
      <c r="N1104" s="43">
        <f>IF(Tableau5[[#This Row],[PN]]&gt;0.05,"ERREUR",Tableau5[[#This Row],[Prix de vente public]]*(1-(Tableau5[[#This Row],[Remise]]+Tableau5[[#This Row],[PN]])))</f>
        <v>90</v>
      </c>
      <c r="O1104" s="44"/>
    </row>
    <row r="1105" spans="5:15" x14ac:dyDescent="0.25">
      <c r="E1105" s="125" t="s">
        <v>2</v>
      </c>
      <c r="F1105" s="5" t="s">
        <v>129</v>
      </c>
      <c r="G1105" s="145" t="s">
        <v>1619</v>
      </c>
      <c r="H1105" s="74" t="s">
        <v>26</v>
      </c>
      <c r="I1105" s="127" t="s">
        <v>3529</v>
      </c>
      <c r="J1105" s="144" t="s">
        <v>5439</v>
      </c>
      <c r="K1105" s="142">
        <v>100</v>
      </c>
      <c r="L1105" s="143">
        <v>0.1</v>
      </c>
      <c r="M1105" s="141"/>
      <c r="N1105" s="43">
        <f>IF(Tableau5[[#This Row],[PN]]&gt;0.05,"ERREUR",Tableau5[[#This Row],[Prix de vente public]]*(1-(Tableau5[[#This Row],[Remise]]+Tableau5[[#This Row],[PN]])))</f>
        <v>90</v>
      </c>
      <c r="O1105" s="44"/>
    </row>
    <row r="1106" spans="5:15" x14ac:dyDescent="0.25">
      <c r="E1106" s="125" t="s">
        <v>2</v>
      </c>
      <c r="F1106" s="5" t="s">
        <v>129</v>
      </c>
      <c r="G1106" s="145" t="s">
        <v>1620</v>
      </c>
      <c r="H1106" s="74" t="s">
        <v>26</v>
      </c>
      <c r="I1106" s="127" t="s">
        <v>3530</v>
      </c>
      <c r="J1106" s="144" t="s">
        <v>5440</v>
      </c>
      <c r="K1106" s="142">
        <v>100</v>
      </c>
      <c r="L1106" s="143">
        <v>0.1</v>
      </c>
      <c r="M1106" s="141"/>
      <c r="N1106" s="43">
        <f>IF(Tableau5[[#This Row],[PN]]&gt;0.05,"ERREUR",Tableau5[[#This Row],[Prix de vente public]]*(1-(Tableau5[[#This Row],[Remise]]+Tableau5[[#This Row],[PN]])))</f>
        <v>90</v>
      </c>
      <c r="O1106" s="44"/>
    </row>
    <row r="1107" spans="5:15" x14ac:dyDescent="0.25">
      <c r="E1107" s="125" t="s">
        <v>2</v>
      </c>
      <c r="F1107" s="5" t="s">
        <v>129</v>
      </c>
      <c r="G1107" s="145" t="s">
        <v>1621</v>
      </c>
      <c r="H1107" s="74" t="s">
        <v>26</v>
      </c>
      <c r="I1107" s="127" t="s">
        <v>3531</v>
      </c>
      <c r="J1107" s="144" t="s">
        <v>5441</v>
      </c>
      <c r="K1107" s="142">
        <v>100</v>
      </c>
      <c r="L1107" s="143">
        <v>0.1</v>
      </c>
      <c r="M1107" s="141"/>
      <c r="N1107" s="43">
        <f>IF(Tableau5[[#This Row],[PN]]&gt;0.05,"ERREUR",Tableau5[[#This Row],[Prix de vente public]]*(1-(Tableau5[[#This Row],[Remise]]+Tableau5[[#This Row],[PN]])))</f>
        <v>90</v>
      </c>
      <c r="O1107" s="44"/>
    </row>
    <row r="1108" spans="5:15" x14ac:dyDescent="0.25">
      <c r="E1108" s="125" t="s">
        <v>2</v>
      </c>
      <c r="F1108" s="5" t="s">
        <v>129</v>
      </c>
      <c r="G1108" s="145" t="s">
        <v>1622</v>
      </c>
      <c r="H1108" s="74" t="s">
        <v>26</v>
      </c>
      <c r="I1108" s="127" t="s">
        <v>3532</v>
      </c>
      <c r="J1108" s="144" t="s">
        <v>5442</v>
      </c>
      <c r="K1108" s="142">
        <v>100</v>
      </c>
      <c r="L1108" s="143">
        <v>0.1</v>
      </c>
      <c r="M1108" s="141"/>
      <c r="N1108" s="43">
        <f>IF(Tableau5[[#This Row],[PN]]&gt;0.05,"ERREUR",Tableau5[[#This Row],[Prix de vente public]]*(1-(Tableau5[[#This Row],[Remise]]+Tableau5[[#This Row],[PN]])))</f>
        <v>90</v>
      </c>
      <c r="O1108" s="44"/>
    </row>
    <row r="1109" spans="5:15" x14ac:dyDescent="0.25">
      <c r="E1109" s="125" t="s">
        <v>2</v>
      </c>
      <c r="F1109" s="5" t="s">
        <v>129</v>
      </c>
      <c r="G1109" s="145" t="s">
        <v>1623</v>
      </c>
      <c r="H1109" s="74" t="s">
        <v>26</v>
      </c>
      <c r="I1109" s="127" t="s">
        <v>3533</v>
      </c>
      <c r="J1109" s="144" t="s">
        <v>5443</v>
      </c>
      <c r="K1109" s="142">
        <v>100</v>
      </c>
      <c r="L1109" s="143">
        <v>0.1</v>
      </c>
      <c r="M1109" s="141"/>
      <c r="N1109" s="43">
        <f>IF(Tableau5[[#This Row],[PN]]&gt;0.05,"ERREUR",Tableau5[[#This Row],[Prix de vente public]]*(1-(Tableau5[[#This Row],[Remise]]+Tableau5[[#This Row],[PN]])))</f>
        <v>90</v>
      </c>
      <c r="O1109" s="44"/>
    </row>
    <row r="1110" spans="5:15" x14ac:dyDescent="0.25">
      <c r="E1110" s="125" t="s">
        <v>2</v>
      </c>
      <c r="F1110" s="5" t="s">
        <v>129</v>
      </c>
      <c r="G1110" s="145" t="s">
        <v>1624</v>
      </c>
      <c r="H1110" s="74" t="s">
        <v>26</v>
      </c>
      <c r="I1110" s="127" t="s">
        <v>3534</v>
      </c>
      <c r="J1110" s="144" t="s">
        <v>5444</v>
      </c>
      <c r="K1110" s="142">
        <v>100</v>
      </c>
      <c r="L1110" s="143">
        <v>0.1</v>
      </c>
      <c r="M1110" s="141"/>
      <c r="N1110" s="43">
        <f>IF(Tableau5[[#This Row],[PN]]&gt;0.05,"ERREUR",Tableau5[[#This Row],[Prix de vente public]]*(1-(Tableau5[[#This Row],[Remise]]+Tableau5[[#This Row],[PN]])))</f>
        <v>90</v>
      </c>
      <c r="O1110" s="44"/>
    </row>
    <row r="1111" spans="5:15" x14ac:dyDescent="0.25">
      <c r="E1111" s="125" t="s">
        <v>2</v>
      </c>
      <c r="F1111" s="5" t="s">
        <v>129</v>
      </c>
      <c r="G1111" s="145" t="s">
        <v>1625</v>
      </c>
      <c r="H1111" s="74" t="s">
        <v>26</v>
      </c>
      <c r="I1111" s="127" t="s">
        <v>3535</v>
      </c>
      <c r="J1111" s="144" t="s">
        <v>5445</v>
      </c>
      <c r="K1111" s="142">
        <v>100</v>
      </c>
      <c r="L1111" s="143">
        <v>0.1</v>
      </c>
      <c r="M1111" s="141"/>
      <c r="N1111" s="43">
        <f>IF(Tableau5[[#This Row],[PN]]&gt;0.05,"ERREUR",Tableau5[[#This Row],[Prix de vente public]]*(1-(Tableau5[[#This Row],[Remise]]+Tableau5[[#This Row],[PN]])))</f>
        <v>90</v>
      </c>
      <c r="O1111" s="44"/>
    </row>
    <row r="1112" spans="5:15" x14ac:dyDescent="0.25">
      <c r="E1112" s="125" t="s">
        <v>2</v>
      </c>
      <c r="F1112" s="5" t="s">
        <v>129</v>
      </c>
      <c r="G1112" s="145" t="s">
        <v>1626</v>
      </c>
      <c r="H1112" s="74" t="s">
        <v>26</v>
      </c>
      <c r="I1112" s="127" t="s">
        <v>3536</v>
      </c>
      <c r="J1112" s="144" t="s">
        <v>5446</v>
      </c>
      <c r="K1112" s="142">
        <v>100</v>
      </c>
      <c r="L1112" s="143">
        <v>0.1</v>
      </c>
      <c r="M1112" s="141"/>
      <c r="N1112" s="43">
        <f>IF(Tableau5[[#This Row],[PN]]&gt;0.05,"ERREUR",Tableau5[[#This Row],[Prix de vente public]]*(1-(Tableau5[[#This Row],[Remise]]+Tableau5[[#This Row],[PN]])))</f>
        <v>90</v>
      </c>
      <c r="O1112" s="44"/>
    </row>
    <row r="1113" spans="5:15" x14ac:dyDescent="0.25">
      <c r="E1113" s="125" t="s">
        <v>2</v>
      </c>
      <c r="F1113" s="5" t="s">
        <v>129</v>
      </c>
      <c r="G1113" s="145" t="s">
        <v>1627</v>
      </c>
      <c r="H1113" s="74" t="s">
        <v>26</v>
      </c>
      <c r="I1113" s="127" t="s">
        <v>3537</v>
      </c>
      <c r="J1113" s="144" t="s">
        <v>5447</v>
      </c>
      <c r="K1113" s="142">
        <v>100</v>
      </c>
      <c r="L1113" s="143">
        <v>0.1</v>
      </c>
      <c r="M1113" s="141"/>
      <c r="N1113" s="43">
        <f>IF(Tableau5[[#This Row],[PN]]&gt;0.05,"ERREUR",Tableau5[[#This Row],[Prix de vente public]]*(1-(Tableau5[[#This Row],[Remise]]+Tableau5[[#This Row],[PN]])))</f>
        <v>90</v>
      </c>
      <c r="O1113" s="44"/>
    </row>
    <row r="1114" spans="5:15" x14ac:dyDescent="0.25">
      <c r="E1114" s="125" t="s">
        <v>2</v>
      </c>
      <c r="F1114" s="5" t="s">
        <v>129</v>
      </c>
      <c r="G1114" s="145" t="s">
        <v>1628</v>
      </c>
      <c r="H1114" s="74" t="s">
        <v>26</v>
      </c>
      <c r="I1114" s="127" t="s">
        <v>3538</v>
      </c>
      <c r="J1114" s="144" t="s">
        <v>5448</v>
      </c>
      <c r="K1114" s="142">
        <v>100</v>
      </c>
      <c r="L1114" s="143">
        <v>0.1</v>
      </c>
      <c r="M1114" s="141"/>
      <c r="N1114" s="43">
        <f>IF(Tableau5[[#This Row],[PN]]&gt;0.05,"ERREUR",Tableau5[[#This Row],[Prix de vente public]]*(1-(Tableau5[[#This Row],[Remise]]+Tableau5[[#This Row],[PN]])))</f>
        <v>90</v>
      </c>
      <c r="O1114" s="44"/>
    </row>
    <row r="1115" spans="5:15" x14ac:dyDescent="0.25">
      <c r="E1115" s="125" t="s">
        <v>2</v>
      </c>
      <c r="F1115" s="5" t="s">
        <v>129</v>
      </c>
      <c r="G1115" s="145" t="s">
        <v>1629</v>
      </c>
      <c r="H1115" s="74" t="s">
        <v>26</v>
      </c>
      <c r="I1115" s="127" t="s">
        <v>3539</v>
      </c>
      <c r="J1115" s="144" t="s">
        <v>5449</v>
      </c>
      <c r="K1115" s="142">
        <v>100</v>
      </c>
      <c r="L1115" s="143">
        <v>0.1</v>
      </c>
      <c r="M1115" s="141"/>
      <c r="N1115" s="43">
        <f>IF(Tableau5[[#This Row],[PN]]&gt;0.05,"ERREUR",Tableau5[[#This Row],[Prix de vente public]]*(1-(Tableau5[[#This Row],[Remise]]+Tableau5[[#This Row],[PN]])))</f>
        <v>90</v>
      </c>
      <c r="O1115" s="44"/>
    </row>
    <row r="1116" spans="5:15" x14ac:dyDescent="0.25">
      <c r="E1116" s="125" t="s">
        <v>2</v>
      </c>
      <c r="F1116" s="5" t="s">
        <v>129</v>
      </c>
      <c r="G1116" s="145" t="s">
        <v>1630</v>
      </c>
      <c r="H1116" s="74" t="s">
        <v>26</v>
      </c>
      <c r="I1116" s="127" t="s">
        <v>3540</v>
      </c>
      <c r="J1116" s="144" t="s">
        <v>5450</v>
      </c>
      <c r="K1116" s="142">
        <v>100</v>
      </c>
      <c r="L1116" s="143">
        <v>0.1</v>
      </c>
      <c r="M1116" s="141"/>
      <c r="N1116" s="43">
        <f>IF(Tableau5[[#This Row],[PN]]&gt;0.05,"ERREUR",Tableau5[[#This Row],[Prix de vente public]]*(1-(Tableau5[[#This Row],[Remise]]+Tableau5[[#This Row],[PN]])))</f>
        <v>90</v>
      </c>
      <c r="O1116" s="44"/>
    </row>
    <row r="1117" spans="5:15" x14ac:dyDescent="0.25">
      <c r="E1117" s="125" t="s">
        <v>2</v>
      </c>
      <c r="F1117" s="5" t="s">
        <v>129</v>
      </c>
      <c r="G1117" s="145" t="s">
        <v>1631</v>
      </c>
      <c r="H1117" s="74" t="s">
        <v>26</v>
      </c>
      <c r="I1117" s="127" t="s">
        <v>3541</v>
      </c>
      <c r="J1117" s="144" t="s">
        <v>5451</v>
      </c>
      <c r="K1117" s="142">
        <v>100</v>
      </c>
      <c r="L1117" s="143">
        <v>0.1</v>
      </c>
      <c r="M1117" s="141"/>
      <c r="N1117" s="43">
        <f>IF(Tableau5[[#This Row],[PN]]&gt;0.05,"ERREUR",Tableau5[[#This Row],[Prix de vente public]]*(1-(Tableau5[[#This Row],[Remise]]+Tableau5[[#This Row],[PN]])))</f>
        <v>90</v>
      </c>
      <c r="O1117" s="44"/>
    </row>
    <row r="1118" spans="5:15" x14ac:dyDescent="0.25">
      <c r="E1118" s="125" t="s">
        <v>2</v>
      </c>
      <c r="F1118" s="5" t="s">
        <v>129</v>
      </c>
      <c r="G1118" s="145" t="s">
        <v>1632</v>
      </c>
      <c r="H1118" s="74" t="s">
        <v>26</v>
      </c>
      <c r="I1118" s="127" t="s">
        <v>3542</v>
      </c>
      <c r="J1118" s="144" t="s">
        <v>5452</v>
      </c>
      <c r="K1118" s="142">
        <v>100</v>
      </c>
      <c r="L1118" s="143">
        <v>0.1</v>
      </c>
      <c r="M1118" s="141"/>
      <c r="N1118" s="43">
        <f>IF(Tableau5[[#This Row],[PN]]&gt;0.05,"ERREUR",Tableau5[[#This Row],[Prix de vente public]]*(1-(Tableau5[[#This Row],[Remise]]+Tableau5[[#This Row],[PN]])))</f>
        <v>90</v>
      </c>
      <c r="O1118" s="44"/>
    </row>
    <row r="1119" spans="5:15" x14ac:dyDescent="0.25">
      <c r="E1119" s="125" t="s">
        <v>2</v>
      </c>
      <c r="F1119" s="5" t="s">
        <v>129</v>
      </c>
      <c r="G1119" s="145" t="s">
        <v>1633</v>
      </c>
      <c r="H1119" s="74" t="s">
        <v>26</v>
      </c>
      <c r="I1119" s="127" t="s">
        <v>3543</v>
      </c>
      <c r="J1119" s="144" t="s">
        <v>5453</v>
      </c>
      <c r="K1119" s="142">
        <v>100</v>
      </c>
      <c r="L1119" s="143">
        <v>0.1</v>
      </c>
      <c r="M1119" s="141"/>
      <c r="N1119" s="43">
        <f>IF(Tableau5[[#This Row],[PN]]&gt;0.05,"ERREUR",Tableau5[[#This Row],[Prix de vente public]]*(1-(Tableau5[[#This Row],[Remise]]+Tableau5[[#This Row],[PN]])))</f>
        <v>90</v>
      </c>
      <c r="O1119" s="44"/>
    </row>
    <row r="1120" spans="5:15" x14ac:dyDescent="0.25">
      <c r="E1120" s="125" t="s">
        <v>2</v>
      </c>
      <c r="F1120" s="5" t="s">
        <v>129</v>
      </c>
      <c r="G1120" s="145" t="s">
        <v>1634</v>
      </c>
      <c r="H1120" s="74" t="s">
        <v>26</v>
      </c>
      <c r="I1120" s="127" t="s">
        <v>3544</v>
      </c>
      <c r="J1120" s="144" t="s">
        <v>5454</v>
      </c>
      <c r="K1120" s="142">
        <v>100</v>
      </c>
      <c r="L1120" s="143">
        <v>0.1</v>
      </c>
      <c r="M1120" s="141"/>
      <c r="N1120" s="43">
        <f>IF(Tableau5[[#This Row],[PN]]&gt;0.05,"ERREUR",Tableau5[[#This Row],[Prix de vente public]]*(1-(Tableau5[[#This Row],[Remise]]+Tableau5[[#This Row],[PN]])))</f>
        <v>90</v>
      </c>
      <c r="O1120" s="44"/>
    </row>
    <row r="1121" spans="5:15" x14ac:dyDescent="0.25">
      <c r="E1121" s="125" t="s">
        <v>2</v>
      </c>
      <c r="F1121" s="5" t="s">
        <v>129</v>
      </c>
      <c r="G1121" s="145" t="s">
        <v>1635</v>
      </c>
      <c r="H1121" s="74" t="s">
        <v>26</v>
      </c>
      <c r="I1121" s="127" t="s">
        <v>3545</v>
      </c>
      <c r="J1121" s="144" t="s">
        <v>5455</v>
      </c>
      <c r="K1121" s="142">
        <v>100</v>
      </c>
      <c r="L1121" s="143">
        <v>0.1</v>
      </c>
      <c r="M1121" s="141"/>
      <c r="N1121" s="43">
        <f>IF(Tableau5[[#This Row],[PN]]&gt;0.05,"ERREUR",Tableau5[[#This Row],[Prix de vente public]]*(1-(Tableau5[[#This Row],[Remise]]+Tableau5[[#This Row],[PN]])))</f>
        <v>90</v>
      </c>
      <c r="O1121" s="44"/>
    </row>
    <row r="1122" spans="5:15" x14ac:dyDescent="0.25">
      <c r="E1122" s="125" t="s">
        <v>2</v>
      </c>
      <c r="F1122" s="5" t="s">
        <v>129</v>
      </c>
      <c r="G1122" s="145" t="s">
        <v>1636</v>
      </c>
      <c r="H1122" s="74" t="s">
        <v>26</v>
      </c>
      <c r="I1122" s="127" t="s">
        <v>3546</v>
      </c>
      <c r="J1122" s="144" t="s">
        <v>5456</v>
      </c>
      <c r="K1122" s="142">
        <v>100</v>
      </c>
      <c r="L1122" s="143">
        <v>0.1</v>
      </c>
      <c r="M1122" s="141"/>
      <c r="N1122" s="43">
        <f>IF(Tableau5[[#This Row],[PN]]&gt;0.05,"ERREUR",Tableau5[[#This Row],[Prix de vente public]]*(1-(Tableau5[[#This Row],[Remise]]+Tableau5[[#This Row],[PN]])))</f>
        <v>90</v>
      </c>
      <c r="O1122" s="44"/>
    </row>
    <row r="1123" spans="5:15" x14ac:dyDescent="0.25">
      <c r="E1123" s="125" t="s">
        <v>2</v>
      </c>
      <c r="F1123" s="5" t="s">
        <v>129</v>
      </c>
      <c r="G1123" s="145" t="s">
        <v>1637</v>
      </c>
      <c r="H1123" s="74" t="s">
        <v>26</v>
      </c>
      <c r="I1123" s="127" t="s">
        <v>3547</v>
      </c>
      <c r="J1123" s="144" t="s">
        <v>5457</v>
      </c>
      <c r="K1123" s="142">
        <v>100</v>
      </c>
      <c r="L1123" s="143">
        <v>0.1</v>
      </c>
      <c r="M1123" s="141"/>
      <c r="N1123" s="43">
        <f>IF(Tableau5[[#This Row],[PN]]&gt;0.05,"ERREUR",Tableau5[[#This Row],[Prix de vente public]]*(1-(Tableau5[[#This Row],[Remise]]+Tableau5[[#This Row],[PN]])))</f>
        <v>90</v>
      </c>
      <c r="O1123" s="44"/>
    </row>
    <row r="1124" spans="5:15" x14ac:dyDescent="0.25">
      <c r="E1124" s="125" t="s">
        <v>2</v>
      </c>
      <c r="F1124" s="5" t="s">
        <v>129</v>
      </c>
      <c r="G1124" s="145" t="s">
        <v>1638</v>
      </c>
      <c r="H1124" s="74" t="s">
        <v>26</v>
      </c>
      <c r="I1124" s="127" t="s">
        <v>3548</v>
      </c>
      <c r="J1124" s="144" t="s">
        <v>5458</v>
      </c>
      <c r="K1124" s="142">
        <v>100</v>
      </c>
      <c r="L1124" s="143">
        <v>0.1</v>
      </c>
      <c r="M1124" s="141"/>
      <c r="N1124" s="43">
        <f>IF(Tableau5[[#This Row],[PN]]&gt;0.05,"ERREUR",Tableau5[[#This Row],[Prix de vente public]]*(1-(Tableau5[[#This Row],[Remise]]+Tableau5[[#This Row],[PN]])))</f>
        <v>90</v>
      </c>
      <c r="O1124" s="44"/>
    </row>
    <row r="1125" spans="5:15" x14ac:dyDescent="0.25">
      <c r="E1125" s="125" t="s">
        <v>2</v>
      </c>
      <c r="F1125" s="5" t="s">
        <v>129</v>
      </c>
      <c r="G1125" s="145" t="s">
        <v>1639</v>
      </c>
      <c r="H1125" s="74" t="s">
        <v>26</v>
      </c>
      <c r="I1125" s="127" t="s">
        <v>3549</v>
      </c>
      <c r="J1125" s="144" t="s">
        <v>5459</v>
      </c>
      <c r="K1125" s="142">
        <v>100</v>
      </c>
      <c r="L1125" s="143">
        <v>0.1</v>
      </c>
      <c r="M1125" s="141"/>
      <c r="N1125" s="43">
        <f>IF(Tableau5[[#This Row],[PN]]&gt;0.05,"ERREUR",Tableau5[[#This Row],[Prix de vente public]]*(1-(Tableau5[[#This Row],[Remise]]+Tableau5[[#This Row],[PN]])))</f>
        <v>90</v>
      </c>
      <c r="O1125" s="44"/>
    </row>
    <row r="1126" spans="5:15" x14ac:dyDescent="0.25">
      <c r="E1126" s="125" t="s">
        <v>2</v>
      </c>
      <c r="F1126" s="5" t="s">
        <v>129</v>
      </c>
      <c r="G1126" s="145" t="s">
        <v>1640</v>
      </c>
      <c r="H1126" s="74" t="s">
        <v>26</v>
      </c>
      <c r="I1126" s="127" t="s">
        <v>3550</v>
      </c>
      <c r="J1126" s="144" t="s">
        <v>5460</v>
      </c>
      <c r="K1126" s="142">
        <v>100</v>
      </c>
      <c r="L1126" s="143">
        <v>0.1</v>
      </c>
      <c r="M1126" s="141"/>
      <c r="N1126" s="43">
        <f>IF(Tableau5[[#This Row],[PN]]&gt;0.05,"ERREUR",Tableau5[[#This Row],[Prix de vente public]]*(1-(Tableau5[[#This Row],[Remise]]+Tableau5[[#This Row],[PN]])))</f>
        <v>90</v>
      </c>
      <c r="O1126" s="44"/>
    </row>
    <row r="1127" spans="5:15" x14ac:dyDescent="0.25">
      <c r="E1127" s="125" t="s">
        <v>2</v>
      </c>
      <c r="F1127" s="5" t="s">
        <v>129</v>
      </c>
      <c r="G1127" s="145" t="s">
        <v>1641</v>
      </c>
      <c r="H1127" s="74" t="s">
        <v>26</v>
      </c>
      <c r="I1127" s="127" t="s">
        <v>3551</v>
      </c>
      <c r="J1127" s="144" t="s">
        <v>5461</v>
      </c>
      <c r="K1127" s="142">
        <v>100</v>
      </c>
      <c r="L1127" s="143">
        <v>0.1</v>
      </c>
      <c r="M1127" s="141"/>
      <c r="N1127" s="43">
        <f>IF(Tableau5[[#This Row],[PN]]&gt;0.05,"ERREUR",Tableau5[[#This Row],[Prix de vente public]]*(1-(Tableau5[[#This Row],[Remise]]+Tableau5[[#This Row],[PN]])))</f>
        <v>90</v>
      </c>
      <c r="O1127" s="44"/>
    </row>
    <row r="1128" spans="5:15" x14ac:dyDescent="0.25">
      <c r="E1128" s="125" t="s">
        <v>2</v>
      </c>
      <c r="F1128" s="5" t="s">
        <v>129</v>
      </c>
      <c r="G1128" s="145" t="s">
        <v>1642</v>
      </c>
      <c r="H1128" s="74" t="s">
        <v>26</v>
      </c>
      <c r="I1128" s="127" t="s">
        <v>3552</v>
      </c>
      <c r="J1128" s="144" t="s">
        <v>5462</v>
      </c>
      <c r="K1128" s="142">
        <v>100</v>
      </c>
      <c r="L1128" s="143">
        <v>0.1</v>
      </c>
      <c r="M1128" s="141"/>
      <c r="N1128" s="43">
        <f>IF(Tableau5[[#This Row],[PN]]&gt;0.05,"ERREUR",Tableau5[[#This Row],[Prix de vente public]]*(1-(Tableau5[[#This Row],[Remise]]+Tableau5[[#This Row],[PN]])))</f>
        <v>90</v>
      </c>
      <c r="O1128" s="44"/>
    </row>
    <row r="1129" spans="5:15" x14ac:dyDescent="0.25">
      <c r="E1129" s="125" t="s">
        <v>2</v>
      </c>
      <c r="F1129" s="5" t="s">
        <v>129</v>
      </c>
      <c r="G1129" s="145" t="s">
        <v>1643</v>
      </c>
      <c r="H1129" s="74" t="s">
        <v>26</v>
      </c>
      <c r="I1129" s="127" t="s">
        <v>3553</v>
      </c>
      <c r="J1129" s="144" t="s">
        <v>5463</v>
      </c>
      <c r="K1129" s="142">
        <v>100</v>
      </c>
      <c r="L1129" s="143">
        <v>0.1</v>
      </c>
      <c r="M1129" s="141"/>
      <c r="N1129" s="43">
        <f>IF(Tableau5[[#This Row],[PN]]&gt;0.05,"ERREUR",Tableau5[[#This Row],[Prix de vente public]]*(1-(Tableau5[[#This Row],[Remise]]+Tableau5[[#This Row],[PN]])))</f>
        <v>90</v>
      </c>
      <c r="O1129" s="44"/>
    </row>
    <row r="1130" spans="5:15" x14ac:dyDescent="0.25">
      <c r="E1130" s="125" t="s">
        <v>2</v>
      </c>
      <c r="F1130" s="5" t="s">
        <v>129</v>
      </c>
      <c r="G1130" s="145" t="s">
        <v>1644</v>
      </c>
      <c r="H1130" s="74" t="s">
        <v>26</v>
      </c>
      <c r="I1130" s="127" t="s">
        <v>3554</v>
      </c>
      <c r="J1130" s="144" t="s">
        <v>5464</v>
      </c>
      <c r="K1130" s="142">
        <v>100</v>
      </c>
      <c r="L1130" s="143">
        <v>0.1</v>
      </c>
      <c r="M1130" s="141"/>
      <c r="N1130" s="43">
        <f>IF(Tableau5[[#This Row],[PN]]&gt;0.05,"ERREUR",Tableau5[[#This Row],[Prix de vente public]]*(1-(Tableau5[[#This Row],[Remise]]+Tableau5[[#This Row],[PN]])))</f>
        <v>90</v>
      </c>
      <c r="O1130" s="44"/>
    </row>
    <row r="1131" spans="5:15" x14ac:dyDescent="0.25">
      <c r="E1131" s="125" t="s">
        <v>2</v>
      </c>
      <c r="F1131" s="5" t="s">
        <v>129</v>
      </c>
      <c r="G1131" s="145" t="s">
        <v>1645</v>
      </c>
      <c r="H1131" s="74" t="s">
        <v>26</v>
      </c>
      <c r="I1131" s="127" t="s">
        <v>3555</v>
      </c>
      <c r="J1131" s="144" t="s">
        <v>5465</v>
      </c>
      <c r="K1131" s="142">
        <v>100</v>
      </c>
      <c r="L1131" s="143">
        <v>0.1</v>
      </c>
      <c r="M1131" s="141"/>
      <c r="N1131" s="43">
        <f>IF(Tableau5[[#This Row],[PN]]&gt;0.05,"ERREUR",Tableau5[[#This Row],[Prix de vente public]]*(1-(Tableau5[[#This Row],[Remise]]+Tableau5[[#This Row],[PN]])))</f>
        <v>90</v>
      </c>
      <c r="O1131" s="44"/>
    </row>
    <row r="1132" spans="5:15" x14ac:dyDescent="0.25">
      <c r="E1132" s="125" t="s">
        <v>2</v>
      </c>
      <c r="F1132" s="5" t="s">
        <v>129</v>
      </c>
      <c r="G1132" s="145" t="s">
        <v>1646</v>
      </c>
      <c r="H1132" s="74" t="s">
        <v>26</v>
      </c>
      <c r="I1132" s="127" t="s">
        <v>3556</v>
      </c>
      <c r="J1132" s="144" t="s">
        <v>5466</v>
      </c>
      <c r="K1132" s="142">
        <v>100</v>
      </c>
      <c r="L1132" s="143">
        <v>0.1</v>
      </c>
      <c r="M1132" s="141"/>
      <c r="N1132" s="43">
        <f>IF(Tableau5[[#This Row],[PN]]&gt;0.05,"ERREUR",Tableau5[[#This Row],[Prix de vente public]]*(1-(Tableau5[[#This Row],[Remise]]+Tableau5[[#This Row],[PN]])))</f>
        <v>90</v>
      </c>
      <c r="O1132" s="44"/>
    </row>
    <row r="1133" spans="5:15" x14ac:dyDescent="0.25">
      <c r="E1133" s="125" t="s">
        <v>2</v>
      </c>
      <c r="F1133" s="5" t="s">
        <v>129</v>
      </c>
      <c r="G1133" s="145" t="s">
        <v>1647</v>
      </c>
      <c r="H1133" s="74" t="s">
        <v>26</v>
      </c>
      <c r="I1133" s="127" t="s">
        <v>3557</v>
      </c>
      <c r="J1133" s="144" t="s">
        <v>5467</v>
      </c>
      <c r="K1133" s="142">
        <v>100</v>
      </c>
      <c r="L1133" s="143">
        <v>0.1</v>
      </c>
      <c r="M1133" s="141"/>
      <c r="N1133" s="43">
        <f>IF(Tableau5[[#This Row],[PN]]&gt;0.05,"ERREUR",Tableau5[[#This Row],[Prix de vente public]]*(1-(Tableau5[[#This Row],[Remise]]+Tableau5[[#This Row],[PN]])))</f>
        <v>90</v>
      </c>
      <c r="O1133" s="44"/>
    </row>
    <row r="1134" spans="5:15" x14ac:dyDescent="0.25">
      <c r="E1134" s="125" t="s">
        <v>2</v>
      </c>
      <c r="F1134" s="5" t="s">
        <v>129</v>
      </c>
      <c r="G1134" s="145" t="s">
        <v>1648</v>
      </c>
      <c r="H1134" s="74" t="s">
        <v>26</v>
      </c>
      <c r="I1134" s="127" t="s">
        <v>3558</v>
      </c>
      <c r="J1134" s="144" t="s">
        <v>5468</v>
      </c>
      <c r="K1134" s="142">
        <v>100</v>
      </c>
      <c r="L1134" s="143">
        <v>0.1</v>
      </c>
      <c r="M1134" s="141"/>
      <c r="N1134" s="43">
        <f>IF(Tableau5[[#This Row],[PN]]&gt;0.05,"ERREUR",Tableau5[[#This Row],[Prix de vente public]]*(1-(Tableau5[[#This Row],[Remise]]+Tableau5[[#This Row],[PN]])))</f>
        <v>90</v>
      </c>
      <c r="O1134" s="44"/>
    </row>
    <row r="1135" spans="5:15" x14ac:dyDescent="0.25">
      <c r="E1135" s="125" t="s">
        <v>2</v>
      </c>
      <c r="F1135" s="5" t="s">
        <v>129</v>
      </c>
      <c r="G1135" s="145" t="s">
        <v>1649</v>
      </c>
      <c r="H1135" s="74" t="s">
        <v>26</v>
      </c>
      <c r="I1135" s="127" t="s">
        <v>3559</v>
      </c>
      <c r="J1135" s="144" t="s">
        <v>5469</v>
      </c>
      <c r="K1135" s="142">
        <v>100</v>
      </c>
      <c r="L1135" s="143">
        <v>0.1</v>
      </c>
      <c r="M1135" s="141"/>
      <c r="N1135" s="43">
        <f>IF(Tableau5[[#This Row],[PN]]&gt;0.05,"ERREUR",Tableau5[[#This Row],[Prix de vente public]]*(1-(Tableau5[[#This Row],[Remise]]+Tableau5[[#This Row],[PN]])))</f>
        <v>90</v>
      </c>
      <c r="O1135" s="44"/>
    </row>
    <row r="1136" spans="5:15" x14ac:dyDescent="0.25">
      <c r="E1136" s="125" t="s">
        <v>2</v>
      </c>
      <c r="F1136" s="5" t="s">
        <v>129</v>
      </c>
      <c r="G1136" s="145" t="s">
        <v>1650</v>
      </c>
      <c r="H1136" s="74" t="s">
        <v>26</v>
      </c>
      <c r="I1136" s="127" t="s">
        <v>3560</v>
      </c>
      <c r="J1136" s="144" t="s">
        <v>5470</v>
      </c>
      <c r="K1136" s="142">
        <v>100</v>
      </c>
      <c r="L1136" s="143">
        <v>0.1</v>
      </c>
      <c r="M1136" s="141"/>
      <c r="N1136" s="43">
        <f>IF(Tableau5[[#This Row],[PN]]&gt;0.05,"ERREUR",Tableau5[[#This Row],[Prix de vente public]]*(1-(Tableau5[[#This Row],[Remise]]+Tableau5[[#This Row],[PN]])))</f>
        <v>90</v>
      </c>
      <c r="O1136" s="44"/>
    </row>
    <row r="1137" spans="5:15" x14ac:dyDescent="0.25">
      <c r="E1137" s="125" t="s">
        <v>2</v>
      </c>
      <c r="F1137" s="5" t="s">
        <v>129</v>
      </c>
      <c r="G1137" s="145" t="s">
        <v>1651</v>
      </c>
      <c r="H1137" s="74" t="s">
        <v>26</v>
      </c>
      <c r="I1137" s="127" t="s">
        <v>3561</v>
      </c>
      <c r="J1137" s="144" t="s">
        <v>5471</v>
      </c>
      <c r="K1137" s="142">
        <v>100</v>
      </c>
      <c r="L1137" s="143">
        <v>0.1</v>
      </c>
      <c r="M1137" s="141"/>
      <c r="N1137" s="43">
        <f>IF(Tableau5[[#This Row],[PN]]&gt;0.05,"ERREUR",Tableau5[[#This Row],[Prix de vente public]]*(1-(Tableau5[[#This Row],[Remise]]+Tableau5[[#This Row],[PN]])))</f>
        <v>90</v>
      </c>
      <c r="O1137" s="44"/>
    </row>
    <row r="1138" spans="5:15" x14ac:dyDescent="0.25">
      <c r="E1138" s="125" t="s">
        <v>2</v>
      </c>
      <c r="F1138" s="5" t="s">
        <v>129</v>
      </c>
      <c r="G1138" s="145" t="s">
        <v>1652</v>
      </c>
      <c r="H1138" s="74" t="s">
        <v>26</v>
      </c>
      <c r="I1138" s="127" t="s">
        <v>3562</v>
      </c>
      <c r="J1138" s="144" t="s">
        <v>5472</v>
      </c>
      <c r="K1138" s="142">
        <v>100</v>
      </c>
      <c r="L1138" s="143">
        <v>0.1</v>
      </c>
      <c r="M1138" s="141"/>
      <c r="N1138" s="43">
        <f>IF(Tableau5[[#This Row],[PN]]&gt;0.05,"ERREUR",Tableau5[[#This Row],[Prix de vente public]]*(1-(Tableau5[[#This Row],[Remise]]+Tableau5[[#This Row],[PN]])))</f>
        <v>90</v>
      </c>
      <c r="O1138" s="44"/>
    </row>
    <row r="1139" spans="5:15" x14ac:dyDescent="0.25">
      <c r="E1139" s="125" t="s">
        <v>2</v>
      </c>
      <c r="F1139" s="5" t="s">
        <v>129</v>
      </c>
      <c r="G1139" s="145" t="s">
        <v>1653</v>
      </c>
      <c r="H1139" s="74" t="s">
        <v>26</v>
      </c>
      <c r="I1139" s="127" t="s">
        <v>3563</v>
      </c>
      <c r="J1139" s="144" t="s">
        <v>5473</v>
      </c>
      <c r="K1139" s="142">
        <v>100</v>
      </c>
      <c r="L1139" s="143">
        <v>0.1</v>
      </c>
      <c r="M1139" s="141"/>
      <c r="N1139" s="43">
        <f>IF(Tableau5[[#This Row],[PN]]&gt;0.05,"ERREUR",Tableau5[[#This Row],[Prix de vente public]]*(1-(Tableau5[[#This Row],[Remise]]+Tableau5[[#This Row],[PN]])))</f>
        <v>90</v>
      </c>
      <c r="O1139" s="44"/>
    </row>
    <row r="1140" spans="5:15" x14ac:dyDescent="0.25">
      <c r="E1140" s="125" t="s">
        <v>2</v>
      </c>
      <c r="F1140" s="5" t="s">
        <v>129</v>
      </c>
      <c r="G1140" s="145" t="s">
        <v>1654</v>
      </c>
      <c r="H1140" s="74" t="s">
        <v>26</v>
      </c>
      <c r="I1140" s="127" t="s">
        <v>3564</v>
      </c>
      <c r="J1140" s="144" t="s">
        <v>5474</v>
      </c>
      <c r="K1140" s="142">
        <v>100</v>
      </c>
      <c r="L1140" s="143">
        <v>0.1</v>
      </c>
      <c r="M1140" s="141"/>
      <c r="N1140" s="43">
        <f>IF(Tableau5[[#This Row],[PN]]&gt;0.05,"ERREUR",Tableau5[[#This Row],[Prix de vente public]]*(1-(Tableau5[[#This Row],[Remise]]+Tableau5[[#This Row],[PN]])))</f>
        <v>90</v>
      </c>
      <c r="O1140" s="44"/>
    </row>
    <row r="1141" spans="5:15" x14ac:dyDescent="0.25">
      <c r="E1141" s="125" t="s">
        <v>2</v>
      </c>
      <c r="F1141" s="5" t="s">
        <v>129</v>
      </c>
      <c r="G1141" s="145" t="s">
        <v>1655</v>
      </c>
      <c r="H1141" s="74" t="s">
        <v>26</v>
      </c>
      <c r="I1141" s="127" t="s">
        <v>3565</v>
      </c>
      <c r="J1141" s="144" t="s">
        <v>5475</v>
      </c>
      <c r="K1141" s="142">
        <v>100</v>
      </c>
      <c r="L1141" s="143">
        <v>0.1</v>
      </c>
      <c r="M1141" s="141"/>
      <c r="N1141" s="43">
        <f>IF(Tableau5[[#This Row],[PN]]&gt;0.05,"ERREUR",Tableau5[[#This Row],[Prix de vente public]]*(1-(Tableau5[[#This Row],[Remise]]+Tableau5[[#This Row],[PN]])))</f>
        <v>90</v>
      </c>
      <c r="O1141" s="44"/>
    </row>
    <row r="1142" spans="5:15" x14ac:dyDescent="0.25">
      <c r="E1142" s="125" t="s">
        <v>2</v>
      </c>
      <c r="F1142" s="5" t="s">
        <v>129</v>
      </c>
      <c r="G1142" s="145" t="s">
        <v>1656</v>
      </c>
      <c r="H1142" s="74" t="s">
        <v>26</v>
      </c>
      <c r="I1142" s="127" t="s">
        <v>3566</v>
      </c>
      <c r="J1142" s="144" t="s">
        <v>5476</v>
      </c>
      <c r="K1142" s="142">
        <v>100</v>
      </c>
      <c r="L1142" s="143">
        <v>0.1</v>
      </c>
      <c r="M1142" s="141"/>
      <c r="N1142" s="43">
        <f>IF(Tableau5[[#This Row],[PN]]&gt;0.05,"ERREUR",Tableau5[[#This Row],[Prix de vente public]]*(1-(Tableau5[[#This Row],[Remise]]+Tableau5[[#This Row],[PN]])))</f>
        <v>90</v>
      </c>
      <c r="O1142" s="44"/>
    </row>
    <row r="1143" spans="5:15" x14ac:dyDescent="0.25">
      <c r="E1143" s="125" t="s">
        <v>2</v>
      </c>
      <c r="F1143" s="5" t="s">
        <v>129</v>
      </c>
      <c r="G1143" s="145" t="s">
        <v>1657</v>
      </c>
      <c r="H1143" s="74" t="s">
        <v>26</v>
      </c>
      <c r="I1143" s="127" t="s">
        <v>3567</v>
      </c>
      <c r="J1143" s="144" t="s">
        <v>5477</v>
      </c>
      <c r="K1143" s="142">
        <v>100</v>
      </c>
      <c r="L1143" s="143">
        <v>0.1</v>
      </c>
      <c r="M1143" s="141"/>
      <c r="N1143" s="43">
        <f>IF(Tableau5[[#This Row],[PN]]&gt;0.05,"ERREUR",Tableau5[[#This Row],[Prix de vente public]]*(1-(Tableau5[[#This Row],[Remise]]+Tableau5[[#This Row],[PN]])))</f>
        <v>90</v>
      </c>
      <c r="O1143" s="44"/>
    </row>
    <row r="1144" spans="5:15" x14ac:dyDescent="0.25">
      <c r="E1144" s="125" t="s">
        <v>2</v>
      </c>
      <c r="F1144" s="5" t="s">
        <v>129</v>
      </c>
      <c r="G1144" s="145" t="s">
        <v>1658</v>
      </c>
      <c r="H1144" s="74" t="s">
        <v>26</v>
      </c>
      <c r="I1144" s="127" t="s">
        <v>3568</v>
      </c>
      <c r="J1144" s="144" t="s">
        <v>5478</v>
      </c>
      <c r="K1144" s="142">
        <v>100</v>
      </c>
      <c r="L1144" s="143">
        <v>0.1</v>
      </c>
      <c r="M1144" s="141"/>
      <c r="N1144" s="43">
        <f>IF(Tableau5[[#This Row],[PN]]&gt;0.05,"ERREUR",Tableau5[[#This Row],[Prix de vente public]]*(1-(Tableau5[[#This Row],[Remise]]+Tableau5[[#This Row],[PN]])))</f>
        <v>90</v>
      </c>
      <c r="O1144" s="44"/>
    </row>
    <row r="1145" spans="5:15" x14ac:dyDescent="0.25">
      <c r="E1145" s="125" t="s">
        <v>2</v>
      </c>
      <c r="F1145" s="5" t="s">
        <v>129</v>
      </c>
      <c r="G1145" s="145" t="s">
        <v>1659</v>
      </c>
      <c r="H1145" s="74" t="s">
        <v>26</v>
      </c>
      <c r="I1145" s="127" t="s">
        <v>3569</v>
      </c>
      <c r="J1145" s="144" t="s">
        <v>5479</v>
      </c>
      <c r="K1145" s="142">
        <v>100</v>
      </c>
      <c r="L1145" s="143">
        <v>0.1</v>
      </c>
      <c r="M1145" s="141"/>
      <c r="N1145" s="43">
        <f>IF(Tableau5[[#This Row],[PN]]&gt;0.05,"ERREUR",Tableau5[[#This Row],[Prix de vente public]]*(1-(Tableau5[[#This Row],[Remise]]+Tableau5[[#This Row],[PN]])))</f>
        <v>90</v>
      </c>
      <c r="O1145" s="44"/>
    </row>
    <row r="1146" spans="5:15" x14ac:dyDescent="0.25">
      <c r="E1146" s="125" t="s">
        <v>2</v>
      </c>
      <c r="F1146" s="5" t="s">
        <v>129</v>
      </c>
      <c r="G1146" s="145" t="s">
        <v>1660</v>
      </c>
      <c r="H1146" s="74" t="s">
        <v>26</v>
      </c>
      <c r="I1146" s="127" t="s">
        <v>3570</v>
      </c>
      <c r="J1146" s="144" t="s">
        <v>5480</v>
      </c>
      <c r="K1146" s="142">
        <v>100</v>
      </c>
      <c r="L1146" s="143">
        <v>0.1</v>
      </c>
      <c r="M1146" s="141"/>
      <c r="N1146" s="43">
        <f>IF(Tableau5[[#This Row],[PN]]&gt;0.05,"ERREUR",Tableau5[[#This Row],[Prix de vente public]]*(1-(Tableau5[[#This Row],[Remise]]+Tableau5[[#This Row],[PN]])))</f>
        <v>90</v>
      </c>
      <c r="O1146" s="44"/>
    </row>
    <row r="1147" spans="5:15" x14ac:dyDescent="0.25">
      <c r="E1147" s="125" t="s">
        <v>2</v>
      </c>
      <c r="F1147" s="5" t="s">
        <v>129</v>
      </c>
      <c r="G1147" s="145" t="s">
        <v>1661</v>
      </c>
      <c r="H1147" s="74" t="s">
        <v>26</v>
      </c>
      <c r="I1147" s="127" t="s">
        <v>3571</v>
      </c>
      <c r="J1147" s="144" t="s">
        <v>5481</v>
      </c>
      <c r="K1147" s="142">
        <v>100</v>
      </c>
      <c r="L1147" s="143">
        <v>0.1</v>
      </c>
      <c r="M1147" s="141"/>
      <c r="N1147" s="43">
        <f>IF(Tableau5[[#This Row],[PN]]&gt;0.05,"ERREUR",Tableau5[[#This Row],[Prix de vente public]]*(1-(Tableau5[[#This Row],[Remise]]+Tableau5[[#This Row],[PN]])))</f>
        <v>90</v>
      </c>
      <c r="O1147" s="44"/>
    </row>
    <row r="1148" spans="5:15" x14ac:dyDescent="0.25">
      <c r="E1148" s="125" t="s">
        <v>2</v>
      </c>
      <c r="F1148" s="5" t="s">
        <v>129</v>
      </c>
      <c r="G1148" s="145" t="s">
        <v>1662</v>
      </c>
      <c r="H1148" s="74" t="s">
        <v>26</v>
      </c>
      <c r="I1148" s="127" t="s">
        <v>3572</v>
      </c>
      <c r="J1148" s="144" t="s">
        <v>5482</v>
      </c>
      <c r="K1148" s="142">
        <v>100</v>
      </c>
      <c r="L1148" s="143">
        <v>0.1</v>
      </c>
      <c r="M1148" s="141"/>
      <c r="N1148" s="43">
        <f>IF(Tableau5[[#This Row],[PN]]&gt;0.05,"ERREUR",Tableau5[[#This Row],[Prix de vente public]]*(1-(Tableau5[[#This Row],[Remise]]+Tableau5[[#This Row],[PN]])))</f>
        <v>90</v>
      </c>
      <c r="O1148" s="44"/>
    </row>
    <row r="1149" spans="5:15" x14ac:dyDescent="0.25">
      <c r="E1149" s="125" t="s">
        <v>2</v>
      </c>
      <c r="F1149" s="5" t="s">
        <v>129</v>
      </c>
      <c r="G1149" s="145" t="s">
        <v>1663</v>
      </c>
      <c r="H1149" s="74" t="s">
        <v>26</v>
      </c>
      <c r="I1149" s="127" t="s">
        <v>3573</v>
      </c>
      <c r="J1149" s="144" t="s">
        <v>5483</v>
      </c>
      <c r="K1149" s="142">
        <v>100</v>
      </c>
      <c r="L1149" s="143">
        <v>0.1</v>
      </c>
      <c r="M1149" s="141"/>
      <c r="N1149" s="43">
        <f>IF(Tableau5[[#This Row],[PN]]&gt;0.05,"ERREUR",Tableau5[[#This Row],[Prix de vente public]]*(1-(Tableau5[[#This Row],[Remise]]+Tableau5[[#This Row],[PN]])))</f>
        <v>90</v>
      </c>
      <c r="O1149" s="44"/>
    </row>
    <row r="1150" spans="5:15" x14ac:dyDescent="0.25">
      <c r="E1150" s="125" t="s">
        <v>2</v>
      </c>
      <c r="F1150" s="5" t="s">
        <v>129</v>
      </c>
      <c r="G1150" s="145" t="s">
        <v>1664</v>
      </c>
      <c r="H1150" s="74" t="s">
        <v>26</v>
      </c>
      <c r="I1150" s="127" t="s">
        <v>3574</v>
      </c>
      <c r="J1150" s="144" t="s">
        <v>5484</v>
      </c>
      <c r="K1150" s="142">
        <v>100</v>
      </c>
      <c r="L1150" s="143">
        <v>0.1</v>
      </c>
      <c r="M1150" s="141"/>
      <c r="N1150" s="43">
        <f>IF(Tableau5[[#This Row],[PN]]&gt;0.05,"ERREUR",Tableau5[[#This Row],[Prix de vente public]]*(1-(Tableau5[[#This Row],[Remise]]+Tableau5[[#This Row],[PN]])))</f>
        <v>90</v>
      </c>
      <c r="O1150" s="44"/>
    </row>
    <row r="1151" spans="5:15" x14ac:dyDescent="0.25">
      <c r="E1151" s="125" t="s">
        <v>2</v>
      </c>
      <c r="F1151" s="5" t="s">
        <v>129</v>
      </c>
      <c r="G1151" s="145" t="s">
        <v>1665</v>
      </c>
      <c r="H1151" s="74" t="s">
        <v>26</v>
      </c>
      <c r="I1151" s="127" t="s">
        <v>3575</v>
      </c>
      <c r="J1151" s="144" t="s">
        <v>5485</v>
      </c>
      <c r="K1151" s="142">
        <v>100</v>
      </c>
      <c r="L1151" s="143">
        <v>0.1</v>
      </c>
      <c r="M1151" s="141"/>
      <c r="N1151" s="43">
        <f>IF(Tableau5[[#This Row],[PN]]&gt;0.05,"ERREUR",Tableau5[[#This Row],[Prix de vente public]]*(1-(Tableau5[[#This Row],[Remise]]+Tableau5[[#This Row],[PN]])))</f>
        <v>90</v>
      </c>
      <c r="O1151" s="44"/>
    </row>
    <row r="1152" spans="5:15" x14ac:dyDescent="0.25">
      <c r="E1152" s="125" t="s">
        <v>2</v>
      </c>
      <c r="F1152" s="5" t="s">
        <v>129</v>
      </c>
      <c r="G1152" s="145" t="s">
        <v>1666</v>
      </c>
      <c r="H1152" s="74" t="s">
        <v>26</v>
      </c>
      <c r="I1152" s="127" t="s">
        <v>3576</v>
      </c>
      <c r="J1152" s="144" t="s">
        <v>5486</v>
      </c>
      <c r="K1152" s="142">
        <v>100</v>
      </c>
      <c r="L1152" s="143">
        <v>0.1</v>
      </c>
      <c r="M1152" s="141"/>
      <c r="N1152" s="43">
        <f>IF(Tableau5[[#This Row],[PN]]&gt;0.05,"ERREUR",Tableau5[[#This Row],[Prix de vente public]]*(1-(Tableau5[[#This Row],[Remise]]+Tableau5[[#This Row],[PN]])))</f>
        <v>90</v>
      </c>
      <c r="O1152" s="44"/>
    </row>
    <row r="1153" spans="5:15" x14ac:dyDescent="0.25">
      <c r="E1153" s="125" t="s">
        <v>2</v>
      </c>
      <c r="F1153" s="5" t="s">
        <v>129</v>
      </c>
      <c r="G1153" s="145" t="s">
        <v>1667</v>
      </c>
      <c r="H1153" s="74" t="s">
        <v>26</v>
      </c>
      <c r="I1153" s="127" t="s">
        <v>3577</v>
      </c>
      <c r="J1153" s="144" t="s">
        <v>5487</v>
      </c>
      <c r="K1153" s="142">
        <v>100</v>
      </c>
      <c r="L1153" s="143">
        <v>0.1</v>
      </c>
      <c r="M1153" s="141"/>
      <c r="N1153" s="43">
        <f>IF(Tableau5[[#This Row],[PN]]&gt;0.05,"ERREUR",Tableau5[[#This Row],[Prix de vente public]]*(1-(Tableau5[[#This Row],[Remise]]+Tableau5[[#This Row],[PN]])))</f>
        <v>90</v>
      </c>
      <c r="O1153" s="44"/>
    </row>
    <row r="1154" spans="5:15" x14ac:dyDescent="0.25">
      <c r="E1154" s="125" t="s">
        <v>2</v>
      </c>
      <c r="F1154" s="5" t="s">
        <v>129</v>
      </c>
      <c r="G1154" s="145" t="s">
        <v>1668</v>
      </c>
      <c r="H1154" s="74" t="s">
        <v>26</v>
      </c>
      <c r="I1154" s="127" t="s">
        <v>3578</v>
      </c>
      <c r="J1154" s="144" t="s">
        <v>5488</v>
      </c>
      <c r="K1154" s="142">
        <v>100</v>
      </c>
      <c r="L1154" s="143">
        <v>0.1</v>
      </c>
      <c r="M1154" s="141"/>
      <c r="N1154" s="43">
        <f>IF(Tableau5[[#This Row],[PN]]&gt;0.05,"ERREUR",Tableau5[[#This Row],[Prix de vente public]]*(1-(Tableau5[[#This Row],[Remise]]+Tableau5[[#This Row],[PN]])))</f>
        <v>90</v>
      </c>
      <c r="O1154" s="44"/>
    </row>
    <row r="1155" spans="5:15" x14ac:dyDescent="0.25">
      <c r="E1155" s="125" t="s">
        <v>2</v>
      </c>
      <c r="F1155" s="5" t="s">
        <v>129</v>
      </c>
      <c r="G1155" s="145" t="s">
        <v>1669</v>
      </c>
      <c r="H1155" s="74" t="s">
        <v>26</v>
      </c>
      <c r="I1155" s="127" t="s">
        <v>3579</v>
      </c>
      <c r="J1155" s="144" t="s">
        <v>5489</v>
      </c>
      <c r="K1155" s="142">
        <v>100</v>
      </c>
      <c r="L1155" s="143">
        <v>0.1</v>
      </c>
      <c r="M1155" s="141"/>
      <c r="N1155" s="43">
        <f>IF(Tableau5[[#This Row],[PN]]&gt;0.05,"ERREUR",Tableau5[[#This Row],[Prix de vente public]]*(1-(Tableau5[[#This Row],[Remise]]+Tableau5[[#This Row],[PN]])))</f>
        <v>90</v>
      </c>
      <c r="O1155" s="44"/>
    </row>
    <row r="1156" spans="5:15" x14ac:dyDescent="0.25">
      <c r="E1156" s="125" t="s">
        <v>2</v>
      </c>
      <c r="F1156" s="5" t="s">
        <v>129</v>
      </c>
      <c r="G1156" s="145" t="s">
        <v>1670</v>
      </c>
      <c r="H1156" s="74" t="s">
        <v>26</v>
      </c>
      <c r="I1156" s="127" t="s">
        <v>3580</v>
      </c>
      <c r="J1156" s="144" t="s">
        <v>5490</v>
      </c>
      <c r="K1156" s="142">
        <v>100</v>
      </c>
      <c r="L1156" s="143">
        <v>0.1</v>
      </c>
      <c r="M1156" s="141"/>
      <c r="N1156" s="43">
        <f>IF(Tableau5[[#This Row],[PN]]&gt;0.05,"ERREUR",Tableau5[[#This Row],[Prix de vente public]]*(1-(Tableau5[[#This Row],[Remise]]+Tableau5[[#This Row],[PN]])))</f>
        <v>90</v>
      </c>
      <c r="O1156" s="44"/>
    </row>
    <row r="1157" spans="5:15" x14ac:dyDescent="0.25">
      <c r="E1157" s="125" t="s">
        <v>2</v>
      </c>
      <c r="F1157" s="5" t="s">
        <v>129</v>
      </c>
      <c r="G1157" s="145" t="s">
        <v>1671</v>
      </c>
      <c r="H1157" s="74" t="s">
        <v>26</v>
      </c>
      <c r="I1157" s="127" t="s">
        <v>3581</v>
      </c>
      <c r="J1157" s="144" t="s">
        <v>5491</v>
      </c>
      <c r="K1157" s="142">
        <v>100</v>
      </c>
      <c r="L1157" s="143">
        <v>0.1</v>
      </c>
      <c r="M1157" s="141"/>
      <c r="N1157" s="43">
        <f>IF(Tableau5[[#This Row],[PN]]&gt;0.05,"ERREUR",Tableau5[[#This Row],[Prix de vente public]]*(1-(Tableau5[[#This Row],[Remise]]+Tableau5[[#This Row],[PN]])))</f>
        <v>90</v>
      </c>
      <c r="O1157" s="44"/>
    </row>
    <row r="1158" spans="5:15" x14ac:dyDescent="0.25">
      <c r="E1158" s="125" t="s">
        <v>2</v>
      </c>
      <c r="F1158" s="5" t="s">
        <v>129</v>
      </c>
      <c r="G1158" s="145" t="s">
        <v>1672</v>
      </c>
      <c r="H1158" s="74" t="s">
        <v>26</v>
      </c>
      <c r="I1158" s="127" t="s">
        <v>3582</v>
      </c>
      <c r="J1158" s="144" t="s">
        <v>5492</v>
      </c>
      <c r="K1158" s="142">
        <v>100</v>
      </c>
      <c r="L1158" s="143">
        <v>0.1</v>
      </c>
      <c r="M1158" s="141"/>
      <c r="N1158" s="43">
        <f>IF(Tableau5[[#This Row],[PN]]&gt;0.05,"ERREUR",Tableau5[[#This Row],[Prix de vente public]]*(1-(Tableau5[[#This Row],[Remise]]+Tableau5[[#This Row],[PN]])))</f>
        <v>90</v>
      </c>
      <c r="O1158" s="44"/>
    </row>
    <row r="1159" spans="5:15" x14ac:dyDescent="0.25">
      <c r="E1159" s="125" t="s">
        <v>2</v>
      </c>
      <c r="F1159" s="5" t="s">
        <v>129</v>
      </c>
      <c r="G1159" s="145" t="s">
        <v>1673</v>
      </c>
      <c r="H1159" s="74" t="s">
        <v>26</v>
      </c>
      <c r="I1159" s="127" t="s">
        <v>3583</v>
      </c>
      <c r="J1159" s="144" t="s">
        <v>5493</v>
      </c>
      <c r="K1159" s="142">
        <v>100</v>
      </c>
      <c r="L1159" s="143">
        <v>0.1</v>
      </c>
      <c r="M1159" s="141"/>
      <c r="N1159" s="43">
        <f>IF(Tableau5[[#This Row],[PN]]&gt;0.05,"ERREUR",Tableau5[[#This Row],[Prix de vente public]]*(1-(Tableau5[[#This Row],[Remise]]+Tableau5[[#This Row],[PN]])))</f>
        <v>90</v>
      </c>
      <c r="O1159" s="44"/>
    </row>
    <row r="1160" spans="5:15" x14ac:dyDescent="0.25">
      <c r="E1160" s="125" t="s">
        <v>2</v>
      </c>
      <c r="F1160" s="5" t="s">
        <v>129</v>
      </c>
      <c r="G1160" s="145" t="s">
        <v>1674</v>
      </c>
      <c r="H1160" s="74" t="s">
        <v>26</v>
      </c>
      <c r="I1160" s="127" t="s">
        <v>3584</v>
      </c>
      <c r="J1160" s="144" t="s">
        <v>5494</v>
      </c>
      <c r="K1160" s="142">
        <v>100</v>
      </c>
      <c r="L1160" s="143">
        <v>0.1</v>
      </c>
      <c r="M1160" s="141"/>
      <c r="N1160" s="43">
        <f>IF(Tableau5[[#This Row],[PN]]&gt;0.05,"ERREUR",Tableau5[[#This Row],[Prix de vente public]]*(1-(Tableau5[[#This Row],[Remise]]+Tableau5[[#This Row],[PN]])))</f>
        <v>90</v>
      </c>
      <c r="O1160" s="44"/>
    </row>
    <row r="1161" spans="5:15" x14ac:dyDescent="0.25">
      <c r="E1161" s="125" t="s">
        <v>2</v>
      </c>
      <c r="F1161" s="5" t="s">
        <v>129</v>
      </c>
      <c r="G1161" s="145" t="s">
        <v>1675</v>
      </c>
      <c r="H1161" s="74" t="s">
        <v>26</v>
      </c>
      <c r="I1161" s="127" t="s">
        <v>3585</v>
      </c>
      <c r="J1161" s="144" t="s">
        <v>5495</v>
      </c>
      <c r="K1161" s="142">
        <v>100</v>
      </c>
      <c r="L1161" s="143">
        <v>0.1</v>
      </c>
      <c r="M1161" s="141"/>
      <c r="N1161" s="43">
        <f>IF(Tableau5[[#This Row],[PN]]&gt;0.05,"ERREUR",Tableau5[[#This Row],[Prix de vente public]]*(1-(Tableau5[[#This Row],[Remise]]+Tableau5[[#This Row],[PN]])))</f>
        <v>90</v>
      </c>
      <c r="O1161" s="44"/>
    </row>
    <row r="1162" spans="5:15" x14ac:dyDescent="0.25">
      <c r="E1162" s="125" t="s">
        <v>2</v>
      </c>
      <c r="F1162" s="5" t="s">
        <v>129</v>
      </c>
      <c r="G1162" s="145" t="s">
        <v>1676</v>
      </c>
      <c r="H1162" s="74" t="s">
        <v>26</v>
      </c>
      <c r="I1162" s="127" t="s">
        <v>3586</v>
      </c>
      <c r="J1162" s="144" t="s">
        <v>5496</v>
      </c>
      <c r="K1162" s="142">
        <v>100</v>
      </c>
      <c r="L1162" s="143">
        <v>0.1</v>
      </c>
      <c r="M1162" s="141"/>
      <c r="N1162" s="43">
        <f>IF(Tableau5[[#This Row],[PN]]&gt;0.05,"ERREUR",Tableau5[[#This Row],[Prix de vente public]]*(1-(Tableau5[[#This Row],[Remise]]+Tableau5[[#This Row],[PN]])))</f>
        <v>90</v>
      </c>
      <c r="O1162" s="44"/>
    </row>
    <row r="1163" spans="5:15" x14ac:dyDescent="0.25">
      <c r="E1163" s="125" t="s">
        <v>2</v>
      </c>
      <c r="F1163" s="5" t="s">
        <v>129</v>
      </c>
      <c r="G1163" s="145" t="s">
        <v>1677</v>
      </c>
      <c r="H1163" s="74" t="s">
        <v>26</v>
      </c>
      <c r="I1163" s="127" t="s">
        <v>3587</v>
      </c>
      <c r="J1163" s="144" t="s">
        <v>5497</v>
      </c>
      <c r="K1163" s="142">
        <v>100</v>
      </c>
      <c r="L1163" s="143">
        <v>0.1</v>
      </c>
      <c r="M1163" s="141"/>
      <c r="N1163" s="43">
        <f>IF(Tableau5[[#This Row],[PN]]&gt;0.05,"ERREUR",Tableau5[[#This Row],[Prix de vente public]]*(1-(Tableau5[[#This Row],[Remise]]+Tableau5[[#This Row],[PN]])))</f>
        <v>90</v>
      </c>
      <c r="O1163" s="44"/>
    </row>
    <row r="1164" spans="5:15" x14ac:dyDescent="0.25">
      <c r="E1164" s="125" t="s">
        <v>2</v>
      </c>
      <c r="F1164" s="5" t="s">
        <v>129</v>
      </c>
      <c r="G1164" s="145" t="s">
        <v>1678</v>
      </c>
      <c r="H1164" s="74" t="s">
        <v>26</v>
      </c>
      <c r="I1164" s="127" t="s">
        <v>3588</v>
      </c>
      <c r="J1164" s="144" t="s">
        <v>5498</v>
      </c>
      <c r="K1164" s="142">
        <v>100</v>
      </c>
      <c r="L1164" s="143">
        <v>0.1</v>
      </c>
      <c r="M1164" s="141"/>
      <c r="N1164" s="43">
        <f>IF(Tableau5[[#This Row],[PN]]&gt;0.05,"ERREUR",Tableau5[[#This Row],[Prix de vente public]]*(1-(Tableau5[[#This Row],[Remise]]+Tableau5[[#This Row],[PN]])))</f>
        <v>90</v>
      </c>
      <c r="O1164" s="44"/>
    </row>
    <row r="1165" spans="5:15" x14ac:dyDescent="0.25">
      <c r="E1165" s="125" t="s">
        <v>2</v>
      </c>
      <c r="F1165" s="5" t="s">
        <v>129</v>
      </c>
      <c r="G1165" s="145" t="s">
        <v>1679</v>
      </c>
      <c r="H1165" s="74" t="s">
        <v>26</v>
      </c>
      <c r="I1165" s="127" t="s">
        <v>3589</v>
      </c>
      <c r="J1165" s="144" t="s">
        <v>5499</v>
      </c>
      <c r="K1165" s="142">
        <v>100</v>
      </c>
      <c r="L1165" s="143">
        <v>0.1</v>
      </c>
      <c r="M1165" s="141"/>
      <c r="N1165" s="43">
        <f>IF(Tableau5[[#This Row],[PN]]&gt;0.05,"ERREUR",Tableau5[[#This Row],[Prix de vente public]]*(1-(Tableau5[[#This Row],[Remise]]+Tableau5[[#This Row],[PN]])))</f>
        <v>90</v>
      </c>
      <c r="O1165" s="44"/>
    </row>
    <row r="1166" spans="5:15" x14ac:dyDescent="0.25">
      <c r="E1166" s="125" t="s">
        <v>2</v>
      </c>
      <c r="F1166" s="5" t="s">
        <v>129</v>
      </c>
      <c r="G1166" s="145" t="s">
        <v>1680</v>
      </c>
      <c r="H1166" s="74" t="s">
        <v>26</v>
      </c>
      <c r="I1166" s="127" t="s">
        <v>3590</v>
      </c>
      <c r="J1166" s="144" t="s">
        <v>5500</v>
      </c>
      <c r="K1166" s="142">
        <v>100</v>
      </c>
      <c r="L1166" s="143">
        <v>0.1</v>
      </c>
      <c r="M1166" s="141"/>
      <c r="N1166" s="43">
        <f>IF(Tableau5[[#This Row],[PN]]&gt;0.05,"ERREUR",Tableau5[[#This Row],[Prix de vente public]]*(1-(Tableau5[[#This Row],[Remise]]+Tableau5[[#This Row],[PN]])))</f>
        <v>90</v>
      </c>
      <c r="O1166" s="44"/>
    </row>
    <row r="1167" spans="5:15" x14ac:dyDescent="0.25">
      <c r="E1167" s="125" t="s">
        <v>2</v>
      </c>
      <c r="F1167" s="5" t="s">
        <v>129</v>
      </c>
      <c r="G1167" s="145" t="s">
        <v>1681</v>
      </c>
      <c r="H1167" s="74" t="s">
        <v>26</v>
      </c>
      <c r="I1167" s="127" t="s">
        <v>3591</v>
      </c>
      <c r="J1167" s="144" t="s">
        <v>5501</v>
      </c>
      <c r="K1167" s="142">
        <v>100</v>
      </c>
      <c r="L1167" s="143">
        <v>0.1</v>
      </c>
      <c r="M1167" s="141"/>
      <c r="N1167" s="43">
        <f>IF(Tableau5[[#This Row],[PN]]&gt;0.05,"ERREUR",Tableau5[[#This Row],[Prix de vente public]]*(1-(Tableau5[[#This Row],[Remise]]+Tableau5[[#This Row],[PN]])))</f>
        <v>90</v>
      </c>
      <c r="O1167" s="44"/>
    </row>
    <row r="1168" spans="5:15" x14ac:dyDescent="0.25">
      <c r="E1168" s="125" t="s">
        <v>2</v>
      </c>
      <c r="F1168" s="5" t="s">
        <v>129</v>
      </c>
      <c r="G1168" s="145" t="s">
        <v>1682</v>
      </c>
      <c r="H1168" s="74" t="s">
        <v>26</v>
      </c>
      <c r="I1168" s="127" t="s">
        <v>3592</v>
      </c>
      <c r="J1168" s="144" t="s">
        <v>5502</v>
      </c>
      <c r="K1168" s="142">
        <v>100</v>
      </c>
      <c r="L1168" s="143">
        <v>0.1</v>
      </c>
      <c r="M1168" s="141"/>
      <c r="N1168" s="43">
        <f>IF(Tableau5[[#This Row],[PN]]&gt;0.05,"ERREUR",Tableau5[[#This Row],[Prix de vente public]]*(1-(Tableau5[[#This Row],[Remise]]+Tableau5[[#This Row],[PN]])))</f>
        <v>90</v>
      </c>
      <c r="O1168" s="44"/>
    </row>
    <row r="1169" spans="5:15" x14ac:dyDescent="0.25">
      <c r="E1169" s="125" t="s">
        <v>2</v>
      </c>
      <c r="F1169" s="5" t="s">
        <v>129</v>
      </c>
      <c r="G1169" s="145" t="s">
        <v>1683</v>
      </c>
      <c r="H1169" s="74" t="s">
        <v>26</v>
      </c>
      <c r="I1169" s="127" t="s">
        <v>3593</v>
      </c>
      <c r="J1169" s="144" t="s">
        <v>5503</v>
      </c>
      <c r="K1169" s="142">
        <v>100</v>
      </c>
      <c r="L1169" s="143">
        <v>0.1</v>
      </c>
      <c r="M1169" s="141"/>
      <c r="N1169" s="43">
        <f>IF(Tableau5[[#This Row],[PN]]&gt;0.05,"ERREUR",Tableau5[[#This Row],[Prix de vente public]]*(1-(Tableau5[[#This Row],[Remise]]+Tableau5[[#This Row],[PN]])))</f>
        <v>90</v>
      </c>
      <c r="O1169" s="44"/>
    </row>
    <row r="1170" spans="5:15" x14ac:dyDescent="0.25">
      <c r="E1170" s="125" t="s">
        <v>2</v>
      </c>
      <c r="F1170" s="5" t="s">
        <v>129</v>
      </c>
      <c r="G1170" s="145" t="s">
        <v>1684</v>
      </c>
      <c r="H1170" s="74" t="s">
        <v>26</v>
      </c>
      <c r="I1170" s="127" t="s">
        <v>3594</v>
      </c>
      <c r="J1170" s="144" t="s">
        <v>5504</v>
      </c>
      <c r="K1170" s="142">
        <v>100</v>
      </c>
      <c r="L1170" s="143">
        <v>0.1</v>
      </c>
      <c r="M1170" s="141"/>
      <c r="N1170" s="43">
        <f>IF(Tableau5[[#This Row],[PN]]&gt;0.05,"ERREUR",Tableau5[[#This Row],[Prix de vente public]]*(1-(Tableau5[[#This Row],[Remise]]+Tableau5[[#This Row],[PN]])))</f>
        <v>90</v>
      </c>
      <c r="O1170" s="44"/>
    </row>
    <row r="1171" spans="5:15" x14ac:dyDescent="0.25">
      <c r="E1171" s="125" t="s">
        <v>2</v>
      </c>
      <c r="F1171" s="5" t="s">
        <v>129</v>
      </c>
      <c r="G1171" s="145" t="s">
        <v>1685</v>
      </c>
      <c r="H1171" s="74" t="s">
        <v>26</v>
      </c>
      <c r="I1171" s="127" t="s">
        <v>3595</v>
      </c>
      <c r="J1171" s="144" t="s">
        <v>5505</v>
      </c>
      <c r="K1171" s="142">
        <v>100</v>
      </c>
      <c r="L1171" s="143">
        <v>0.1</v>
      </c>
      <c r="M1171" s="141"/>
      <c r="N1171" s="43">
        <f>IF(Tableau5[[#This Row],[PN]]&gt;0.05,"ERREUR",Tableau5[[#This Row],[Prix de vente public]]*(1-(Tableau5[[#This Row],[Remise]]+Tableau5[[#This Row],[PN]])))</f>
        <v>90</v>
      </c>
      <c r="O1171" s="44"/>
    </row>
    <row r="1172" spans="5:15" x14ac:dyDescent="0.25">
      <c r="E1172" s="125" t="s">
        <v>2</v>
      </c>
      <c r="F1172" s="5" t="s">
        <v>129</v>
      </c>
      <c r="G1172" s="145" t="s">
        <v>1686</v>
      </c>
      <c r="H1172" s="74" t="s">
        <v>26</v>
      </c>
      <c r="I1172" s="127" t="s">
        <v>3596</v>
      </c>
      <c r="J1172" s="144" t="s">
        <v>5506</v>
      </c>
      <c r="K1172" s="142">
        <v>100</v>
      </c>
      <c r="L1172" s="143">
        <v>0.1</v>
      </c>
      <c r="M1172" s="141"/>
      <c r="N1172" s="43">
        <f>IF(Tableau5[[#This Row],[PN]]&gt;0.05,"ERREUR",Tableau5[[#This Row],[Prix de vente public]]*(1-(Tableau5[[#This Row],[Remise]]+Tableau5[[#This Row],[PN]])))</f>
        <v>90</v>
      </c>
      <c r="O1172" s="44"/>
    </row>
    <row r="1173" spans="5:15" x14ac:dyDescent="0.25">
      <c r="E1173" s="125" t="s">
        <v>2</v>
      </c>
      <c r="F1173" s="5" t="s">
        <v>129</v>
      </c>
      <c r="G1173" s="145" t="s">
        <v>1687</v>
      </c>
      <c r="H1173" s="74" t="s">
        <v>26</v>
      </c>
      <c r="I1173" s="127" t="s">
        <v>3597</v>
      </c>
      <c r="J1173" s="144" t="s">
        <v>5507</v>
      </c>
      <c r="K1173" s="142">
        <v>100</v>
      </c>
      <c r="L1173" s="143">
        <v>0.1</v>
      </c>
      <c r="M1173" s="141"/>
      <c r="N1173" s="43">
        <f>IF(Tableau5[[#This Row],[PN]]&gt;0.05,"ERREUR",Tableau5[[#This Row],[Prix de vente public]]*(1-(Tableau5[[#This Row],[Remise]]+Tableau5[[#This Row],[PN]])))</f>
        <v>90</v>
      </c>
      <c r="O1173" s="44"/>
    </row>
    <row r="1174" spans="5:15" x14ac:dyDescent="0.25">
      <c r="E1174" s="125" t="s">
        <v>2</v>
      </c>
      <c r="F1174" s="5" t="s">
        <v>129</v>
      </c>
      <c r="G1174" s="145" t="s">
        <v>1688</v>
      </c>
      <c r="H1174" s="74" t="s">
        <v>26</v>
      </c>
      <c r="I1174" s="127" t="s">
        <v>3598</v>
      </c>
      <c r="J1174" s="144" t="s">
        <v>5508</v>
      </c>
      <c r="K1174" s="142">
        <v>100</v>
      </c>
      <c r="L1174" s="143">
        <v>0.1</v>
      </c>
      <c r="M1174" s="141"/>
      <c r="N1174" s="43">
        <f>IF(Tableau5[[#This Row],[PN]]&gt;0.05,"ERREUR",Tableau5[[#This Row],[Prix de vente public]]*(1-(Tableau5[[#This Row],[Remise]]+Tableau5[[#This Row],[PN]])))</f>
        <v>90</v>
      </c>
      <c r="O1174" s="44"/>
    </row>
    <row r="1175" spans="5:15" x14ac:dyDescent="0.25">
      <c r="E1175" s="125" t="s">
        <v>2</v>
      </c>
      <c r="F1175" s="5" t="s">
        <v>129</v>
      </c>
      <c r="G1175" s="145" t="s">
        <v>1689</v>
      </c>
      <c r="H1175" s="74" t="s">
        <v>26</v>
      </c>
      <c r="I1175" s="127" t="s">
        <v>3599</v>
      </c>
      <c r="J1175" s="144" t="s">
        <v>5509</v>
      </c>
      <c r="K1175" s="142">
        <v>100</v>
      </c>
      <c r="L1175" s="143">
        <v>0.1</v>
      </c>
      <c r="M1175" s="141"/>
      <c r="N1175" s="43">
        <f>IF(Tableau5[[#This Row],[PN]]&gt;0.05,"ERREUR",Tableau5[[#This Row],[Prix de vente public]]*(1-(Tableau5[[#This Row],[Remise]]+Tableau5[[#This Row],[PN]])))</f>
        <v>90</v>
      </c>
      <c r="O1175" s="44"/>
    </row>
    <row r="1176" spans="5:15" x14ac:dyDescent="0.25">
      <c r="E1176" s="125" t="s">
        <v>2</v>
      </c>
      <c r="F1176" s="5" t="s">
        <v>129</v>
      </c>
      <c r="G1176" s="145" t="s">
        <v>1690</v>
      </c>
      <c r="H1176" s="74" t="s">
        <v>26</v>
      </c>
      <c r="I1176" s="127" t="s">
        <v>3600</v>
      </c>
      <c r="J1176" s="144" t="s">
        <v>5510</v>
      </c>
      <c r="K1176" s="142">
        <v>100</v>
      </c>
      <c r="L1176" s="143">
        <v>0.1</v>
      </c>
      <c r="M1176" s="141"/>
      <c r="N1176" s="43">
        <f>IF(Tableau5[[#This Row],[PN]]&gt;0.05,"ERREUR",Tableau5[[#This Row],[Prix de vente public]]*(1-(Tableau5[[#This Row],[Remise]]+Tableau5[[#This Row],[PN]])))</f>
        <v>90</v>
      </c>
      <c r="O1176" s="44"/>
    </row>
    <row r="1177" spans="5:15" x14ac:dyDescent="0.25">
      <c r="E1177" s="125" t="s">
        <v>2</v>
      </c>
      <c r="F1177" s="5" t="s">
        <v>129</v>
      </c>
      <c r="G1177" s="145" t="s">
        <v>1691</v>
      </c>
      <c r="H1177" s="74" t="s">
        <v>26</v>
      </c>
      <c r="I1177" s="127" t="s">
        <v>3601</v>
      </c>
      <c r="J1177" s="144" t="s">
        <v>5511</v>
      </c>
      <c r="K1177" s="142">
        <v>100</v>
      </c>
      <c r="L1177" s="143">
        <v>0.1</v>
      </c>
      <c r="M1177" s="141"/>
      <c r="N1177" s="43">
        <f>IF(Tableau5[[#This Row],[PN]]&gt;0.05,"ERREUR",Tableau5[[#This Row],[Prix de vente public]]*(1-(Tableau5[[#This Row],[Remise]]+Tableau5[[#This Row],[PN]])))</f>
        <v>90</v>
      </c>
      <c r="O1177" s="44"/>
    </row>
    <row r="1178" spans="5:15" x14ac:dyDescent="0.25">
      <c r="E1178" s="125" t="s">
        <v>2</v>
      </c>
      <c r="F1178" s="5" t="s">
        <v>129</v>
      </c>
      <c r="G1178" s="145" t="s">
        <v>1692</v>
      </c>
      <c r="H1178" s="74" t="s">
        <v>26</v>
      </c>
      <c r="I1178" s="127" t="s">
        <v>3602</v>
      </c>
      <c r="J1178" s="144" t="s">
        <v>5512</v>
      </c>
      <c r="K1178" s="142">
        <v>100</v>
      </c>
      <c r="L1178" s="143">
        <v>0.1</v>
      </c>
      <c r="M1178" s="141"/>
      <c r="N1178" s="43">
        <f>IF(Tableau5[[#This Row],[PN]]&gt;0.05,"ERREUR",Tableau5[[#This Row],[Prix de vente public]]*(1-(Tableau5[[#This Row],[Remise]]+Tableau5[[#This Row],[PN]])))</f>
        <v>90</v>
      </c>
      <c r="O1178" s="44"/>
    </row>
    <row r="1179" spans="5:15" x14ac:dyDescent="0.25">
      <c r="E1179" s="125" t="s">
        <v>2</v>
      </c>
      <c r="F1179" s="5" t="s">
        <v>129</v>
      </c>
      <c r="G1179" s="145" t="s">
        <v>1693</v>
      </c>
      <c r="H1179" s="74" t="s">
        <v>26</v>
      </c>
      <c r="I1179" s="127" t="s">
        <v>3603</v>
      </c>
      <c r="J1179" s="144" t="s">
        <v>5513</v>
      </c>
      <c r="K1179" s="142">
        <v>100</v>
      </c>
      <c r="L1179" s="143">
        <v>0.1</v>
      </c>
      <c r="M1179" s="141"/>
      <c r="N1179" s="43">
        <f>IF(Tableau5[[#This Row],[PN]]&gt;0.05,"ERREUR",Tableau5[[#This Row],[Prix de vente public]]*(1-(Tableau5[[#This Row],[Remise]]+Tableau5[[#This Row],[PN]])))</f>
        <v>90</v>
      </c>
      <c r="O1179" s="44"/>
    </row>
    <row r="1180" spans="5:15" x14ac:dyDescent="0.25">
      <c r="E1180" s="125" t="s">
        <v>2</v>
      </c>
      <c r="F1180" s="5" t="s">
        <v>129</v>
      </c>
      <c r="G1180" s="145" t="s">
        <v>1694</v>
      </c>
      <c r="H1180" s="74" t="s">
        <v>26</v>
      </c>
      <c r="I1180" s="127" t="s">
        <v>3604</v>
      </c>
      <c r="J1180" s="144" t="s">
        <v>5514</v>
      </c>
      <c r="K1180" s="142">
        <v>100</v>
      </c>
      <c r="L1180" s="143">
        <v>0.1</v>
      </c>
      <c r="M1180" s="141"/>
      <c r="N1180" s="43">
        <f>IF(Tableau5[[#This Row],[PN]]&gt;0.05,"ERREUR",Tableau5[[#This Row],[Prix de vente public]]*(1-(Tableau5[[#This Row],[Remise]]+Tableau5[[#This Row],[PN]])))</f>
        <v>90</v>
      </c>
      <c r="O1180" s="44"/>
    </row>
    <row r="1181" spans="5:15" x14ac:dyDescent="0.25">
      <c r="E1181" s="125" t="s">
        <v>2</v>
      </c>
      <c r="F1181" s="5" t="s">
        <v>129</v>
      </c>
      <c r="G1181" s="145" t="s">
        <v>1695</v>
      </c>
      <c r="H1181" s="74" t="s">
        <v>26</v>
      </c>
      <c r="I1181" s="127" t="s">
        <v>3605</v>
      </c>
      <c r="J1181" s="144" t="s">
        <v>5515</v>
      </c>
      <c r="K1181" s="142">
        <v>100</v>
      </c>
      <c r="L1181" s="143">
        <v>0.1</v>
      </c>
      <c r="M1181" s="141"/>
      <c r="N1181" s="43">
        <f>IF(Tableau5[[#This Row],[PN]]&gt;0.05,"ERREUR",Tableau5[[#This Row],[Prix de vente public]]*(1-(Tableau5[[#This Row],[Remise]]+Tableau5[[#This Row],[PN]])))</f>
        <v>90</v>
      </c>
      <c r="O1181" s="44"/>
    </row>
    <row r="1182" spans="5:15" x14ac:dyDescent="0.25">
      <c r="E1182" s="125" t="s">
        <v>2</v>
      </c>
      <c r="F1182" s="5" t="s">
        <v>129</v>
      </c>
      <c r="G1182" s="145" t="s">
        <v>1696</v>
      </c>
      <c r="H1182" s="74" t="s">
        <v>26</v>
      </c>
      <c r="I1182" s="127" t="s">
        <v>3606</v>
      </c>
      <c r="J1182" s="144" t="s">
        <v>5516</v>
      </c>
      <c r="K1182" s="142">
        <v>100</v>
      </c>
      <c r="L1182" s="143">
        <v>0.1</v>
      </c>
      <c r="M1182" s="141"/>
      <c r="N1182" s="43">
        <f>IF(Tableau5[[#This Row],[PN]]&gt;0.05,"ERREUR",Tableau5[[#This Row],[Prix de vente public]]*(1-(Tableau5[[#This Row],[Remise]]+Tableau5[[#This Row],[PN]])))</f>
        <v>90</v>
      </c>
      <c r="O1182" s="44"/>
    </row>
    <row r="1183" spans="5:15" x14ac:dyDescent="0.25">
      <c r="E1183" s="125" t="s">
        <v>2</v>
      </c>
      <c r="F1183" s="5" t="s">
        <v>129</v>
      </c>
      <c r="G1183" s="145" t="s">
        <v>1697</v>
      </c>
      <c r="H1183" s="74" t="s">
        <v>26</v>
      </c>
      <c r="I1183" s="127" t="s">
        <v>3607</v>
      </c>
      <c r="J1183" s="144" t="s">
        <v>5517</v>
      </c>
      <c r="K1183" s="142">
        <v>100</v>
      </c>
      <c r="L1183" s="143">
        <v>0.1</v>
      </c>
      <c r="M1183" s="141"/>
      <c r="N1183" s="43">
        <f>IF(Tableau5[[#This Row],[PN]]&gt;0.05,"ERREUR",Tableau5[[#This Row],[Prix de vente public]]*(1-(Tableau5[[#This Row],[Remise]]+Tableau5[[#This Row],[PN]])))</f>
        <v>90</v>
      </c>
      <c r="O1183" s="44"/>
    </row>
    <row r="1184" spans="5:15" x14ac:dyDescent="0.25">
      <c r="E1184" s="125" t="s">
        <v>2</v>
      </c>
      <c r="F1184" s="5" t="s">
        <v>129</v>
      </c>
      <c r="G1184" s="145" t="s">
        <v>1698</v>
      </c>
      <c r="H1184" s="74" t="s">
        <v>26</v>
      </c>
      <c r="I1184" s="127" t="s">
        <v>3608</v>
      </c>
      <c r="J1184" s="144" t="s">
        <v>5518</v>
      </c>
      <c r="K1184" s="142">
        <v>100</v>
      </c>
      <c r="L1184" s="143">
        <v>0.1</v>
      </c>
      <c r="M1184" s="141"/>
      <c r="N1184" s="43">
        <f>IF(Tableau5[[#This Row],[PN]]&gt;0.05,"ERREUR",Tableau5[[#This Row],[Prix de vente public]]*(1-(Tableau5[[#This Row],[Remise]]+Tableau5[[#This Row],[PN]])))</f>
        <v>90</v>
      </c>
      <c r="O1184" s="44"/>
    </row>
    <row r="1185" spans="5:15" x14ac:dyDescent="0.25">
      <c r="E1185" s="125" t="s">
        <v>2</v>
      </c>
      <c r="F1185" s="5" t="s">
        <v>129</v>
      </c>
      <c r="G1185" s="145" t="s">
        <v>1699</v>
      </c>
      <c r="H1185" s="74" t="s">
        <v>26</v>
      </c>
      <c r="I1185" s="127" t="s">
        <v>3609</v>
      </c>
      <c r="J1185" s="144" t="s">
        <v>5519</v>
      </c>
      <c r="K1185" s="142">
        <v>100</v>
      </c>
      <c r="L1185" s="143">
        <v>0.1</v>
      </c>
      <c r="M1185" s="141"/>
      <c r="N1185" s="43">
        <f>IF(Tableau5[[#This Row],[PN]]&gt;0.05,"ERREUR",Tableau5[[#This Row],[Prix de vente public]]*(1-(Tableau5[[#This Row],[Remise]]+Tableau5[[#This Row],[PN]])))</f>
        <v>90</v>
      </c>
      <c r="O1185" s="44"/>
    </row>
    <row r="1186" spans="5:15" x14ac:dyDescent="0.25">
      <c r="E1186" s="125" t="s">
        <v>2</v>
      </c>
      <c r="F1186" s="5" t="s">
        <v>129</v>
      </c>
      <c r="G1186" s="145" t="s">
        <v>1700</v>
      </c>
      <c r="H1186" s="74" t="s">
        <v>26</v>
      </c>
      <c r="I1186" s="127" t="s">
        <v>3610</v>
      </c>
      <c r="J1186" s="144" t="s">
        <v>5520</v>
      </c>
      <c r="K1186" s="142">
        <v>100</v>
      </c>
      <c r="L1186" s="143">
        <v>0.1</v>
      </c>
      <c r="M1186" s="141"/>
      <c r="N1186" s="43">
        <f>IF(Tableau5[[#This Row],[PN]]&gt;0.05,"ERREUR",Tableau5[[#This Row],[Prix de vente public]]*(1-(Tableau5[[#This Row],[Remise]]+Tableau5[[#This Row],[PN]])))</f>
        <v>90</v>
      </c>
      <c r="O1186" s="44"/>
    </row>
    <row r="1187" spans="5:15" x14ac:dyDescent="0.25">
      <c r="E1187" s="125" t="s">
        <v>2</v>
      </c>
      <c r="F1187" s="5" t="s">
        <v>129</v>
      </c>
      <c r="G1187" s="145" t="s">
        <v>1701</v>
      </c>
      <c r="H1187" s="74" t="s">
        <v>26</v>
      </c>
      <c r="I1187" s="127" t="s">
        <v>3611</v>
      </c>
      <c r="J1187" s="144" t="s">
        <v>5521</v>
      </c>
      <c r="K1187" s="142">
        <v>100</v>
      </c>
      <c r="L1187" s="143">
        <v>0.1</v>
      </c>
      <c r="M1187" s="141"/>
      <c r="N1187" s="43">
        <f>IF(Tableau5[[#This Row],[PN]]&gt;0.05,"ERREUR",Tableau5[[#This Row],[Prix de vente public]]*(1-(Tableau5[[#This Row],[Remise]]+Tableau5[[#This Row],[PN]])))</f>
        <v>90</v>
      </c>
      <c r="O1187" s="44"/>
    </row>
    <row r="1188" spans="5:15" x14ac:dyDescent="0.25">
      <c r="E1188" s="125" t="s">
        <v>2</v>
      </c>
      <c r="F1188" s="5" t="s">
        <v>129</v>
      </c>
      <c r="G1188" s="145" t="s">
        <v>1702</v>
      </c>
      <c r="H1188" s="74" t="s">
        <v>26</v>
      </c>
      <c r="I1188" s="127" t="s">
        <v>3612</v>
      </c>
      <c r="J1188" s="144" t="s">
        <v>5522</v>
      </c>
      <c r="K1188" s="142">
        <v>100</v>
      </c>
      <c r="L1188" s="143">
        <v>0.1</v>
      </c>
      <c r="M1188" s="141"/>
      <c r="N1188" s="43">
        <f>IF(Tableau5[[#This Row],[PN]]&gt;0.05,"ERREUR",Tableau5[[#This Row],[Prix de vente public]]*(1-(Tableau5[[#This Row],[Remise]]+Tableau5[[#This Row],[PN]])))</f>
        <v>90</v>
      </c>
      <c r="O1188" s="44"/>
    </row>
    <row r="1189" spans="5:15" x14ac:dyDescent="0.25">
      <c r="E1189" s="125" t="s">
        <v>2</v>
      </c>
      <c r="F1189" s="5" t="s">
        <v>129</v>
      </c>
      <c r="G1189" s="145" t="s">
        <v>1703</v>
      </c>
      <c r="H1189" s="74" t="s">
        <v>26</v>
      </c>
      <c r="I1189" s="127" t="s">
        <v>3613</v>
      </c>
      <c r="J1189" s="144" t="s">
        <v>5523</v>
      </c>
      <c r="K1189" s="142">
        <v>100</v>
      </c>
      <c r="L1189" s="143">
        <v>0.1</v>
      </c>
      <c r="M1189" s="141"/>
      <c r="N1189" s="43">
        <f>IF(Tableau5[[#This Row],[PN]]&gt;0.05,"ERREUR",Tableau5[[#This Row],[Prix de vente public]]*(1-(Tableau5[[#This Row],[Remise]]+Tableau5[[#This Row],[PN]])))</f>
        <v>90</v>
      </c>
      <c r="O1189" s="44"/>
    </row>
    <row r="1190" spans="5:15" x14ac:dyDescent="0.25">
      <c r="E1190" s="125" t="s">
        <v>2</v>
      </c>
      <c r="F1190" s="5" t="s">
        <v>129</v>
      </c>
      <c r="G1190" s="145" t="s">
        <v>1704</v>
      </c>
      <c r="H1190" s="74" t="s">
        <v>26</v>
      </c>
      <c r="I1190" s="127" t="s">
        <v>3614</v>
      </c>
      <c r="J1190" s="144" t="s">
        <v>5524</v>
      </c>
      <c r="K1190" s="142">
        <v>100</v>
      </c>
      <c r="L1190" s="143">
        <v>0.1</v>
      </c>
      <c r="M1190" s="141"/>
      <c r="N1190" s="43">
        <f>IF(Tableau5[[#This Row],[PN]]&gt;0.05,"ERREUR",Tableau5[[#This Row],[Prix de vente public]]*(1-(Tableau5[[#This Row],[Remise]]+Tableau5[[#This Row],[PN]])))</f>
        <v>90</v>
      </c>
      <c r="O1190" s="44"/>
    </row>
    <row r="1191" spans="5:15" x14ac:dyDescent="0.25">
      <c r="E1191" s="125" t="s">
        <v>2</v>
      </c>
      <c r="F1191" s="5" t="s">
        <v>129</v>
      </c>
      <c r="G1191" s="145" t="s">
        <v>1705</v>
      </c>
      <c r="H1191" s="74" t="s">
        <v>26</v>
      </c>
      <c r="I1191" s="127" t="s">
        <v>3615</v>
      </c>
      <c r="J1191" s="144" t="s">
        <v>5525</v>
      </c>
      <c r="K1191" s="142">
        <v>100</v>
      </c>
      <c r="L1191" s="143">
        <v>0.1</v>
      </c>
      <c r="M1191" s="141"/>
      <c r="N1191" s="43">
        <f>IF(Tableau5[[#This Row],[PN]]&gt;0.05,"ERREUR",Tableau5[[#This Row],[Prix de vente public]]*(1-(Tableau5[[#This Row],[Remise]]+Tableau5[[#This Row],[PN]])))</f>
        <v>90</v>
      </c>
      <c r="O1191" s="44"/>
    </row>
    <row r="1192" spans="5:15" x14ac:dyDescent="0.25">
      <c r="E1192" s="125" t="s">
        <v>2</v>
      </c>
      <c r="F1192" s="5" t="s">
        <v>129</v>
      </c>
      <c r="G1192" s="145" t="s">
        <v>1706</v>
      </c>
      <c r="H1192" s="74" t="s">
        <v>26</v>
      </c>
      <c r="I1192" s="127" t="s">
        <v>3616</v>
      </c>
      <c r="J1192" s="144" t="s">
        <v>5526</v>
      </c>
      <c r="K1192" s="142">
        <v>100</v>
      </c>
      <c r="L1192" s="143">
        <v>0.1</v>
      </c>
      <c r="M1192" s="141"/>
      <c r="N1192" s="43">
        <f>IF(Tableau5[[#This Row],[PN]]&gt;0.05,"ERREUR",Tableau5[[#This Row],[Prix de vente public]]*(1-(Tableau5[[#This Row],[Remise]]+Tableau5[[#This Row],[PN]])))</f>
        <v>90</v>
      </c>
      <c r="O1192" s="44"/>
    </row>
    <row r="1193" spans="5:15" x14ac:dyDescent="0.25">
      <c r="E1193" s="125" t="s">
        <v>2</v>
      </c>
      <c r="F1193" s="5" t="s">
        <v>129</v>
      </c>
      <c r="G1193" s="145" t="s">
        <v>1707</v>
      </c>
      <c r="H1193" s="74" t="s">
        <v>26</v>
      </c>
      <c r="I1193" s="127" t="s">
        <v>3617</v>
      </c>
      <c r="J1193" s="144" t="s">
        <v>5527</v>
      </c>
      <c r="K1193" s="142">
        <v>100</v>
      </c>
      <c r="L1193" s="143">
        <v>0.1</v>
      </c>
      <c r="M1193" s="141"/>
      <c r="N1193" s="43">
        <f>IF(Tableau5[[#This Row],[PN]]&gt;0.05,"ERREUR",Tableau5[[#This Row],[Prix de vente public]]*(1-(Tableau5[[#This Row],[Remise]]+Tableau5[[#This Row],[PN]])))</f>
        <v>90</v>
      </c>
      <c r="O1193" s="44"/>
    </row>
    <row r="1194" spans="5:15" x14ac:dyDescent="0.25">
      <c r="E1194" s="125" t="s">
        <v>2</v>
      </c>
      <c r="F1194" s="5" t="s">
        <v>129</v>
      </c>
      <c r="G1194" s="145" t="s">
        <v>1708</v>
      </c>
      <c r="H1194" s="74" t="s">
        <v>26</v>
      </c>
      <c r="I1194" s="127" t="s">
        <v>3618</v>
      </c>
      <c r="J1194" s="144" t="s">
        <v>5528</v>
      </c>
      <c r="K1194" s="142">
        <v>100</v>
      </c>
      <c r="L1194" s="143">
        <v>0.1</v>
      </c>
      <c r="M1194" s="141"/>
      <c r="N1194" s="43">
        <f>IF(Tableau5[[#This Row],[PN]]&gt;0.05,"ERREUR",Tableau5[[#This Row],[Prix de vente public]]*(1-(Tableau5[[#This Row],[Remise]]+Tableau5[[#This Row],[PN]])))</f>
        <v>90</v>
      </c>
      <c r="O1194" s="44"/>
    </row>
    <row r="1195" spans="5:15" x14ac:dyDescent="0.25">
      <c r="E1195" s="125" t="s">
        <v>2</v>
      </c>
      <c r="F1195" s="5" t="s">
        <v>129</v>
      </c>
      <c r="G1195" s="145" t="s">
        <v>1709</v>
      </c>
      <c r="H1195" s="74" t="s">
        <v>26</v>
      </c>
      <c r="I1195" s="127" t="s">
        <v>3619</v>
      </c>
      <c r="J1195" s="144" t="s">
        <v>5529</v>
      </c>
      <c r="K1195" s="142">
        <v>100</v>
      </c>
      <c r="L1195" s="143">
        <v>0.1</v>
      </c>
      <c r="M1195" s="141"/>
      <c r="N1195" s="43">
        <f>IF(Tableau5[[#This Row],[PN]]&gt;0.05,"ERREUR",Tableau5[[#This Row],[Prix de vente public]]*(1-(Tableau5[[#This Row],[Remise]]+Tableau5[[#This Row],[PN]])))</f>
        <v>90</v>
      </c>
      <c r="O1195" s="44"/>
    </row>
    <row r="1196" spans="5:15" x14ac:dyDescent="0.25">
      <c r="E1196" s="125" t="s">
        <v>2</v>
      </c>
      <c r="F1196" s="5" t="s">
        <v>129</v>
      </c>
      <c r="G1196" s="145" t="s">
        <v>1710</v>
      </c>
      <c r="H1196" s="74" t="s">
        <v>26</v>
      </c>
      <c r="I1196" s="127" t="s">
        <v>3620</v>
      </c>
      <c r="J1196" s="144" t="s">
        <v>5530</v>
      </c>
      <c r="K1196" s="142">
        <v>100</v>
      </c>
      <c r="L1196" s="143">
        <v>0.1</v>
      </c>
      <c r="M1196" s="141"/>
      <c r="N1196" s="43">
        <f>IF(Tableau5[[#This Row],[PN]]&gt;0.05,"ERREUR",Tableau5[[#This Row],[Prix de vente public]]*(1-(Tableau5[[#This Row],[Remise]]+Tableau5[[#This Row],[PN]])))</f>
        <v>90</v>
      </c>
      <c r="O1196" s="44"/>
    </row>
    <row r="1197" spans="5:15" x14ac:dyDescent="0.25">
      <c r="E1197" s="125" t="s">
        <v>2</v>
      </c>
      <c r="F1197" s="5" t="s">
        <v>129</v>
      </c>
      <c r="G1197" s="145" t="s">
        <v>1711</v>
      </c>
      <c r="H1197" s="74" t="s">
        <v>26</v>
      </c>
      <c r="I1197" s="127" t="s">
        <v>3621</v>
      </c>
      <c r="J1197" s="144" t="s">
        <v>5531</v>
      </c>
      <c r="K1197" s="142">
        <v>100</v>
      </c>
      <c r="L1197" s="143">
        <v>0.1</v>
      </c>
      <c r="M1197" s="141"/>
      <c r="N1197" s="43">
        <f>IF(Tableau5[[#This Row],[PN]]&gt;0.05,"ERREUR",Tableau5[[#This Row],[Prix de vente public]]*(1-(Tableau5[[#This Row],[Remise]]+Tableau5[[#This Row],[PN]])))</f>
        <v>90</v>
      </c>
      <c r="O1197" s="44"/>
    </row>
    <row r="1198" spans="5:15" x14ac:dyDescent="0.25">
      <c r="E1198" s="125" t="s">
        <v>2</v>
      </c>
      <c r="F1198" s="5" t="s">
        <v>129</v>
      </c>
      <c r="G1198" s="145" t="s">
        <v>1712</v>
      </c>
      <c r="H1198" s="74" t="s">
        <v>26</v>
      </c>
      <c r="I1198" s="127" t="s">
        <v>3622</v>
      </c>
      <c r="J1198" s="144" t="s">
        <v>5532</v>
      </c>
      <c r="K1198" s="142">
        <v>100</v>
      </c>
      <c r="L1198" s="143">
        <v>0.1</v>
      </c>
      <c r="M1198" s="141"/>
      <c r="N1198" s="43">
        <f>IF(Tableau5[[#This Row],[PN]]&gt;0.05,"ERREUR",Tableau5[[#This Row],[Prix de vente public]]*(1-(Tableau5[[#This Row],[Remise]]+Tableau5[[#This Row],[PN]])))</f>
        <v>90</v>
      </c>
      <c r="O1198" s="44"/>
    </row>
    <row r="1199" spans="5:15" x14ac:dyDescent="0.25">
      <c r="E1199" s="125" t="s">
        <v>2</v>
      </c>
      <c r="F1199" s="5" t="s">
        <v>129</v>
      </c>
      <c r="G1199" s="145" t="s">
        <v>1713</v>
      </c>
      <c r="H1199" s="74" t="s">
        <v>26</v>
      </c>
      <c r="I1199" s="127" t="s">
        <v>3623</v>
      </c>
      <c r="J1199" s="144" t="s">
        <v>5533</v>
      </c>
      <c r="K1199" s="142">
        <v>100</v>
      </c>
      <c r="L1199" s="143">
        <v>0.1</v>
      </c>
      <c r="M1199" s="141"/>
      <c r="N1199" s="43">
        <f>IF(Tableau5[[#This Row],[PN]]&gt;0.05,"ERREUR",Tableau5[[#This Row],[Prix de vente public]]*(1-(Tableau5[[#This Row],[Remise]]+Tableau5[[#This Row],[PN]])))</f>
        <v>90</v>
      </c>
      <c r="O1199" s="44"/>
    </row>
    <row r="1200" spans="5:15" x14ac:dyDescent="0.25">
      <c r="E1200" s="125" t="s">
        <v>2</v>
      </c>
      <c r="F1200" s="5" t="s">
        <v>129</v>
      </c>
      <c r="G1200" s="145" t="s">
        <v>1714</v>
      </c>
      <c r="H1200" s="74" t="s">
        <v>26</v>
      </c>
      <c r="I1200" s="127" t="s">
        <v>3624</v>
      </c>
      <c r="J1200" s="144" t="s">
        <v>5534</v>
      </c>
      <c r="K1200" s="142">
        <v>100</v>
      </c>
      <c r="L1200" s="143">
        <v>0.1</v>
      </c>
      <c r="M1200" s="141"/>
      <c r="N1200" s="43">
        <f>IF(Tableau5[[#This Row],[PN]]&gt;0.05,"ERREUR",Tableau5[[#This Row],[Prix de vente public]]*(1-(Tableau5[[#This Row],[Remise]]+Tableau5[[#This Row],[PN]])))</f>
        <v>90</v>
      </c>
      <c r="O1200" s="44"/>
    </row>
    <row r="1201" spans="5:15" x14ac:dyDescent="0.25">
      <c r="E1201" s="125" t="s">
        <v>2</v>
      </c>
      <c r="F1201" s="5" t="s">
        <v>129</v>
      </c>
      <c r="G1201" s="145" t="s">
        <v>1715</v>
      </c>
      <c r="H1201" s="74" t="s">
        <v>26</v>
      </c>
      <c r="I1201" s="127" t="s">
        <v>3625</v>
      </c>
      <c r="J1201" s="144" t="s">
        <v>5535</v>
      </c>
      <c r="K1201" s="142">
        <v>100</v>
      </c>
      <c r="L1201" s="143">
        <v>0.1</v>
      </c>
      <c r="M1201" s="141"/>
      <c r="N1201" s="43">
        <f>IF(Tableau5[[#This Row],[PN]]&gt;0.05,"ERREUR",Tableau5[[#This Row],[Prix de vente public]]*(1-(Tableau5[[#This Row],[Remise]]+Tableau5[[#This Row],[PN]])))</f>
        <v>90</v>
      </c>
      <c r="O1201" s="44"/>
    </row>
    <row r="1202" spans="5:15" x14ac:dyDescent="0.25">
      <c r="E1202" s="125" t="s">
        <v>2</v>
      </c>
      <c r="F1202" s="5" t="s">
        <v>129</v>
      </c>
      <c r="G1202" s="145" t="s">
        <v>1716</v>
      </c>
      <c r="H1202" s="74" t="s">
        <v>26</v>
      </c>
      <c r="I1202" s="127" t="s">
        <v>3626</v>
      </c>
      <c r="J1202" s="144" t="s">
        <v>5536</v>
      </c>
      <c r="K1202" s="142">
        <v>100</v>
      </c>
      <c r="L1202" s="143">
        <v>0.1</v>
      </c>
      <c r="M1202" s="141"/>
      <c r="N1202" s="43">
        <f>IF(Tableau5[[#This Row],[PN]]&gt;0.05,"ERREUR",Tableau5[[#This Row],[Prix de vente public]]*(1-(Tableau5[[#This Row],[Remise]]+Tableau5[[#This Row],[PN]])))</f>
        <v>90</v>
      </c>
      <c r="O1202" s="44"/>
    </row>
    <row r="1203" spans="5:15" x14ac:dyDescent="0.25">
      <c r="E1203" s="125" t="s">
        <v>2</v>
      </c>
      <c r="F1203" s="5" t="s">
        <v>129</v>
      </c>
      <c r="G1203" s="145" t="s">
        <v>1717</v>
      </c>
      <c r="H1203" s="74" t="s">
        <v>26</v>
      </c>
      <c r="I1203" s="127" t="s">
        <v>3627</v>
      </c>
      <c r="J1203" s="144" t="s">
        <v>5537</v>
      </c>
      <c r="K1203" s="142">
        <v>100</v>
      </c>
      <c r="L1203" s="143">
        <v>0.1</v>
      </c>
      <c r="M1203" s="141"/>
      <c r="N1203" s="43">
        <f>IF(Tableau5[[#This Row],[PN]]&gt;0.05,"ERREUR",Tableau5[[#This Row],[Prix de vente public]]*(1-(Tableau5[[#This Row],[Remise]]+Tableau5[[#This Row],[PN]])))</f>
        <v>90</v>
      </c>
      <c r="O1203" s="44"/>
    </row>
    <row r="1204" spans="5:15" x14ac:dyDescent="0.25">
      <c r="E1204" s="125" t="s">
        <v>2</v>
      </c>
      <c r="F1204" s="5" t="s">
        <v>129</v>
      </c>
      <c r="G1204" s="145" t="s">
        <v>1718</v>
      </c>
      <c r="H1204" s="74" t="s">
        <v>26</v>
      </c>
      <c r="I1204" s="127" t="s">
        <v>3628</v>
      </c>
      <c r="J1204" s="144" t="s">
        <v>5538</v>
      </c>
      <c r="K1204" s="142">
        <v>100</v>
      </c>
      <c r="L1204" s="143">
        <v>0.1</v>
      </c>
      <c r="M1204" s="141"/>
      <c r="N1204" s="43">
        <f>IF(Tableau5[[#This Row],[PN]]&gt;0.05,"ERREUR",Tableau5[[#This Row],[Prix de vente public]]*(1-(Tableau5[[#This Row],[Remise]]+Tableau5[[#This Row],[PN]])))</f>
        <v>90</v>
      </c>
      <c r="O1204" s="44"/>
    </row>
    <row r="1205" spans="5:15" x14ac:dyDescent="0.25">
      <c r="E1205" s="125" t="s">
        <v>2</v>
      </c>
      <c r="F1205" s="5" t="s">
        <v>129</v>
      </c>
      <c r="G1205" s="145" t="s">
        <v>1719</v>
      </c>
      <c r="H1205" s="74" t="s">
        <v>26</v>
      </c>
      <c r="I1205" s="127" t="s">
        <v>3629</v>
      </c>
      <c r="J1205" s="144" t="s">
        <v>5539</v>
      </c>
      <c r="K1205" s="142">
        <v>100</v>
      </c>
      <c r="L1205" s="143">
        <v>0.1</v>
      </c>
      <c r="M1205" s="141"/>
      <c r="N1205" s="43">
        <f>IF(Tableau5[[#This Row],[PN]]&gt;0.05,"ERREUR",Tableau5[[#This Row],[Prix de vente public]]*(1-(Tableau5[[#This Row],[Remise]]+Tableau5[[#This Row],[PN]])))</f>
        <v>90</v>
      </c>
      <c r="O1205" s="44"/>
    </row>
    <row r="1206" spans="5:15" x14ac:dyDescent="0.25">
      <c r="E1206" s="125" t="s">
        <v>2</v>
      </c>
      <c r="F1206" s="5" t="s">
        <v>129</v>
      </c>
      <c r="G1206" s="145" t="s">
        <v>1720</v>
      </c>
      <c r="H1206" s="74" t="s">
        <v>26</v>
      </c>
      <c r="I1206" s="127" t="s">
        <v>3630</v>
      </c>
      <c r="J1206" s="144" t="s">
        <v>5540</v>
      </c>
      <c r="K1206" s="142">
        <v>100</v>
      </c>
      <c r="L1206" s="143">
        <v>0.1</v>
      </c>
      <c r="M1206" s="141"/>
      <c r="N1206" s="43">
        <f>IF(Tableau5[[#This Row],[PN]]&gt;0.05,"ERREUR",Tableau5[[#This Row],[Prix de vente public]]*(1-(Tableau5[[#This Row],[Remise]]+Tableau5[[#This Row],[PN]])))</f>
        <v>90</v>
      </c>
      <c r="O1206" s="44"/>
    </row>
    <row r="1207" spans="5:15" x14ac:dyDescent="0.25">
      <c r="E1207" s="125" t="s">
        <v>2</v>
      </c>
      <c r="F1207" s="5" t="s">
        <v>129</v>
      </c>
      <c r="G1207" s="145" t="s">
        <v>1721</v>
      </c>
      <c r="H1207" s="74" t="s">
        <v>26</v>
      </c>
      <c r="I1207" s="127" t="s">
        <v>3631</v>
      </c>
      <c r="J1207" s="144" t="s">
        <v>5541</v>
      </c>
      <c r="K1207" s="142">
        <v>100</v>
      </c>
      <c r="L1207" s="143">
        <v>0.1</v>
      </c>
      <c r="M1207" s="141"/>
      <c r="N1207" s="43">
        <f>IF(Tableau5[[#This Row],[PN]]&gt;0.05,"ERREUR",Tableau5[[#This Row],[Prix de vente public]]*(1-(Tableau5[[#This Row],[Remise]]+Tableau5[[#This Row],[PN]])))</f>
        <v>90</v>
      </c>
      <c r="O1207" s="44"/>
    </row>
    <row r="1208" spans="5:15" x14ac:dyDescent="0.25">
      <c r="E1208" s="125" t="s">
        <v>2</v>
      </c>
      <c r="F1208" s="5" t="s">
        <v>129</v>
      </c>
      <c r="G1208" s="145" t="s">
        <v>1722</v>
      </c>
      <c r="H1208" s="74" t="s">
        <v>26</v>
      </c>
      <c r="I1208" s="127" t="s">
        <v>3632</v>
      </c>
      <c r="J1208" s="144" t="s">
        <v>5542</v>
      </c>
      <c r="K1208" s="142">
        <v>100</v>
      </c>
      <c r="L1208" s="143">
        <v>0.1</v>
      </c>
      <c r="M1208" s="141"/>
      <c r="N1208" s="43">
        <f>IF(Tableau5[[#This Row],[PN]]&gt;0.05,"ERREUR",Tableau5[[#This Row],[Prix de vente public]]*(1-(Tableau5[[#This Row],[Remise]]+Tableau5[[#This Row],[PN]])))</f>
        <v>90</v>
      </c>
      <c r="O1208" s="44"/>
    </row>
    <row r="1209" spans="5:15" x14ac:dyDescent="0.25">
      <c r="E1209" s="125" t="s">
        <v>2</v>
      </c>
      <c r="F1209" s="5" t="s">
        <v>129</v>
      </c>
      <c r="G1209" s="145" t="s">
        <v>1723</v>
      </c>
      <c r="H1209" s="74" t="s">
        <v>26</v>
      </c>
      <c r="I1209" s="127" t="s">
        <v>3633</v>
      </c>
      <c r="J1209" s="144" t="s">
        <v>5543</v>
      </c>
      <c r="K1209" s="142">
        <v>100</v>
      </c>
      <c r="L1209" s="143">
        <v>0.1</v>
      </c>
      <c r="M1209" s="141"/>
      <c r="N1209" s="43">
        <f>IF(Tableau5[[#This Row],[PN]]&gt;0.05,"ERREUR",Tableau5[[#This Row],[Prix de vente public]]*(1-(Tableau5[[#This Row],[Remise]]+Tableau5[[#This Row],[PN]])))</f>
        <v>90</v>
      </c>
      <c r="O1209" s="44"/>
    </row>
    <row r="1210" spans="5:15" x14ac:dyDescent="0.25">
      <c r="E1210" s="125" t="s">
        <v>2</v>
      </c>
      <c r="F1210" s="5" t="s">
        <v>129</v>
      </c>
      <c r="G1210" s="145" t="s">
        <v>1724</v>
      </c>
      <c r="H1210" s="74" t="s">
        <v>26</v>
      </c>
      <c r="I1210" s="127" t="s">
        <v>3634</v>
      </c>
      <c r="J1210" s="144" t="s">
        <v>5544</v>
      </c>
      <c r="K1210" s="142">
        <v>100</v>
      </c>
      <c r="L1210" s="143">
        <v>0.1</v>
      </c>
      <c r="M1210" s="141"/>
      <c r="N1210" s="43">
        <f>IF(Tableau5[[#This Row],[PN]]&gt;0.05,"ERREUR",Tableau5[[#This Row],[Prix de vente public]]*(1-(Tableau5[[#This Row],[Remise]]+Tableau5[[#This Row],[PN]])))</f>
        <v>90</v>
      </c>
      <c r="O1210" s="44"/>
    </row>
    <row r="1211" spans="5:15" x14ac:dyDescent="0.25">
      <c r="E1211" s="125" t="s">
        <v>2</v>
      </c>
      <c r="F1211" s="5" t="s">
        <v>129</v>
      </c>
      <c r="G1211" s="145" t="s">
        <v>1725</v>
      </c>
      <c r="H1211" s="74" t="s">
        <v>26</v>
      </c>
      <c r="I1211" s="127" t="s">
        <v>3635</v>
      </c>
      <c r="J1211" s="144" t="s">
        <v>5545</v>
      </c>
      <c r="K1211" s="142">
        <v>100</v>
      </c>
      <c r="L1211" s="143">
        <v>0.1</v>
      </c>
      <c r="M1211" s="141"/>
      <c r="N1211" s="43">
        <f>IF(Tableau5[[#This Row],[PN]]&gt;0.05,"ERREUR",Tableau5[[#This Row],[Prix de vente public]]*(1-(Tableau5[[#This Row],[Remise]]+Tableau5[[#This Row],[PN]])))</f>
        <v>90</v>
      </c>
      <c r="O1211" s="44"/>
    </row>
    <row r="1212" spans="5:15" x14ac:dyDescent="0.25">
      <c r="E1212" s="125" t="s">
        <v>2</v>
      </c>
      <c r="F1212" s="5" t="s">
        <v>129</v>
      </c>
      <c r="G1212" s="145" t="s">
        <v>1726</v>
      </c>
      <c r="H1212" s="74" t="s">
        <v>26</v>
      </c>
      <c r="I1212" s="127" t="s">
        <v>3636</v>
      </c>
      <c r="J1212" s="144" t="s">
        <v>5546</v>
      </c>
      <c r="K1212" s="142">
        <v>100</v>
      </c>
      <c r="L1212" s="143">
        <v>0.1</v>
      </c>
      <c r="M1212" s="141"/>
      <c r="N1212" s="43">
        <f>IF(Tableau5[[#This Row],[PN]]&gt;0.05,"ERREUR",Tableau5[[#This Row],[Prix de vente public]]*(1-(Tableau5[[#This Row],[Remise]]+Tableau5[[#This Row],[PN]])))</f>
        <v>90</v>
      </c>
      <c r="O1212" s="44"/>
    </row>
    <row r="1213" spans="5:15" x14ac:dyDescent="0.25">
      <c r="E1213" s="125" t="s">
        <v>2</v>
      </c>
      <c r="F1213" s="5" t="s">
        <v>129</v>
      </c>
      <c r="G1213" s="145" t="s">
        <v>1727</v>
      </c>
      <c r="H1213" s="74" t="s">
        <v>26</v>
      </c>
      <c r="I1213" s="127" t="s">
        <v>3637</v>
      </c>
      <c r="J1213" s="144" t="s">
        <v>5547</v>
      </c>
      <c r="K1213" s="142">
        <v>100</v>
      </c>
      <c r="L1213" s="143">
        <v>0.1</v>
      </c>
      <c r="M1213" s="141"/>
      <c r="N1213" s="43">
        <f>IF(Tableau5[[#This Row],[PN]]&gt;0.05,"ERREUR",Tableau5[[#This Row],[Prix de vente public]]*(1-(Tableau5[[#This Row],[Remise]]+Tableau5[[#This Row],[PN]])))</f>
        <v>90</v>
      </c>
      <c r="O1213" s="44"/>
    </row>
    <row r="1214" spans="5:15" x14ac:dyDescent="0.25">
      <c r="E1214" s="125" t="s">
        <v>2</v>
      </c>
      <c r="F1214" s="5" t="s">
        <v>129</v>
      </c>
      <c r="G1214" s="145" t="s">
        <v>1728</v>
      </c>
      <c r="H1214" s="74" t="s">
        <v>26</v>
      </c>
      <c r="I1214" s="127" t="s">
        <v>3638</v>
      </c>
      <c r="J1214" s="144" t="s">
        <v>5548</v>
      </c>
      <c r="K1214" s="142">
        <v>100</v>
      </c>
      <c r="L1214" s="143">
        <v>0.1</v>
      </c>
      <c r="M1214" s="141"/>
      <c r="N1214" s="43">
        <f>IF(Tableau5[[#This Row],[PN]]&gt;0.05,"ERREUR",Tableau5[[#This Row],[Prix de vente public]]*(1-(Tableau5[[#This Row],[Remise]]+Tableau5[[#This Row],[PN]])))</f>
        <v>90</v>
      </c>
      <c r="O1214" s="44"/>
    </row>
    <row r="1215" spans="5:15" x14ac:dyDescent="0.25">
      <c r="E1215" s="125" t="s">
        <v>6</v>
      </c>
      <c r="F1215" s="5" t="s">
        <v>92</v>
      </c>
      <c r="G1215" s="145" t="s">
        <v>1729</v>
      </c>
      <c r="H1215" s="74" t="s">
        <v>26</v>
      </c>
      <c r="I1215" s="127" t="s">
        <v>3639</v>
      </c>
      <c r="J1215" s="144" t="s">
        <v>5549</v>
      </c>
      <c r="K1215" s="142">
        <v>100</v>
      </c>
      <c r="L1215" s="143">
        <v>0.1</v>
      </c>
      <c r="M1215" s="141"/>
      <c r="N1215" s="43">
        <f>IF(Tableau5[[#This Row],[PN]]&gt;0.05,"ERREUR",Tableau5[[#This Row],[Prix de vente public]]*(1-(Tableau5[[#This Row],[Remise]]+Tableau5[[#This Row],[PN]])))</f>
        <v>90</v>
      </c>
      <c r="O1215" s="44"/>
    </row>
    <row r="1216" spans="5:15" x14ac:dyDescent="0.25">
      <c r="E1216" s="125" t="s">
        <v>6</v>
      </c>
      <c r="F1216" s="5" t="s">
        <v>92</v>
      </c>
      <c r="G1216" s="145" t="s">
        <v>1730</v>
      </c>
      <c r="H1216" s="74" t="s">
        <v>26</v>
      </c>
      <c r="I1216" s="127" t="s">
        <v>3640</v>
      </c>
      <c r="J1216" s="144" t="s">
        <v>5550</v>
      </c>
      <c r="K1216" s="142">
        <v>100</v>
      </c>
      <c r="L1216" s="143">
        <v>0.1</v>
      </c>
      <c r="M1216" s="141"/>
      <c r="N1216" s="43">
        <f>IF(Tableau5[[#This Row],[PN]]&gt;0.05,"ERREUR",Tableau5[[#This Row],[Prix de vente public]]*(1-(Tableau5[[#This Row],[Remise]]+Tableau5[[#This Row],[PN]])))</f>
        <v>90</v>
      </c>
      <c r="O1216" s="44"/>
    </row>
    <row r="1217" spans="5:15" x14ac:dyDescent="0.25">
      <c r="E1217" s="125" t="s">
        <v>6</v>
      </c>
      <c r="F1217" s="5" t="s">
        <v>92</v>
      </c>
      <c r="G1217" s="145" t="s">
        <v>1731</v>
      </c>
      <c r="H1217" s="74" t="s">
        <v>26</v>
      </c>
      <c r="I1217" s="127" t="s">
        <v>3641</v>
      </c>
      <c r="J1217" s="144" t="s">
        <v>5551</v>
      </c>
      <c r="K1217" s="142">
        <v>100</v>
      </c>
      <c r="L1217" s="143">
        <v>0.1</v>
      </c>
      <c r="M1217" s="141"/>
      <c r="N1217" s="43">
        <f>IF(Tableau5[[#This Row],[PN]]&gt;0.05,"ERREUR",Tableau5[[#This Row],[Prix de vente public]]*(1-(Tableau5[[#This Row],[Remise]]+Tableau5[[#This Row],[PN]])))</f>
        <v>90</v>
      </c>
      <c r="O1217" s="44"/>
    </row>
    <row r="1218" spans="5:15" x14ac:dyDescent="0.25">
      <c r="E1218" s="125" t="s">
        <v>6</v>
      </c>
      <c r="F1218" s="5" t="s">
        <v>92</v>
      </c>
      <c r="G1218" s="145" t="s">
        <v>1732</v>
      </c>
      <c r="H1218" s="74" t="s">
        <v>26</v>
      </c>
      <c r="I1218" s="127" t="s">
        <v>3642</v>
      </c>
      <c r="J1218" s="144" t="s">
        <v>5552</v>
      </c>
      <c r="K1218" s="142">
        <v>100</v>
      </c>
      <c r="L1218" s="143">
        <v>0.1</v>
      </c>
      <c r="M1218" s="141"/>
      <c r="N1218" s="43">
        <f>IF(Tableau5[[#This Row],[PN]]&gt;0.05,"ERREUR",Tableau5[[#This Row],[Prix de vente public]]*(1-(Tableau5[[#This Row],[Remise]]+Tableau5[[#This Row],[PN]])))</f>
        <v>90</v>
      </c>
      <c r="O1218" s="44"/>
    </row>
    <row r="1219" spans="5:15" x14ac:dyDescent="0.25">
      <c r="E1219" s="125" t="s">
        <v>6</v>
      </c>
      <c r="F1219" s="5" t="s">
        <v>92</v>
      </c>
      <c r="G1219" s="145" t="s">
        <v>1733</v>
      </c>
      <c r="H1219" s="74" t="s">
        <v>26</v>
      </c>
      <c r="I1219" s="127" t="s">
        <v>3643</v>
      </c>
      <c r="J1219" s="144" t="s">
        <v>5553</v>
      </c>
      <c r="K1219" s="142">
        <v>100</v>
      </c>
      <c r="L1219" s="143">
        <v>0.1</v>
      </c>
      <c r="M1219" s="141"/>
      <c r="N1219" s="43">
        <f>IF(Tableau5[[#This Row],[PN]]&gt;0.05,"ERREUR",Tableau5[[#This Row],[Prix de vente public]]*(1-(Tableau5[[#This Row],[Remise]]+Tableau5[[#This Row],[PN]])))</f>
        <v>90</v>
      </c>
      <c r="O1219" s="44"/>
    </row>
    <row r="1220" spans="5:15" x14ac:dyDescent="0.25">
      <c r="E1220" s="125" t="s">
        <v>6</v>
      </c>
      <c r="F1220" s="5" t="s">
        <v>92</v>
      </c>
      <c r="G1220" s="145" t="s">
        <v>1734</v>
      </c>
      <c r="H1220" s="74" t="s">
        <v>26</v>
      </c>
      <c r="I1220" s="127" t="s">
        <v>3644</v>
      </c>
      <c r="J1220" s="144" t="s">
        <v>5554</v>
      </c>
      <c r="K1220" s="142">
        <v>100</v>
      </c>
      <c r="L1220" s="143">
        <v>0.1</v>
      </c>
      <c r="M1220" s="141"/>
      <c r="N1220" s="43">
        <f>IF(Tableau5[[#This Row],[PN]]&gt;0.05,"ERREUR",Tableau5[[#This Row],[Prix de vente public]]*(1-(Tableau5[[#This Row],[Remise]]+Tableau5[[#This Row],[PN]])))</f>
        <v>90</v>
      </c>
      <c r="O1220" s="44"/>
    </row>
    <row r="1221" spans="5:15" x14ac:dyDescent="0.25">
      <c r="E1221" s="125" t="s">
        <v>6</v>
      </c>
      <c r="F1221" s="5" t="s">
        <v>92</v>
      </c>
      <c r="G1221" s="145" t="s">
        <v>1735</v>
      </c>
      <c r="H1221" s="74" t="s">
        <v>26</v>
      </c>
      <c r="I1221" s="127" t="s">
        <v>3645</v>
      </c>
      <c r="J1221" s="144" t="s">
        <v>5555</v>
      </c>
      <c r="K1221" s="142">
        <v>100</v>
      </c>
      <c r="L1221" s="143">
        <v>0.1</v>
      </c>
      <c r="M1221" s="141"/>
      <c r="N1221" s="43">
        <f>IF(Tableau5[[#This Row],[PN]]&gt;0.05,"ERREUR",Tableau5[[#This Row],[Prix de vente public]]*(1-(Tableau5[[#This Row],[Remise]]+Tableau5[[#This Row],[PN]])))</f>
        <v>90</v>
      </c>
      <c r="O1221" s="44"/>
    </row>
    <row r="1222" spans="5:15" x14ac:dyDescent="0.25">
      <c r="E1222" s="125" t="s">
        <v>6</v>
      </c>
      <c r="F1222" s="5" t="s">
        <v>92</v>
      </c>
      <c r="G1222" s="145" t="s">
        <v>1736</v>
      </c>
      <c r="H1222" s="74" t="s">
        <v>26</v>
      </c>
      <c r="I1222" s="127" t="s">
        <v>3646</v>
      </c>
      <c r="J1222" s="144" t="s">
        <v>5556</v>
      </c>
      <c r="K1222" s="142">
        <v>100</v>
      </c>
      <c r="L1222" s="143">
        <v>0.1</v>
      </c>
      <c r="M1222" s="141"/>
      <c r="N1222" s="43">
        <f>IF(Tableau5[[#This Row],[PN]]&gt;0.05,"ERREUR",Tableau5[[#This Row],[Prix de vente public]]*(1-(Tableau5[[#This Row],[Remise]]+Tableau5[[#This Row],[PN]])))</f>
        <v>90</v>
      </c>
      <c r="O1222" s="44"/>
    </row>
    <row r="1223" spans="5:15" x14ac:dyDescent="0.25">
      <c r="E1223" s="125" t="s">
        <v>6</v>
      </c>
      <c r="F1223" s="5" t="s">
        <v>92</v>
      </c>
      <c r="G1223" s="145" t="s">
        <v>1737</v>
      </c>
      <c r="H1223" s="74" t="s">
        <v>26</v>
      </c>
      <c r="I1223" s="127" t="s">
        <v>3647</v>
      </c>
      <c r="J1223" s="144" t="s">
        <v>5557</v>
      </c>
      <c r="K1223" s="142">
        <v>100</v>
      </c>
      <c r="L1223" s="143">
        <v>0.1</v>
      </c>
      <c r="M1223" s="141"/>
      <c r="N1223" s="43">
        <f>IF(Tableau5[[#This Row],[PN]]&gt;0.05,"ERREUR",Tableau5[[#This Row],[Prix de vente public]]*(1-(Tableau5[[#This Row],[Remise]]+Tableau5[[#This Row],[PN]])))</f>
        <v>90</v>
      </c>
      <c r="O1223" s="44"/>
    </row>
    <row r="1224" spans="5:15" x14ac:dyDescent="0.25">
      <c r="E1224" s="125" t="s">
        <v>6</v>
      </c>
      <c r="F1224" s="5" t="s">
        <v>92</v>
      </c>
      <c r="G1224" s="145" t="s">
        <v>1738</v>
      </c>
      <c r="H1224" s="74" t="s">
        <v>26</v>
      </c>
      <c r="I1224" s="127" t="s">
        <v>3648</v>
      </c>
      <c r="J1224" s="144" t="s">
        <v>5558</v>
      </c>
      <c r="K1224" s="142">
        <v>100</v>
      </c>
      <c r="L1224" s="143">
        <v>0.1</v>
      </c>
      <c r="M1224" s="141"/>
      <c r="N1224" s="43">
        <f>IF(Tableau5[[#This Row],[PN]]&gt;0.05,"ERREUR",Tableau5[[#This Row],[Prix de vente public]]*(1-(Tableau5[[#This Row],[Remise]]+Tableau5[[#This Row],[PN]])))</f>
        <v>90</v>
      </c>
      <c r="O1224" s="44"/>
    </row>
    <row r="1225" spans="5:15" x14ac:dyDescent="0.25">
      <c r="E1225" s="125" t="s">
        <v>6</v>
      </c>
      <c r="F1225" s="5" t="s">
        <v>92</v>
      </c>
      <c r="G1225" s="145" t="s">
        <v>1739</v>
      </c>
      <c r="H1225" s="74" t="s">
        <v>26</v>
      </c>
      <c r="I1225" s="127" t="s">
        <v>3649</v>
      </c>
      <c r="J1225" s="144" t="s">
        <v>5559</v>
      </c>
      <c r="K1225" s="142">
        <v>100</v>
      </c>
      <c r="L1225" s="143">
        <v>0.1</v>
      </c>
      <c r="M1225" s="141"/>
      <c r="N1225" s="43">
        <f>IF(Tableau5[[#This Row],[PN]]&gt;0.05,"ERREUR",Tableau5[[#This Row],[Prix de vente public]]*(1-(Tableau5[[#This Row],[Remise]]+Tableau5[[#This Row],[PN]])))</f>
        <v>90</v>
      </c>
      <c r="O1225" s="44"/>
    </row>
    <row r="1226" spans="5:15" x14ac:dyDescent="0.25">
      <c r="E1226" s="125" t="s">
        <v>6</v>
      </c>
      <c r="F1226" s="5" t="s">
        <v>92</v>
      </c>
      <c r="G1226" s="145" t="s">
        <v>1740</v>
      </c>
      <c r="H1226" s="74" t="s">
        <v>26</v>
      </c>
      <c r="I1226" s="127" t="s">
        <v>3650</v>
      </c>
      <c r="J1226" s="144" t="s">
        <v>5560</v>
      </c>
      <c r="K1226" s="142">
        <v>100</v>
      </c>
      <c r="L1226" s="143">
        <v>0.1</v>
      </c>
      <c r="M1226" s="141"/>
      <c r="N1226" s="43">
        <f>IF(Tableau5[[#This Row],[PN]]&gt;0.05,"ERREUR",Tableau5[[#This Row],[Prix de vente public]]*(1-(Tableau5[[#This Row],[Remise]]+Tableau5[[#This Row],[PN]])))</f>
        <v>90</v>
      </c>
      <c r="O1226" s="44"/>
    </row>
    <row r="1227" spans="5:15" x14ac:dyDescent="0.25">
      <c r="E1227" s="125" t="s">
        <v>6</v>
      </c>
      <c r="F1227" s="5" t="s">
        <v>92</v>
      </c>
      <c r="G1227" s="145" t="s">
        <v>1741</v>
      </c>
      <c r="H1227" s="74" t="s">
        <v>26</v>
      </c>
      <c r="I1227" s="127" t="s">
        <v>3651</v>
      </c>
      <c r="J1227" s="144" t="s">
        <v>5561</v>
      </c>
      <c r="K1227" s="142">
        <v>100</v>
      </c>
      <c r="L1227" s="143">
        <v>0.1</v>
      </c>
      <c r="M1227" s="141"/>
      <c r="N1227" s="43">
        <f>IF(Tableau5[[#This Row],[PN]]&gt;0.05,"ERREUR",Tableau5[[#This Row],[Prix de vente public]]*(1-(Tableau5[[#This Row],[Remise]]+Tableau5[[#This Row],[PN]])))</f>
        <v>90</v>
      </c>
      <c r="O1227" s="44"/>
    </row>
    <row r="1228" spans="5:15" x14ac:dyDescent="0.25">
      <c r="E1228" s="125" t="s">
        <v>6</v>
      </c>
      <c r="F1228" s="5" t="s">
        <v>92</v>
      </c>
      <c r="G1228" s="145" t="s">
        <v>1742</v>
      </c>
      <c r="H1228" s="74" t="s">
        <v>26</v>
      </c>
      <c r="I1228" s="127" t="s">
        <v>3652</v>
      </c>
      <c r="J1228" s="144" t="s">
        <v>5562</v>
      </c>
      <c r="K1228" s="142">
        <v>100</v>
      </c>
      <c r="L1228" s="143">
        <v>0.1</v>
      </c>
      <c r="M1228" s="141"/>
      <c r="N1228" s="43">
        <f>IF(Tableau5[[#This Row],[PN]]&gt;0.05,"ERREUR",Tableau5[[#This Row],[Prix de vente public]]*(1-(Tableau5[[#This Row],[Remise]]+Tableau5[[#This Row],[PN]])))</f>
        <v>90</v>
      </c>
      <c r="O1228" s="44"/>
    </row>
    <row r="1229" spans="5:15" x14ac:dyDescent="0.25">
      <c r="E1229" s="125" t="s">
        <v>6</v>
      </c>
      <c r="F1229" s="5" t="s">
        <v>92</v>
      </c>
      <c r="G1229" s="145" t="s">
        <v>1743</v>
      </c>
      <c r="H1229" s="74" t="s">
        <v>26</v>
      </c>
      <c r="I1229" s="127" t="s">
        <v>3653</v>
      </c>
      <c r="J1229" s="144" t="s">
        <v>5563</v>
      </c>
      <c r="K1229" s="142">
        <v>100</v>
      </c>
      <c r="L1229" s="143">
        <v>0.1</v>
      </c>
      <c r="M1229" s="141"/>
      <c r="N1229" s="43">
        <f>IF(Tableau5[[#This Row],[PN]]&gt;0.05,"ERREUR",Tableau5[[#This Row],[Prix de vente public]]*(1-(Tableau5[[#This Row],[Remise]]+Tableau5[[#This Row],[PN]])))</f>
        <v>90</v>
      </c>
      <c r="O1229" s="44"/>
    </row>
    <row r="1230" spans="5:15" x14ac:dyDescent="0.25">
      <c r="E1230" s="125" t="s">
        <v>6</v>
      </c>
      <c r="F1230" s="5" t="s">
        <v>92</v>
      </c>
      <c r="G1230" s="145" t="s">
        <v>1744</v>
      </c>
      <c r="H1230" s="74" t="s">
        <v>26</v>
      </c>
      <c r="I1230" s="127" t="s">
        <v>3654</v>
      </c>
      <c r="J1230" s="144" t="s">
        <v>5564</v>
      </c>
      <c r="K1230" s="142">
        <v>100</v>
      </c>
      <c r="L1230" s="143">
        <v>0.1</v>
      </c>
      <c r="M1230" s="141"/>
      <c r="N1230" s="43">
        <f>IF(Tableau5[[#This Row],[PN]]&gt;0.05,"ERREUR",Tableau5[[#This Row],[Prix de vente public]]*(1-(Tableau5[[#This Row],[Remise]]+Tableau5[[#This Row],[PN]])))</f>
        <v>90</v>
      </c>
      <c r="O1230" s="44"/>
    </row>
    <row r="1231" spans="5:15" x14ac:dyDescent="0.25">
      <c r="E1231" s="125" t="s">
        <v>6</v>
      </c>
      <c r="F1231" s="5" t="s">
        <v>92</v>
      </c>
      <c r="G1231" s="145" t="s">
        <v>1745</v>
      </c>
      <c r="H1231" s="74" t="s">
        <v>26</v>
      </c>
      <c r="I1231" s="127" t="s">
        <v>3655</v>
      </c>
      <c r="J1231" s="144" t="s">
        <v>5565</v>
      </c>
      <c r="K1231" s="142">
        <v>100</v>
      </c>
      <c r="L1231" s="143">
        <v>0.1</v>
      </c>
      <c r="M1231" s="141"/>
      <c r="N1231" s="43">
        <f>IF(Tableau5[[#This Row],[PN]]&gt;0.05,"ERREUR",Tableau5[[#This Row],[Prix de vente public]]*(1-(Tableau5[[#This Row],[Remise]]+Tableau5[[#This Row],[PN]])))</f>
        <v>90</v>
      </c>
      <c r="O1231" s="44"/>
    </row>
    <row r="1232" spans="5:15" x14ac:dyDescent="0.25">
      <c r="E1232" s="125" t="s">
        <v>6</v>
      </c>
      <c r="F1232" s="5" t="s">
        <v>92</v>
      </c>
      <c r="G1232" s="145" t="s">
        <v>1746</v>
      </c>
      <c r="H1232" s="74" t="s">
        <v>26</v>
      </c>
      <c r="I1232" s="127" t="s">
        <v>3656</v>
      </c>
      <c r="J1232" s="144" t="s">
        <v>5566</v>
      </c>
      <c r="K1232" s="142">
        <v>100</v>
      </c>
      <c r="L1232" s="143">
        <v>0.1</v>
      </c>
      <c r="M1232" s="141"/>
      <c r="N1232" s="43">
        <f>IF(Tableau5[[#This Row],[PN]]&gt;0.05,"ERREUR",Tableau5[[#This Row],[Prix de vente public]]*(1-(Tableau5[[#This Row],[Remise]]+Tableau5[[#This Row],[PN]])))</f>
        <v>90</v>
      </c>
      <c r="O1232" s="44"/>
    </row>
    <row r="1233" spans="5:15" x14ac:dyDescent="0.25">
      <c r="E1233" s="125" t="s">
        <v>6</v>
      </c>
      <c r="F1233" s="5" t="s">
        <v>92</v>
      </c>
      <c r="G1233" s="145" t="s">
        <v>1747</v>
      </c>
      <c r="H1233" s="74" t="s">
        <v>26</v>
      </c>
      <c r="I1233" s="127" t="s">
        <v>3657</v>
      </c>
      <c r="J1233" s="144" t="s">
        <v>5567</v>
      </c>
      <c r="K1233" s="142">
        <v>100</v>
      </c>
      <c r="L1233" s="143">
        <v>0.1</v>
      </c>
      <c r="M1233" s="141"/>
      <c r="N1233" s="43">
        <f>IF(Tableau5[[#This Row],[PN]]&gt;0.05,"ERREUR",Tableau5[[#This Row],[Prix de vente public]]*(1-(Tableau5[[#This Row],[Remise]]+Tableau5[[#This Row],[PN]])))</f>
        <v>90</v>
      </c>
      <c r="O1233" s="44"/>
    </row>
    <row r="1234" spans="5:15" x14ac:dyDescent="0.25">
      <c r="E1234" s="125" t="s">
        <v>6</v>
      </c>
      <c r="F1234" s="5" t="s">
        <v>92</v>
      </c>
      <c r="G1234" s="145" t="s">
        <v>1748</v>
      </c>
      <c r="H1234" s="74" t="s">
        <v>26</v>
      </c>
      <c r="I1234" s="127" t="s">
        <v>3658</v>
      </c>
      <c r="J1234" s="144" t="s">
        <v>5568</v>
      </c>
      <c r="K1234" s="142">
        <v>100</v>
      </c>
      <c r="L1234" s="143">
        <v>0.1</v>
      </c>
      <c r="M1234" s="141"/>
      <c r="N1234" s="43">
        <f>IF(Tableau5[[#This Row],[PN]]&gt;0.05,"ERREUR",Tableau5[[#This Row],[Prix de vente public]]*(1-(Tableau5[[#This Row],[Remise]]+Tableau5[[#This Row],[PN]])))</f>
        <v>90</v>
      </c>
      <c r="O1234" s="44"/>
    </row>
    <row r="1235" spans="5:15" x14ac:dyDescent="0.25">
      <c r="E1235" s="125" t="s">
        <v>6</v>
      </c>
      <c r="F1235" s="5" t="s">
        <v>92</v>
      </c>
      <c r="G1235" s="145" t="s">
        <v>1749</v>
      </c>
      <c r="H1235" s="74" t="s">
        <v>26</v>
      </c>
      <c r="I1235" s="127" t="s">
        <v>3659</v>
      </c>
      <c r="J1235" s="144" t="s">
        <v>5569</v>
      </c>
      <c r="K1235" s="142">
        <v>100</v>
      </c>
      <c r="L1235" s="143">
        <v>0.1</v>
      </c>
      <c r="M1235" s="141"/>
      <c r="N1235" s="43">
        <f>IF(Tableau5[[#This Row],[PN]]&gt;0.05,"ERREUR",Tableau5[[#This Row],[Prix de vente public]]*(1-(Tableau5[[#This Row],[Remise]]+Tableau5[[#This Row],[PN]])))</f>
        <v>90</v>
      </c>
      <c r="O1235" s="44"/>
    </row>
    <row r="1236" spans="5:15" x14ac:dyDescent="0.25">
      <c r="E1236" s="125" t="s">
        <v>6</v>
      </c>
      <c r="F1236" s="5" t="s">
        <v>92</v>
      </c>
      <c r="G1236" s="145" t="s">
        <v>1750</v>
      </c>
      <c r="H1236" s="74" t="s">
        <v>26</v>
      </c>
      <c r="I1236" s="127" t="s">
        <v>3660</v>
      </c>
      <c r="J1236" s="144" t="s">
        <v>5570</v>
      </c>
      <c r="K1236" s="142">
        <v>100</v>
      </c>
      <c r="L1236" s="143">
        <v>0.1</v>
      </c>
      <c r="M1236" s="141"/>
      <c r="N1236" s="43">
        <f>IF(Tableau5[[#This Row],[PN]]&gt;0.05,"ERREUR",Tableau5[[#This Row],[Prix de vente public]]*(1-(Tableau5[[#This Row],[Remise]]+Tableau5[[#This Row],[PN]])))</f>
        <v>90</v>
      </c>
      <c r="O1236" s="44"/>
    </row>
    <row r="1237" spans="5:15" x14ac:dyDescent="0.25">
      <c r="E1237" s="125" t="s">
        <v>6</v>
      </c>
      <c r="F1237" s="5" t="s">
        <v>92</v>
      </c>
      <c r="G1237" s="145" t="s">
        <v>1751</v>
      </c>
      <c r="H1237" s="74" t="s">
        <v>26</v>
      </c>
      <c r="I1237" s="127" t="s">
        <v>3661</v>
      </c>
      <c r="J1237" s="144" t="s">
        <v>5571</v>
      </c>
      <c r="K1237" s="142">
        <v>100</v>
      </c>
      <c r="L1237" s="143">
        <v>0.1</v>
      </c>
      <c r="M1237" s="141"/>
      <c r="N1237" s="43">
        <f>IF(Tableau5[[#This Row],[PN]]&gt;0.05,"ERREUR",Tableau5[[#This Row],[Prix de vente public]]*(1-(Tableau5[[#This Row],[Remise]]+Tableau5[[#This Row],[PN]])))</f>
        <v>90</v>
      </c>
      <c r="O1237" s="44"/>
    </row>
    <row r="1238" spans="5:15" x14ac:dyDescent="0.25">
      <c r="E1238" s="125" t="s">
        <v>6</v>
      </c>
      <c r="F1238" s="5" t="s">
        <v>92</v>
      </c>
      <c r="G1238" s="145" t="s">
        <v>1752</v>
      </c>
      <c r="H1238" s="74" t="s">
        <v>26</v>
      </c>
      <c r="I1238" s="127" t="s">
        <v>3662</v>
      </c>
      <c r="J1238" s="144" t="s">
        <v>5572</v>
      </c>
      <c r="K1238" s="142">
        <v>100</v>
      </c>
      <c r="L1238" s="143">
        <v>0.1</v>
      </c>
      <c r="M1238" s="141"/>
      <c r="N1238" s="43">
        <f>IF(Tableau5[[#This Row],[PN]]&gt;0.05,"ERREUR",Tableau5[[#This Row],[Prix de vente public]]*(1-(Tableau5[[#This Row],[Remise]]+Tableau5[[#This Row],[PN]])))</f>
        <v>90</v>
      </c>
      <c r="O1238" s="44"/>
    </row>
    <row r="1239" spans="5:15" x14ac:dyDescent="0.25">
      <c r="E1239" s="125" t="s">
        <v>6</v>
      </c>
      <c r="F1239" s="5" t="s">
        <v>92</v>
      </c>
      <c r="G1239" s="145" t="s">
        <v>1753</v>
      </c>
      <c r="H1239" s="74" t="s">
        <v>26</v>
      </c>
      <c r="I1239" s="127" t="s">
        <v>3663</v>
      </c>
      <c r="J1239" s="144" t="s">
        <v>5573</v>
      </c>
      <c r="K1239" s="142">
        <v>100</v>
      </c>
      <c r="L1239" s="143">
        <v>0.1</v>
      </c>
      <c r="M1239" s="141"/>
      <c r="N1239" s="43">
        <f>IF(Tableau5[[#This Row],[PN]]&gt;0.05,"ERREUR",Tableau5[[#This Row],[Prix de vente public]]*(1-(Tableau5[[#This Row],[Remise]]+Tableau5[[#This Row],[PN]])))</f>
        <v>90</v>
      </c>
      <c r="O1239" s="44"/>
    </row>
    <row r="1240" spans="5:15" x14ac:dyDescent="0.25">
      <c r="E1240" s="125" t="s">
        <v>6</v>
      </c>
      <c r="F1240" s="5" t="s">
        <v>92</v>
      </c>
      <c r="G1240" s="145" t="s">
        <v>1754</v>
      </c>
      <c r="H1240" s="74" t="s">
        <v>26</v>
      </c>
      <c r="I1240" s="127" t="s">
        <v>3664</v>
      </c>
      <c r="J1240" s="144" t="s">
        <v>5574</v>
      </c>
      <c r="K1240" s="142">
        <v>100</v>
      </c>
      <c r="L1240" s="143">
        <v>0.1</v>
      </c>
      <c r="M1240" s="141"/>
      <c r="N1240" s="43">
        <f>IF(Tableau5[[#This Row],[PN]]&gt;0.05,"ERREUR",Tableau5[[#This Row],[Prix de vente public]]*(1-(Tableau5[[#This Row],[Remise]]+Tableau5[[#This Row],[PN]])))</f>
        <v>90</v>
      </c>
      <c r="O1240" s="44"/>
    </row>
    <row r="1241" spans="5:15" x14ac:dyDescent="0.25">
      <c r="E1241" s="125" t="s">
        <v>6</v>
      </c>
      <c r="F1241" s="5" t="s">
        <v>92</v>
      </c>
      <c r="G1241" s="145" t="s">
        <v>1755</v>
      </c>
      <c r="H1241" s="74" t="s">
        <v>26</v>
      </c>
      <c r="I1241" s="127" t="s">
        <v>3665</v>
      </c>
      <c r="J1241" s="144" t="s">
        <v>5575</v>
      </c>
      <c r="K1241" s="142">
        <v>100</v>
      </c>
      <c r="L1241" s="143">
        <v>0.1</v>
      </c>
      <c r="M1241" s="141"/>
      <c r="N1241" s="43">
        <f>IF(Tableau5[[#This Row],[PN]]&gt;0.05,"ERREUR",Tableau5[[#This Row],[Prix de vente public]]*(1-(Tableau5[[#This Row],[Remise]]+Tableau5[[#This Row],[PN]])))</f>
        <v>90</v>
      </c>
      <c r="O1241" s="44"/>
    </row>
    <row r="1242" spans="5:15" x14ac:dyDescent="0.25">
      <c r="E1242" s="125" t="s">
        <v>6</v>
      </c>
      <c r="F1242" s="5" t="s">
        <v>92</v>
      </c>
      <c r="G1242" s="145" t="s">
        <v>1756</v>
      </c>
      <c r="H1242" s="74" t="s">
        <v>26</v>
      </c>
      <c r="I1242" s="127" t="s">
        <v>3666</v>
      </c>
      <c r="J1242" s="144" t="s">
        <v>5576</v>
      </c>
      <c r="K1242" s="142">
        <v>100</v>
      </c>
      <c r="L1242" s="143">
        <v>0.1</v>
      </c>
      <c r="M1242" s="141"/>
      <c r="N1242" s="43">
        <f>IF(Tableau5[[#This Row],[PN]]&gt;0.05,"ERREUR",Tableau5[[#This Row],[Prix de vente public]]*(1-(Tableau5[[#This Row],[Remise]]+Tableau5[[#This Row],[PN]])))</f>
        <v>90</v>
      </c>
      <c r="O1242" s="44"/>
    </row>
    <row r="1243" spans="5:15" x14ac:dyDescent="0.25">
      <c r="E1243" s="125" t="s">
        <v>6</v>
      </c>
      <c r="F1243" s="5" t="s">
        <v>92</v>
      </c>
      <c r="G1243" s="145" t="s">
        <v>1757</v>
      </c>
      <c r="H1243" s="74" t="s">
        <v>26</v>
      </c>
      <c r="I1243" s="127" t="s">
        <v>3667</v>
      </c>
      <c r="J1243" s="144" t="s">
        <v>5577</v>
      </c>
      <c r="K1243" s="142">
        <v>100</v>
      </c>
      <c r="L1243" s="143">
        <v>0.1</v>
      </c>
      <c r="M1243" s="141"/>
      <c r="N1243" s="43">
        <f>IF(Tableau5[[#This Row],[PN]]&gt;0.05,"ERREUR",Tableau5[[#This Row],[Prix de vente public]]*(1-(Tableau5[[#This Row],[Remise]]+Tableau5[[#This Row],[PN]])))</f>
        <v>90</v>
      </c>
      <c r="O1243" s="44"/>
    </row>
    <row r="1244" spans="5:15" x14ac:dyDescent="0.25">
      <c r="E1244" s="125" t="s">
        <v>6</v>
      </c>
      <c r="F1244" s="5" t="s">
        <v>92</v>
      </c>
      <c r="G1244" s="145" t="s">
        <v>1758</v>
      </c>
      <c r="H1244" s="74" t="s">
        <v>26</v>
      </c>
      <c r="I1244" s="127" t="s">
        <v>3668</v>
      </c>
      <c r="J1244" s="144" t="s">
        <v>5578</v>
      </c>
      <c r="K1244" s="142">
        <v>100</v>
      </c>
      <c r="L1244" s="143">
        <v>0.1</v>
      </c>
      <c r="M1244" s="141"/>
      <c r="N1244" s="43">
        <f>IF(Tableau5[[#This Row],[PN]]&gt;0.05,"ERREUR",Tableau5[[#This Row],[Prix de vente public]]*(1-(Tableau5[[#This Row],[Remise]]+Tableau5[[#This Row],[PN]])))</f>
        <v>90</v>
      </c>
      <c r="O1244" s="44"/>
    </row>
    <row r="1245" spans="5:15" x14ac:dyDescent="0.25">
      <c r="E1245" s="125" t="s">
        <v>6</v>
      </c>
      <c r="F1245" s="5" t="s">
        <v>92</v>
      </c>
      <c r="G1245" s="145" t="s">
        <v>1759</v>
      </c>
      <c r="H1245" s="74" t="s">
        <v>26</v>
      </c>
      <c r="I1245" s="127" t="s">
        <v>3669</v>
      </c>
      <c r="J1245" s="144" t="s">
        <v>5579</v>
      </c>
      <c r="K1245" s="142">
        <v>100</v>
      </c>
      <c r="L1245" s="143">
        <v>0.1</v>
      </c>
      <c r="M1245" s="141"/>
      <c r="N1245" s="43">
        <f>IF(Tableau5[[#This Row],[PN]]&gt;0.05,"ERREUR",Tableau5[[#This Row],[Prix de vente public]]*(1-(Tableau5[[#This Row],[Remise]]+Tableau5[[#This Row],[PN]])))</f>
        <v>90</v>
      </c>
      <c r="O1245" s="44"/>
    </row>
    <row r="1246" spans="5:15" x14ac:dyDescent="0.25">
      <c r="E1246" s="125" t="s">
        <v>6</v>
      </c>
      <c r="F1246" s="5" t="s">
        <v>92</v>
      </c>
      <c r="G1246" s="145" t="s">
        <v>1760</v>
      </c>
      <c r="H1246" s="74" t="s">
        <v>26</v>
      </c>
      <c r="I1246" s="127" t="s">
        <v>3670</v>
      </c>
      <c r="J1246" s="144" t="s">
        <v>5580</v>
      </c>
      <c r="K1246" s="142">
        <v>100</v>
      </c>
      <c r="L1246" s="143">
        <v>0.1</v>
      </c>
      <c r="M1246" s="141"/>
      <c r="N1246" s="43">
        <f>IF(Tableau5[[#This Row],[PN]]&gt;0.05,"ERREUR",Tableau5[[#This Row],[Prix de vente public]]*(1-(Tableau5[[#This Row],[Remise]]+Tableau5[[#This Row],[PN]])))</f>
        <v>90</v>
      </c>
      <c r="O1246" s="44"/>
    </row>
    <row r="1247" spans="5:15" x14ac:dyDescent="0.25">
      <c r="E1247" s="125" t="s">
        <v>6</v>
      </c>
      <c r="F1247" s="5" t="s">
        <v>92</v>
      </c>
      <c r="G1247" s="145" t="s">
        <v>1761</v>
      </c>
      <c r="H1247" s="74" t="s">
        <v>26</v>
      </c>
      <c r="I1247" s="127" t="s">
        <v>3671</v>
      </c>
      <c r="J1247" s="144" t="s">
        <v>5581</v>
      </c>
      <c r="K1247" s="142">
        <v>100</v>
      </c>
      <c r="L1247" s="143">
        <v>0.1</v>
      </c>
      <c r="M1247" s="141"/>
      <c r="N1247" s="43">
        <f>IF(Tableau5[[#This Row],[PN]]&gt;0.05,"ERREUR",Tableau5[[#This Row],[Prix de vente public]]*(1-(Tableau5[[#This Row],[Remise]]+Tableau5[[#This Row],[PN]])))</f>
        <v>90</v>
      </c>
      <c r="O1247" s="44"/>
    </row>
    <row r="1248" spans="5:15" x14ac:dyDescent="0.25">
      <c r="E1248" s="125" t="s">
        <v>6</v>
      </c>
      <c r="F1248" s="5" t="s">
        <v>92</v>
      </c>
      <c r="G1248" s="145" t="s">
        <v>1762</v>
      </c>
      <c r="H1248" s="74" t="s">
        <v>26</v>
      </c>
      <c r="I1248" s="127" t="s">
        <v>3672</v>
      </c>
      <c r="J1248" s="144" t="s">
        <v>5582</v>
      </c>
      <c r="K1248" s="142">
        <v>100</v>
      </c>
      <c r="L1248" s="143">
        <v>0.1</v>
      </c>
      <c r="M1248" s="141"/>
      <c r="N1248" s="43">
        <f>IF(Tableau5[[#This Row],[PN]]&gt;0.05,"ERREUR",Tableau5[[#This Row],[Prix de vente public]]*(1-(Tableau5[[#This Row],[Remise]]+Tableau5[[#This Row],[PN]])))</f>
        <v>90</v>
      </c>
      <c r="O1248" s="44"/>
    </row>
    <row r="1249" spans="5:15" x14ac:dyDescent="0.25">
      <c r="E1249" s="125" t="s">
        <v>6</v>
      </c>
      <c r="F1249" s="5" t="s">
        <v>92</v>
      </c>
      <c r="G1249" s="145" t="s">
        <v>1763</v>
      </c>
      <c r="H1249" s="74" t="s">
        <v>26</v>
      </c>
      <c r="I1249" s="127" t="s">
        <v>3673</v>
      </c>
      <c r="J1249" s="144" t="s">
        <v>5583</v>
      </c>
      <c r="K1249" s="142">
        <v>100</v>
      </c>
      <c r="L1249" s="143">
        <v>0.1</v>
      </c>
      <c r="M1249" s="141"/>
      <c r="N1249" s="43">
        <f>IF(Tableau5[[#This Row],[PN]]&gt;0.05,"ERREUR",Tableau5[[#This Row],[Prix de vente public]]*(1-(Tableau5[[#This Row],[Remise]]+Tableau5[[#This Row],[PN]])))</f>
        <v>90</v>
      </c>
      <c r="O1249" s="44"/>
    </row>
    <row r="1250" spans="5:15" x14ac:dyDescent="0.25">
      <c r="E1250" s="125" t="s">
        <v>6</v>
      </c>
      <c r="F1250" s="5" t="s">
        <v>92</v>
      </c>
      <c r="G1250" s="145" t="s">
        <v>1764</v>
      </c>
      <c r="H1250" s="74" t="s">
        <v>26</v>
      </c>
      <c r="I1250" s="127" t="s">
        <v>3674</v>
      </c>
      <c r="J1250" s="144" t="s">
        <v>5584</v>
      </c>
      <c r="K1250" s="142">
        <v>100</v>
      </c>
      <c r="L1250" s="143">
        <v>0.1</v>
      </c>
      <c r="M1250" s="141"/>
      <c r="N1250" s="43">
        <f>IF(Tableau5[[#This Row],[PN]]&gt;0.05,"ERREUR",Tableau5[[#This Row],[Prix de vente public]]*(1-(Tableau5[[#This Row],[Remise]]+Tableau5[[#This Row],[PN]])))</f>
        <v>90</v>
      </c>
      <c r="O1250" s="44"/>
    </row>
    <row r="1251" spans="5:15" x14ac:dyDescent="0.25">
      <c r="E1251" s="125" t="s">
        <v>6</v>
      </c>
      <c r="F1251" s="5" t="s">
        <v>92</v>
      </c>
      <c r="G1251" s="145" t="s">
        <v>1765</v>
      </c>
      <c r="H1251" s="74" t="s">
        <v>26</v>
      </c>
      <c r="I1251" s="127" t="s">
        <v>3675</v>
      </c>
      <c r="J1251" s="144" t="s">
        <v>5585</v>
      </c>
      <c r="K1251" s="142">
        <v>100</v>
      </c>
      <c r="L1251" s="143">
        <v>0.1</v>
      </c>
      <c r="M1251" s="141"/>
      <c r="N1251" s="43">
        <f>IF(Tableau5[[#This Row],[PN]]&gt;0.05,"ERREUR",Tableau5[[#This Row],[Prix de vente public]]*(1-(Tableau5[[#This Row],[Remise]]+Tableau5[[#This Row],[PN]])))</f>
        <v>90</v>
      </c>
      <c r="O1251" s="44"/>
    </row>
    <row r="1252" spans="5:15" x14ac:dyDescent="0.25">
      <c r="E1252" s="125" t="s">
        <v>6</v>
      </c>
      <c r="F1252" s="5" t="s">
        <v>92</v>
      </c>
      <c r="G1252" s="145" t="s">
        <v>1766</v>
      </c>
      <c r="H1252" s="74" t="s">
        <v>26</v>
      </c>
      <c r="I1252" s="127" t="s">
        <v>3676</v>
      </c>
      <c r="J1252" s="144" t="s">
        <v>5586</v>
      </c>
      <c r="K1252" s="142">
        <v>100</v>
      </c>
      <c r="L1252" s="143">
        <v>0.1</v>
      </c>
      <c r="M1252" s="141"/>
      <c r="N1252" s="43">
        <f>IF(Tableau5[[#This Row],[PN]]&gt;0.05,"ERREUR",Tableau5[[#This Row],[Prix de vente public]]*(1-(Tableau5[[#This Row],[Remise]]+Tableau5[[#This Row],[PN]])))</f>
        <v>90</v>
      </c>
      <c r="O1252" s="44"/>
    </row>
    <row r="1253" spans="5:15" x14ac:dyDescent="0.25">
      <c r="E1253" s="125" t="s">
        <v>6</v>
      </c>
      <c r="F1253" s="5" t="s">
        <v>92</v>
      </c>
      <c r="G1253" s="145" t="s">
        <v>1767</v>
      </c>
      <c r="H1253" s="74" t="s">
        <v>26</v>
      </c>
      <c r="I1253" s="127" t="s">
        <v>3677</v>
      </c>
      <c r="J1253" s="144" t="s">
        <v>5587</v>
      </c>
      <c r="K1253" s="142">
        <v>100</v>
      </c>
      <c r="L1253" s="143">
        <v>0.1</v>
      </c>
      <c r="M1253" s="141"/>
      <c r="N1253" s="43">
        <f>IF(Tableau5[[#This Row],[PN]]&gt;0.05,"ERREUR",Tableau5[[#This Row],[Prix de vente public]]*(1-(Tableau5[[#This Row],[Remise]]+Tableau5[[#This Row],[PN]])))</f>
        <v>90</v>
      </c>
      <c r="O1253" s="44"/>
    </row>
    <row r="1254" spans="5:15" x14ac:dyDescent="0.25">
      <c r="E1254" s="125" t="s">
        <v>6</v>
      </c>
      <c r="F1254" s="5" t="s">
        <v>92</v>
      </c>
      <c r="G1254" s="145" t="s">
        <v>1768</v>
      </c>
      <c r="H1254" s="74" t="s">
        <v>26</v>
      </c>
      <c r="I1254" s="127" t="s">
        <v>3678</v>
      </c>
      <c r="J1254" s="144" t="s">
        <v>5588</v>
      </c>
      <c r="K1254" s="142">
        <v>100</v>
      </c>
      <c r="L1254" s="143">
        <v>0.1</v>
      </c>
      <c r="M1254" s="141"/>
      <c r="N1254" s="43">
        <f>IF(Tableau5[[#This Row],[PN]]&gt;0.05,"ERREUR",Tableau5[[#This Row],[Prix de vente public]]*(1-(Tableau5[[#This Row],[Remise]]+Tableau5[[#This Row],[PN]])))</f>
        <v>90</v>
      </c>
      <c r="O1254" s="44"/>
    </row>
    <row r="1255" spans="5:15" x14ac:dyDescent="0.25">
      <c r="E1255" s="125" t="s">
        <v>6</v>
      </c>
      <c r="F1255" s="5" t="s">
        <v>92</v>
      </c>
      <c r="G1255" s="145" t="s">
        <v>1769</v>
      </c>
      <c r="H1255" s="74" t="s">
        <v>26</v>
      </c>
      <c r="I1255" s="127" t="s">
        <v>3679</v>
      </c>
      <c r="J1255" s="144" t="s">
        <v>5589</v>
      </c>
      <c r="K1255" s="142">
        <v>100</v>
      </c>
      <c r="L1255" s="143">
        <v>0.1</v>
      </c>
      <c r="M1255" s="141"/>
      <c r="N1255" s="43">
        <f>IF(Tableau5[[#This Row],[PN]]&gt;0.05,"ERREUR",Tableau5[[#This Row],[Prix de vente public]]*(1-(Tableau5[[#This Row],[Remise]]+Tableau5[[#This Row],[PN]])))</f>
        <v>90</v>
      </c>
      <c r="O1255" s="44"/>
    </row>
    <row r="1256" spans="5:15" x14ac:dyDescent="0.25">
      <c r="E1256" s="125" t="s">
        <v>6</v>
      </c>
      <c r="F1256" s="5" t="s">
        <v>92</v>
      </c>
      <c r="G1256" s="145" t="s">
        <v>1770</v>
      </c>
      <c r="H1256" s="74" t="s">
        <v>26</v>
      </c>
      <c r="I1256" s="127" t="s">
        <v>3680</v>
      </c>
      <c r="J1256" s="144" t="s">
        <v>5590</v>
      </c>
      <c r="K1256" s="142">
        <v>100</v>
      </c>
      <c r="L1256" s="143">
        <v>0.1</v>
      </c>
      <c r="M1256" s="141"/>
      <c r="N1256" s="43">
        <f>IF(Tableau5[[#This Row],[PN]]&gt;0.05,"ERREUR",Tableau5[[#This Row],[Prix de vente public]]*(1-(Tableau5[[#This Row],[Remise]]+Tableau5[[#This Row],[PN]])))</f>
        <v>90</v>
      </c>
      <c r="O1256" s="44"/>
    </row>
    <row r="1257" spans="5:15" x14ac:dyDescent="0.25">
      <c r="E1257" s="125" t="s">
        <v>6</v>
      </c>
      <c r="F1257" s="5" t="s">
        <v>92</v>
      </c>
      <c r="G1257" s="145" t="s">
        <v>1771</v>
      </c>
      <c r="H1257" s="74" t="s">
        <v>26</v>
      </c>
      <c r="I1257" s="127" t="s">
        <v>3681</v>
      </c>
      <c r="J1257" s="144" t="s">
        <v>5591</v>
      </c>
      <c r="K1257" s="142">
        <v>100</v>
      </c>
      <c r="L1257" s="143">
        <v>0.1</v>
      </c>
      <c r="M1257" s="141"/>
      <c r="N1257" s="43">
        <f>IF(Tableau5[[#This Row],[PN]]&gt;0.05,"ERREUR",Tableau5[[#This Row],[Prix de vente public]]*(1-(Tableau5[[#This Row],[Remise]]+Tableau5[[#This Row],[PN]])))</f>
        <v>90</v>
      </c>
      <c r="O1257" s="44"/>
    </row>
    <row r="1258" spans="5:15" x14ac:dyDescent="0.25">
      <c r="E1258" s="125" t="s">
        <v>6</v>
      </c>
      <c r="F1258" s="5" t="s">
        <v>92</v>
      </c>
      <c r="G1258" s="145" t="s">
        <v>1772</v>
      </c>
      <c r="H1258" s="74" t="s">
        <v>26</v>
      </c>
      <c r="I1258" s="127" t="s">
        <v>3682</v>
      </c>
      <c r="J1258" s="144" t="s">
        <v>5592</v>
      </c>
      <c r="K1258" s="142">
        <v>100</v>
      </c>
      <c r="L1258" s="143">
        <v>0.1</v>
      </c>
      <c r="M1258" s="141"/>
      <c r="N1258" s="43">
        <f>IF(Tableau5[[#This Row],[PN]]&gt;0.05,"ERREUR",Tableau5[[#This Row],[Prix de vente public]]*(1-(Tableau5[[#This Row],[Remise]]+Tableau5[[#This Row],[PN]])))</f>
        <v>90</v>
      </c>
      <c r="O1258" s="44"/>
    </row>
    <row r="1259" spans="5:15" x14ac:dyDescent="0.25">
      <c r="E1259" s="125" t="s">
        <v>6</v>
      </c>
      <c r="F1259" s="5" t="s">
        <v>92</v>
      </c>
      <c r="G1259" s="145" t="s">
        <v>1773</v>
      </c>
      <c r="H1259" s="74" t="s">
        <v>26</v>
      </c>
      <c r="I1259" s="127" t="s">
        <v>3683</v>
      </c>
      <c r="J1259" s="144" t="s">
        <v>5593</v>
      </c>
      <c r="K1259" s="142">
        <v>100</v>
      </c>
      <c r="L1259" s="143">
        <v>0.1</v>
      </c>
      <c r="M1259" s="141"/>
      <c r="N1259" s="43">
        <f>IF(Tableau5[[#This Row],[PN]]&gt;0.05,"ERREUR",Tableau5[[#This Row],[Prix de vente public]]*(1-(Tableau5[[#This Row],[Remise]]+Tableau5[[#This Row],[PN]])))</f>
        <v>90</v>
      </c>
      <c r="O1259" s="44"/>
    </row>
    <row r="1260" spans="5:15" x14ac:dyDescent="0.25">
      <c r="E1260" s="125" t="s">
        <v>6</v>
      </c>
      <c r="F1260" s="5" t="s">
        <v>92</v>
      </c>
      <c r="G1260" s="145" t="s">
        <v>1774</v>
      </c>
      <c r="H1260" s="74" t="s">
        <v>26</v>
      </c>
      <c r="I1260" s="127" t="s">
        <v>3684</v>
      </c>
      <c r="J1260" s="144" t="s">
        <v>5594</v>
      </c>
      <c r="K1260" s="142">
        <v>100</v>
      </c>
      <c r="L1260" s="143">
        <v>0.1</v>
      </c>
      <c r="M1260" s="141"/>
      <c r="N1260" s="43">
        <f>IF(Tableau5[[#This Row],[PN]]&gt;0.05,"ERREUR",Tableau5[[#This Row],[Prix de vente public]]*(1-(Tableau5[[#This Row],[Remise]]+Tableau5[[#This Row],[PN]])))</f>
        <v>90</v>
      </c>
      <c r="O1260" s="44"/>
    </row>
    <row r="1261" spans="5:15" x14ac:dyDescent="0.25">
      <c r="E1261" s="125" t="s">
        <v>6</v>
      </c>
      <c r="F1261" s="5" t="s">
        <v>92</v>
      </c>
      <c r="G1261" s="145" t="s">
        <v>1775</v>
      </c>
      <c r="H1261" s="74" t="s">
        <v>26</v>
      </c>
      <c r="I1261" s="127" t="s">
        <v>3685</v>
      </c>
      <c r="J1261" s="144" t="s">
        <v>5595</v>
      </c>
      <c r="K1261" s="142">
        <v>100</v>
      </c>
      <c r="L1261" s="143">
        <v>0.1</v>
      </c>
      <c r="M1261" s="141"/>
      <c r="N1261" s="43">
        <f>IF(Tableau5[[#This Row],[PN]]&gt;0.05,"ERREUR",Tableau5[[#This Row],[Prix de vente public]]*(1-(Tableau5[[#This Row],[Remise]]+Tableau5[[#This Row],[PN]])))</f>
        <v>90</v>
      </c>
      <c r="O1261" s="44"/>
    </row>
    <row r="1262" spans="5:15" x14ac:dyDescent="0.25">
      <c r="E1262" s="125" t="s">
        <v>6</v>
      </c>
      <c r="F1262" s="5" t="s">
        <v>92</v>
      </c>
      <c r="G1262" s="145" t="s">
        <v>1776</v>
      </c>
      <c r="H1262" s="74" t="s">
        <v>26</v>
      </c>
      <c r="I1262" s="127" t="s">
        <v>3686</v>
      </c>
      <c r="J1262" s="144" t="s">
        <v>5596</v>
      </c>
      <c r="K1262" s="142">
        <v>100</v>
      </c>
      <c r="L1262" s="143">
        <v>0.1</v>
      </c>
      <c r="M1262" s="141"/>
      <c r="N1262" s="43">
        <f>IF(Tableau5[[#This Row],[PN]]&gt;0.05,"ERREUR",Tableau5[[#This Row],[Prix de vente public]]*(1-(Tableau5[[#This Row],[Remise]]+Tableau5[[#This Row],[PN]])))</f>
        <v>90</v>
      </c>
      <c r="O1262" s="44"/>
    </row>
    <row r="1263" spans="5:15" x14ac:dyDescent="0.25">
      <c r="E1263" s="125" t="s">
        <v>6</v>
      </c>
      <c r="F1263" s="5" t="s">
        <v>92</v>
      </c>
      <c r="G1263" s="145" t="s">
        <v>1777</v>
      </c>
      <c r="H1263" s="74" t="s">
        <v>26</v>
      </c>
      <c r="I1263" s="127" t="s">
        <v>3687</v>
      </c>
      <c r="J1263" s="144" t="s">
        <v>5597</v>
      </c>
      <c r="K1263" s="142">
        <v>100</v>
      </c>
      <c r="L1263" s="143">
        <v>0.1</v>
      </c>
      <c r="M1263" s="141"/>
      <c r="N1263" s="43">
        <f>IF(Tableau5[[#This Row],[PN]]&gt;0.05,"ERREUR",Tableau5[[#This Row],[Prix de vente public]]*(1-(Tableau5[[#This Row],[Remise]]+Tableau5[[#This Row],[PN]])))</f>
        <v>90</v>
      </c>
      <c r="O1263" s="44"/>
    </row>
    <row r="1264" spans="5:15" x14ac:dyDescent="0.25">
      <c r="E1264" s="125" t="s">
        <v>6</v>
      </c>
      <c r="F1264" s="5" t="s">
        <v>92</v>
      </c>
      <c r="G1264" s="145" t="s">
        <v>1778</v>
      </c>
      <c r="H1264" s="74" t="s">
        <v>26</v>
      </c>
      <c r="I1264" s="127" t="s">
        <v>3688</v>
      </c>
      <c r="J1264" s="144" t="s">
        <v>5598</v>
      </c>
      <c r="K1264" s="142">
        <v>100</v>
      </c>
      <c r="L1264" s="143">
        <v>0.1</v>
      </c>
      <c r="M1264" s="141"/>
      <c r="N1264" s="43">
        <f>IF(Tableau5[[#This Row],[PN]]&gt;0.05,"ERREUR",Tableau5[[#This Row],[Prix de vente public]]*(1-(Tableau5[[#This Row],[Remise]]+Tableau5[[#This Row],[PN]])))</f>
        <v>90</v>
      </c>
      <c r="O1264" s="44"/>
    </row>
    <row r="1265" spans="5:15" x14ac:dyDescent="0.25">
      <c r="E1265" s="125" t="s">
        <v>6</v>
      </c>
      <c r="F1265" s="5" t="s">
        <v>92</v>
      </c>
      <c r="G1265" s="145" t="s">
        <v>1779</v>
      </c>
      <c r="H1265" s="74" t="s">
        <v>26</v>
      </c>
      <c r="I1265" s="127" t="s">
        <v>3689</v>
      </c>
      <c r="J1265" s="144" t="s">
        <v>5599</v>
      </c>
      <c r="K1265" s="142">
        <v>100</v>
      </c>
      <c r="L1265" s="143">
        <v>0.1</v>
      </c>
      <c r="M1265" s="141"/>
      <c r="N1265" s="43">
        <f>IF(Tableau5[[#This Row],[PN]]&gt;0.05,"ERREUR",Tableau5[[#This Row],[Prix de vente public]]*(1-(Tableau5[[#This Row],[Remise]]+Tableau5[[#This Row],[PN]])))</f>
        <v>90</v>
      </c>
      <c r="O1265" s="44"/>
    </row>
    <row r="1266" spans="5:15" x14ac:dyDescent="0.25">
      <c r="E1266" s="125" t="s">
        <v>6</v>
      </c>
      <c r="F1266" s="5" t="s">
        <v>92</v>
      </c>
      <c r="G1266" s="145" t="s">
        <v>1780</v>
      </c>
      <c r="H1266" s="74" t="s">
        <v>26</v>
      </c>
      <c r="I1266" s="127" t="s">
        <v>3690</v>
      </c>
      <c r="J1266" s="144" t="s">
        <v>5600</v>
      </c>
      <c r="K1266" s="142">
        <v>100</v>
      </c>
      <c r="L1266" s="143">
        <v>0.1</v>
      </c>
      <c r="M1266" s="141"/>
      <c r="N1266" s="43">
        <f>IF(Tableau5[[#This Row],[PN]]&gt;0.05,"ERREUR",Tableau5[[#This Row],[Prix de vente public]]*(1-(Tableau5[[#This Row],[Remise]]+Tableau5[[#This Row],[PN]])))</f>
        <v>90</v>
      </c>
      <c r="O1266" s="44"/>
    </row>
    <row r="1267" spans="5:15" x14ac:dyDescent="0.25">
      <c r="E1267" s="125" t="s">
        <v>6</v>
      </c>
      <c r="F1267" s="5" t="s">
        <v>92</v>
      </c>
      <c r="G1267" s="145" t="s">
        <v>1781</v>
      </c>
      <c r="H1267" s="74" t="s">
        <v>26</v>
      </c>
      <c r="I1267" s="127" t="s">
        <v>3691</v>
      </c>
      <c r="J1267" s="144" t="s">
        <v>5601</v>
      </c>
      <c r="K1267" s="142">
        <v>100</v>
      </c>
      <c r="L1267" s="143">
        <v>0.1</v>
      </c>
      <c r="M1267" s="141"/>
      <c r="N1267" s="43">
        <f>IF(Tableau5[[#This Row],[PN]]&gt;0.05,"ERREUR",Tableau5[[#This Row],[Prix de vente public]]*(1-(Tableau5[[#This Row],[Remise]]+Tableau5[[#This Row],[PN]])))</f>
        <v>90</v>
      </c>
      <c r="O1267" s="44"/>
    </row>
    <row r="1268" spans="5:15" x14ac:dyDescent="0.25">
      <c r="E1268" s="125" t="s">
        <v>6</v>
      </c>
      <c r="F1268" s="5" t="s">
        <v>92</v>
      </c>
      <c r="G1268" s="145" t="s">
        <v>1782</v>
      </c>
      <c r="H1268" s="74" t="s">
        <v>26</v>
      </c>
      <c r="I1268" s="127" t="s">
        <v>3692</v>
      </c>
      <c r="J1268" s="144" t="s">
        <v>5602</v>
      </c>
      <c r="K1268" s="142">
        <v>100</v>
      </c>
      <c r="L1268" s="143">
        <v>0.1</v>
      </c>
      <c r="M1268" s="141"/>
      <c r="N1268" s="43">
        <f>IF(Tableau5[[#This Row],[PN]]&gt;0.05,"ERREUR",Tableau5[[#This Row],[Prix de vente public]]*(1-(Tableau5[[#This Row],[Remise]]+Tableau5[[#This Row],[PN]])))</f>
        <v>90</v>
      </c>
      <c r="O1268" s="44"/>
    </row>
    <row r="1269" spans="5:15" x14ac:dyDescent="0.25">
      <c r="E1269" s="125" t="s">
        <v>6</v>
      </c>
      <c r="F1269" s="5" t="s">
        <v>92</v>
      </c>
      <c r="G1269" s="145" t="s">
        <v>1783</v>
      </c>
      <c r="H1269" s="74" t="s">
        <v>26</v>
      </c>
      <c r="I1269" s="127" t="s">
        <v>3693</v>
      </c>
      <c r="J1269" s="144" t="s">
        <v>5603</v>
      </c>
      <c r="K1269" s="142">
        <v>100</v>
      </c>
      <c r="L1269" s="143">
        <v>0.1</v>
      </c>
      <c r="M1269" s="141"/>
      <c r="N1269" s="43">
        <f>IF(Tableau5[[#This Row],[PN]]&gt;0.05,"ERREUR",Tableau5[[#This Row],[Prix de vente public]]*(1-(Tableau5[[#This Row],[Remise]]+Tableau5[[#This Row],[PN]])))</f>
        <v>90</v>
      </c>
      <c r="O1269" s="44"/>
    </row>
    <row r="1270" spans="5:15" x14ac:dyDescent="0.25">
      <c r="E1270" s="125" t="s">
        <v>6</v>
      </c>
      <c r="F1270" s="5" t="s">
        <v>92</v>
      </c>
      <c r="G1270" s="145" t="s">
        <v>1784</v>
      </c>
      <c r="H1270" s="74" t="s">
        <v>26</v>
      </c>
      <c r="I1270" s="127" t="s">
        <v>3694</v>
      </c>
      <c r="J1270" s="144" t="s">
        <v>5604</v>
      </c>
      <c r="K1270" s="142">
        <v>100</v>
      </c>
      <c r="L1270" s="143">
        <v>0.1</v>
      </c>
      <c r="M1270" s="141"/>
      <c r="N1270" s="43">
        <f>IF(Tableau5[[#This Row],[PN]]&gt;0.05,"ERREUR",Tableau5[[#This Row],[Prix de vente public]]*(1-(Tableau5[[#This Row],[Remise]]+Tableau5[[#This Row],[PN]])))</f>
        <v>90</v>
      </c>
      <c r="O1270" s="44"/>
    </row>
    <row r="1271" spans="5:15" x14ac:dyDescent="0.25">
      <c r="E1271" s="125" t="s">
        <v>6</v>
      </c>
      <c r="F1271" s="5" t="s">
        <v>92</v>
      </c>
      <c r="G1271" s="145" t="s">
        <v>1785</v>
      </c>
      <c r="H1271" s="74" t="s">
        <v>26</v>
      </c>
      <c r="I1271" s="127" t="s">
        <v>3695</v>
      </c>
      <c r="J1271" s="144" t="s">
        <v>5605</v>
      </c>
      <c r="K1271" s="142">
        <v>100</v>
      </c>
      <c r="L1271" s="143">
        <v>0.1</v>
      </c>
      <c r="M1271" s="141"/>
      <c r="N1271" s="43">
        <f>IF(Tableau5[[#This Row],[PN]]&gt;0.05,"ERREUR",Tableau5[[#This Row],[Prix de vente public]]*(1-(Tableau5[[#This Row],[Remise]]+Tableau5[[#This Row],[PN]])))</f>
        <v>90</v>
      </c>
      <c r="O1271" s="44"/>
    </row>
    <row r="1272" spans="5:15" x14ac:dyDescent="0.25">
      <c r="E1272" s="125" t="s">
        <v>6</v>
      </c>
      <c r="F1272" s="5" t="s">
        <v>92</v>
      </c>
      <c r="G1272" s="145" t="s">
        <v>1786</v>
      </c>
      <c r="H1272" s="74" t="s">
        <v>26</v>
      </c>
      <c r="I1272" s="127" t="s">
        <v>3696</v>
      </c>
      <c r="J1272" s="144" t="s">
        <v>5606</v>
      </c>
      <c r="K1272" s="142">
        <v>100</v>
      </c>
      <c r="L1272" s="143">
        <v>0.1</v>
      </c>
      <c r="M1272" s="141"/>
      <c r="N1272" s="43">
        <f>IF(Tableau5[[#This Row],[PN]]&gt;0.05,"ERREUR",Tableau5[[#This Row],[Prix de vente public]]*(1-(Tableau5[[#This Row],[Remise]]+Tableau5[[#This Row],[PN]])))</f>
        <v>90</v>
      </c>
      <c r="O1272" s="44"/>
    </row>
    <row r="1273" spans="5:15" x14ac:dyDescent="0.25">
      <c r="E1273" s="125" t="s">
        <v>6</v>
      </c>
      <c r="F1273" s="5" t="s">
        <v>92</v>
      </c>
      <c r="G1273" s="145" t="s">
        <v>1787</v>
      </c>
      <c r="H1273" s="74" t="s">
        <v>26</v>
      </c>
      <c r="I1273" s="127" t="s">
        <v>3697</v>
      </c>
      <c r="J1273" s="144" t="s">
        <v>5607</v>
      </c>
      <c r="K1273" s="142">
        <v>100</v>
      </c>
      <c r="L1273" s="143">
        <v>0.1</v>
      </c>
      <c r="M1273" s="141"/>
      <c r="N1273" s="43">
        <f>IF(Tableau5[[#This Row],[PN]]&gt;0.05,"ERREUR",Tableau5[[#This Row],[Prix de vente public]]*(1-(Tableau5[[#This Row],[Remise]]+Tableau5[[#This Row],[PN]])))</f>
        <v>90</v>
      </c>
      <c r="O1273" s="44"/>
    </row>
    <row r="1274" spans="5:15" x14ac:dyDescent="0.25">
      <c r="E1274" s="125" t="s">
        <v>6</v>
      </c>
      <c r="F1274" s="5" t="s">
        <v>92</v>
      </c>
      <c r="G1274" s="145" t="s">
        <v>1788</v>
      </c>
      <c r="H1274" s="74" t="s">
        <v>26</v>
      </c>
      <c r="I1274" s="127" t="s">
        <v>3698</v>
      </c>
      <c r="J1274" s="144" t="s">
        <v>5608</v>
      </c>
      <c r="K1274" s="142">
        <v>100</v>
      </c>
      <c r="L1274" s="143">
        <v>0.1</v>
      </c>
      <c r="M1274" s="141"/>
      <c r="N1274" s="43">
        <f>IF(Tableau5[[#This Row],[PN]]&gt;0.05,"ERREUR",Tableau5[[#This Row],[Prix de vente public]]*(1-(Tableau5[[#This Row],[Remise]]+Tableau5[[#This Row],[PN]])))</f>
        <v>90</v>
      </c>
      <c r="O1274" s="44"/>
    </row>
    <row r="1275" spans="5:15" x14ac:dyDescent="0.25">
      <c r="E1275" s="125" t="s">
        <v>6</v>
      </c>
      <c r="F1275" s="5" t="s">
        <v>92</v>
      </c>
      <c r="G1275" s="145" t="s">
        <v>1789</v>
      </c>
      <c r="H1275" s="74" t="s">
        <v>26</v>
      </c>
      <c r="I1275" s="127" t="s">
        <v>3699</v>
      </c>
      <c r="J1275" s="144" t="s">
        <v>5609</v>
      </c>
      <c r="K1275" s="142">
        <v>100</v>
      </c>
      <c r="L1275" s="143">
        <v>0.1</v>
      </c>
      <c r="M1275" s="141"/>
      <c r="N1275" s="43">
        <f>IF(Tableau5[[#This Row],[PN]]&gt;0.05,"ERREUR",Tableau5[[#This Row],[Prix de vente public]]*(1-(Tableau5[[#This Row],[Remise]]+Tableau5[[#This Row],[PN]])))</f>
        <v>90</v>
      </c>
      <c r="O1275" s="44"/>
    </row>
    <row r="1276" spans="5:15" x14ac:dyDescent="0.25">
      <c r="E1276" s="125" t="s">
        <v>6</v>
      </c>
      <c r="F1276" s="5" t="s">
        <v>92</v>
      </c>
      <c r="G1276" s="145" t="s">
        <v>1790</v>
      </c>
      <c r="H1276" s="74" t="s">
        <v>26</v>
      </c>
      <c r="I1276" s="127" t="s">
        <v>3700</v>
      </c>
      <c r="J1276" s="144" t="s">
        <v>5610</v>
      </c>
      <c r="K1276" s="142">
        <v>100</v>
      </c>
      <c r="L1276" s="143">
        <v>0.1</v>
      </c>
      <c r="M1276" s="141"/>
      <c r="N1276" s="43">
        <f>IF(Tableau5[[#This Row],[PN]]&gt;0.05,"ERREUR",Tableau5[[#This Row],[Prix de vente public]]*(1-(Tableau5[[#This Row],[Remise]]+Tableau5[[#This Row],[PN]])))</f>
        <v>90</v>
      </c>
      <c r="O1276" s="44"/>
    </row>
    <row r="1277" spans="5:15" x14ac:dyDescent="0.25">
      <c r="E1277" s="125" t="s">
        <v>6</v>
      </c>
      <c r="F1277" s="5" t="s">
        <v>92</v>
      </c>
      <c r="G1277" s="145" t="s">
        <v>1791</v>
      </c>
      <c r="H1277" s="74" t="s">
        <v>26</v>
      </c>
      <c r="I1277" s="127" t="s">
        <v>3701</v>
      </c>
      <c r="J1277" s="144" t="s">
        <v>5611</v>
      </c>
      <c r="K1277" s="142">
        <v>100</v>
      </c>
      <c r="L1277" s="143">
        <v>0.1</v>
      </c>
      <c r="M1277" s="141"/>
      <c r="N1277" s="43">
        <f>IF(Tableau5[[#This Row],[PN]]&gt;0.05,"ERREUR",Tableau5[[#This Row],[Prix de vente public]]*(1-(Tableau5[[#This Row],[Remise]]+Tableau5[[#This Row],[PN]])))</f>
        <v>90</v>
      </c>
      <c r="O1277" s="44"/>
    </row>
    <row r="1278" spans="5:15" x14ac:dyDescent="0.25">
      <c r="E1278" s="125" t="s">
        <v>6</v>
      </c>
      <c r="F1278" s="5" t="s">
        <v>92</v>
      </c>
      <c r="G1278" s="145" t="s">
        <v>1792</v>
      </c>
      <c r="H1278" s="74" t="s">
        <v>26</v>
      </c>
      <c r="I1278" s="127" t="s">
        <v>3702</v>
      </c>
      <c r="J1278" s="144" t="s">
        <v>5612</v>
      </c>
      <c r="K1278" s="142">
        <v>100</v>
      </c>
      <c r="L1278" s="143">
        <v>0.1</v>
      </c>
      <c r="M1278" s="141"/>
      <c r="N1278" s="43">
        <f>IF(Tableau5[[#This Row],[PN]]&gt;0.05,"ERREUR",Tableau5[[#This Row],[Prix de vente public]]*(1-(Tableau5[[#This Row],[Remise]]+Tableau5[[#This Row],[PN]])))</f>
        <v>90</v>
      </c>
      <c r="O1278" s="44"/>
    </row>
    <row r="1279" spans="5:15" x14ac:dyDescent="0.25">
      <c r="E1279" s="125" t="s">
        <v>6</v>
      </c>
      <c r="F1279" s="5" t="s">
        <v>92</v>
      </c>
      <c r="G1279" s="145" t="s">
        <v>1793</v>
      </c>
      <c r="H1279" s="74" t="s">
        <v>26</v>
      </c>
      <c r="I1279" s="127" t="s">
        <v>3703</v>
      </c>
      <c r="J1279" s="144" t="s">
        <v>5613</v>
      </c>
      <c r="K1279" s="142">
        <v>100</v>
      </c>
      <c r="L1279" s="143">
        <v>0.1</v>
      </c>
      <c r="M1279" s="141"/>
      <c r="N1279" s="43">
        <f>IF(Tableau5[[#This Row],[PN]]&gt;0.05,"ERREUR",Tableau5[[#This Row],[Prix de vente public]]*(1-(Tableau5[[#This Row],[Remise]]+Tableau5[[#This Row],[PN]])))</f>
        <v>90</v>
      </c>
      <c r="O1279" s="44"/>
    </row>
    <row r="1280" spans="5:15" x14ac:dyDescent="0.25">
      <c r="E1280" s="125" t="s">
        <v>6</v>
      </c>
      <c r="F1280" s="5" t="s">
        <v>92</v>
      </c>
      <c r="G1280" s="145" t="s">
        <v>1794</v>
      </c>
      <c r="H1280" s="74" t="s">
        <v>26</v>
      </c>
      <c r="I1280" s="127" t="s">
        <v>3704</v>
      </c>
      <c r="J1280" s="144" t="s">
        <v>5614</v>
      </c>
      <c r="K1280" s="142">
        <v>100</v>
      </c>
      <c r="L1280" s="143">
        <v>0.1</v>
      </c>
      <c r="M1280" s="141"/>
      <c r="N1280" s="43">
        <f>IF(Tableau5[[#This Row],[PN]]&gt;0.05,"ERREUR",Tableau5[[#This Row],[Prix de vente public]]*(1-(Tableau5[[#This Row],[Remise]]+Tableau5[[#This Row],[PN]])))</f>
        <v>90</v>
      </c>
      <c r="O1280" s="44"/>
    </row>
    <row r="1281" spans="5:15" x14ac:dyDescent="0.25">
      <c r="E1281" s="125" t="s">
        <v>6</v>
      </c>
      <c r="F1281" s="5" t="s">
        <v>92</v>
      </c>
      <c r="G1281" s="145" t="s">
        <v>1795</v>
      </c>
      <c r="H1281" s="74" t="s">
        <v>26</v>
      </c>
      <c r="I1281" s="127" t="s">
        <v>3705</v>
      </c>
      <c r="J1281" s="144" t="s">
        <v>5615</v>
      </c>
      <c r="K1281" s="142">
        <v>100</v>
      </c>
      <c r="L1281" s="143">
        <v>0.1</v>
      </c>
      <c r="M1281" s="141"/>
      <c r="N1281" s="43">
        <f>IF(Tableau5[[#This Row],[PN]]&gt;0.05,"ERREUR",Tableau5[[#This Row],[Prix de vente public]]*(1-(Tableau5[[#This Row],[Remise]]+Tableau5[[#This Row],[PN]])))</f>
        <v>90</v>
      </c>
      <c r="O1281" s="44"/>
    </row>
    <row r="1282" spans="5:15" x14ac:dyDescent="0.25">
      <c r="E1282" s="125" t="s">
        <v>6</v>
      </c>
      <c r="F1282" s="5" t="s">
        <v>92</v>
      </c>
      <c r="G1282" s="145" t="s">
        <v>1796</v>
      </c>
      <c r="H1282" s="74" t="s">
        <v>26</v>
      </c>
      <c r="I1282" s="127" t="s">
        <v>3706</v>
      </c>
      <c r="J1282" s="144" t="s">
        <v>5616</v>
      </c>
      <c r="K1282" s="142">
        <v>100</v>
      </c>
      <c r="L1282" s="143">
        <v>0.1</v>
      </c>
      <c r="M1282" s="141"/>
      <c r="N1282" s="43">
        <f>IF(Tableau5[[#This Row],[PN]]&gt;0.05,"ERREUR",Tableau5[[#This Row],[Prix de vente public]]*(1-(Tableau5[[#This Row],[Remise]]+Tableau5[[#This Row],[PN]])))</f>
        <v>90</v>
      </c>
      <c r="O1282" s="44"/>
    </row>
    <row r="1283" spans="5:15" x14ac:dyDescent="0.25">
      <c r="E1283" s="125" t="s">
        <v>6</v>
      </c>
      <c r="F1283" s="5" t="s">
        <v>92</v>
      </c>
      <c r="G1283" s="145" t="s">
        <v>1797</v>
      </c>
      <c r="H1283" s="74" t="s">
        <v>26</v>
      </c>
      <c r="I1283" s="127" t="s">
        <v>3707</v>
      </c>
      <c r="J1283" s="144" t="s">
        <v>5617</v>
      </c>
      <c r="K1283" s="142">
        <v>100</v>
      </c>
      <c r="L1283" s="143">
        <v>0.1</v>
      </c>
      <c r="M1283" s="141"/>
      <c r="N1283" s="43">
        <f>IF(Tableau5[[#This Row],[PN]]&gt;0.05,"ERREUR",Tableau5[[#This Row],[Prix de vente public]]*(1-(Tableau5[[#This Row],[Remise]]+Tableau5[[#This Row],[PN]])))</f>
        <v>90</v>
      </c>
      <c r="O1283" s="44"/>
    </row>
    <row r="1284" spans="5:15" x14ac:dyDescent="0.25">
      <c r="E1284" s="125" t="s">
        <v>6</v>
      </c>
      <c r="F1284" s="5" t="s">
        <v>92</v>
      </c>
      <c r="G1284" s="145" t="s">
        <v>1798</v>
      </c>
      <c r="H1284" s="74" t="s">
        <v>26</v>
      </c>
      <c r="I1284" s="127" t="s">
        <v>3708</v>
      </c>
      <c r="J1284" s="144" t="s">
        <v>5618</v>
      </c>
      <c r="K1284" s="142">
        <v>100</v>
      </c>
      <c r="L1284" s="143">
        <v>0.1</v>
      </c>
      <c r="M1284" s="141"/>
      <c r="N1284" s="43">
        <f>IF(Tableau5[[#This Row],[PN]]&gt;0.05,"ERREUR",Tableau5[[#This Row],[Prix de vente public]]*(1-(Tableau5[[#This Row],[Remise]]+Tableau5[[#This Row],[PN]])))</f>
        <v>90</v>
      </c>
      <c r="O1284" s="44"/>
    </row>
    <row r="1285" spans="5:15" x14ac:dyDescent="0.25">
      <c r="E1285" s="125" t="s">
        <v>6</v>
      </c>
      <c r="F1285" s="5" t="s">
        <v>92</v>
      </c>
      <c r="G1285" s="145" t="s">
        <v>1799</v>
      </c>
      <c r="H1285" s="74" t="s">
        <v>26</v>
      </c>
      <c r="I1285" s="127" t="s">
        <v>3709</v>
      </c>
      <c r="J1285" s="144" t="s">
        <v>5619</v>
      </c>
      <c r="K1285" s="142">
        <v>100</v>
      </c>
      <c r="L1285" s="143">
        <v>0.1</v>
      </c>
      <c r="M1285" s="141"/>
      <c r="N1285" s="43">
        <f>IF(Tableau5[[#This Row],[PN]]&gt;0.05,"ERREUR",Tableau5[[#This Row],[Prix de vente public]]*(1-(Tableau5[[#This Row],[Remise]]+Tableau5[[#This Row],[PN]])))</f>
        <v>90</v>
      </c>
      <c r="O1285" s="44"/>
    </row>
    <row r="1286" spans="5:15" x14ac:dyDescent="0.25">
      <c r="E1286" s="125" t="s">
        <v>6</v>
      </c>
      <c r="F1286" s="5" t="s">
        <v>92</v>
      </c>
      <c r="G1286" s="145" t="s">
        <v>1800</v>
      </c>
      <c r="H1286" s="74" t="s">
        <v>26</v>
      </c>
      <c r="I1286" s="127" t="s">
        <v>3710</v>
      </c>
      <c r="J1286" s="144" t="s">
        <v>5620</v>
      </c>
      <c r="K1286" s="142">
        <v>100</v>
      </c>
      <c r="L1286" s="143">
        <v>0.1</v>
      </c>
      <c r="M1286" s="141"/>
      <c r="N1286" s="43">
        <f>IF(Tableau5[[#This Row],[PN]]&gt;0.05,"ERREUR",Tableau5[[#This Row],[Prix de vente public]]*(1-(Tableau5[[#This Row],[Remise]]+Tableau5[[#This Row],[PN]])))</f>
        <v>90</v>
      </c>
      <c r="O1286" s="44"/>
    </row>
    <row r="1287" spans="5:15" x14ac:dyDescent="0.25">
      <c r="E1287" s="125" t="s">
        <v>6</v>
      </c>
      <c r="F1287" s="5" t="s">
        <v>92</v>
      </c>
      <c r="G1287" s="145" t="s">
        <v>1801</v>
      </c>
      <c r="H1287" s="74" t="s">
        <v>26</v>
      </c>
      <c r="I1287" s="127" t="s">
        <v>3711</v>
      </c>
      <c r="J1287" s="144" t="s">
        <v>5621</v>
      </c>
      <c r="K1287" s="142">
        <v>100</v>
      </c>
      <c r="L1287" s="143">
        <v>0.1</v>
      </c>
      <c r="M1287" s="141"/>
      <c r="N1287" s="43">
        <f>IF(Tableau5[[#This Row],[PN]]&gt;0.05,"ERREUR",Tableau5[[#This Row],[Prix de vente public]]*(1-(Tableau5[[#This Row],[Remise]]+Tableau5[[#This Row],[PN]])))</f>
        <v>90</v>
      </c>
      <c r="O1287" s="44"/>
    </row>
    <row r="1288" spans="5:15" x14ac:dyDescent="0.25">
      <c r="E1288" s="125" t="s">
        <v>6</v>
      </c>
      <c r="F1288" s="5" t="s">
        <v>92</v>
      </c>
      <c r="G1288" s="145" t="s">
        <v>1802</v>
      </c>
      <c r="H1288" s="74" t="s">
        <v>26</v>
      </c>
      <c r="I1288" s="127" t="s">
        <v>3712</v>
      </c>
      <c r="J1288" s="144" t="s">
        <v>5622</v>
      </c>
      <c r="K1288" s="142">
        <v>100</v>
      </c>
      <c r="L1288" s="143">
        <v>0.1</v>
      </c>
      <c r="M1288" s="141"/>
      <c r="N1288" s="43">
        <f>IF(Tableau5[[#This Row],[PN]]&gt;0.05,"ERREUR",Tableau5[[#This Row],[Prix de vente public]]*(1-(Tableau5[[#This Row],[Remise]]+Tableau5[[#This Row],[PN]])))</f>
        <v>90</v>
      </c>
      <c r="O1288" s="44"/>
    </row>
    <row r="1289" spans="5:15" x14ac:dyDescent="0.25">
      <c r="E1289" s="125" t="s">
        <v>6</v>
      </c>
      <c r="F1289" s="5" t="s">
        <v>92</v>
      </c>
      <c r="G1289" s="145" t="s">
        <v>1803</v>
      </c>
      <c r="H1289" s="74" t="s">
        <v>26</v>
      </c>
      <c r="I1289" s="127" t="s">
        <v>3713</v>
      </c>
      <c r="J1289" s="144" t="s">
        <v>5623</v>
      </c>
      <c r="K1289" s="142">
        <v>100</v>
      </c>
      <c r="L1289" s="143">
        <v>0.1</v>
      </c>
      <c r="M1289" s="141"/>
      <c r="N1289" s="43">
        <f>IF(Tableau5[[#This Row],[PN]]&gt;0.05,"ERREUR",Tableau5[[#This Row],[Prix de vente public]]*(1-(Tableau5[[#This Row],[Remise]]+Tableau5[[#This Row],[PN]])))</f>
        <v>90</v>
      </c>
      <c r="O1289" s="44"/>
    </row>
    <row r="1290" spans="5:15" x14ac:dyDescent="0.25">
      <c r="E1290" s="125" t="s">
        <v>6</v>
      </c>
      <c r="F1290" s="5" t="s">
        <v>92</v>
      </c>
      <c r="G1290" s="145" t="s">
        <v>1804</v>
      </c>
      <c r="H1290" s="74" t="s">
        <v>26</v>
      </c>
      <c r="I1290" s="127" t="s">
        <v>3714</v>
      </c>
      <c r="J1290" s="144" t="s">
        <v>5624</v>
      </c>
      <c r="K1290" s="142">
        <v>100</v>
      </c>
      <c r="L1290" s="143">
        <v>0.1</v>
      </c>
      <c r="M1290" s="141"/>
      <c r="N1290" s="43">
        <f>IF(Tableau5[[#This Row],[PN]]&gt;0.05,"ERREUR",Tableau5[[#This Row],[Prix de vente public]]*(1-(Tableau5[[#This Row],[Remise]]+Tableau5[[#This Row],[PN]])))</f>
        <v>90</v>
      </c>
      <c r="O1290" s="44"/>
    </row>
    <row r="1291" spans="5:15" x14ac:dyDescent="0.25">
      <c r="E1291" s="125" t="s">
        <v>6</v>
      </c>
      <c r="F1291" s="5" t="s">
        <v>92</v>
      </c>
      <c r="G1291" s="145" t="s">
        <v>1805</v>
      </c>
      <c r="H1291" s="74" t="s">
        <v>26</v>
      </c>
      <c r="I1291" s="127" t="s">
        <v>3715</v>
      </c>
      <c r="J1291" s="144" t="s">
        <v>5625</v>
      </c>
      <c r="K1291" s="142">
        <v>100</v>
      </c>
      <c r="L1291" s="143">
        <v>0.1</v>
      </c>
      <c r="M1291" s="141"/>
      <c r="N1291" s="43">
        <f>IF(Tableau5[[#This Row],[PN]]&gt;0.05,"ERREUR",Tableau5[[#This Row],[Prix de vente public]]*(1-(Tableau5[[#This Row],[Remise]]+Tableau5[[#This Row],[PN]])))</f>
        <v>90</v>
      </c>
      <c r="O1291" s="44"/>
    </row>
    <row r="1292" spans="5:15" x14ac:dyDescent="0.25">
      <c r="E1292" s="125" t="s">
        <v>6</v>
      </c>
      <c r="F1292" s="5" t="s">
        <v>92</v>
      </c>
      <c r="G1292" s="145" t="s">
        <v>1806</v>
      </c>
      <c r="H1292" s="74" t="s">
        <v>26</v>
      </c>
      <c r="I1292" s="127" t="s">
        <v>3716</v>
      </c>
      <c r="J1292" s="144" t="s">
        <v>5626</v>
      </c>
      <c r="K1292" s="142">
        <v>100</v>
      </c>
      <c r="L1292" s="143">
        <v>0.1</v>
      </c>
      <c r="M1292" s="141"/>
      <c r="N1292" s="43">
        <f>IF(Tableau5[[#This Row],[PN]]&gt;0.05,"ERREUR",Tableau5[[#This Row],[Prix de vente public]]*(1-(Tableau5[[#This Row],[Remise]]+Tableau5[[#This Row],[PN]])))</f>
        <v>90</v>
      </c>
      <c r="O1292" s="44"/>
    </row>
    <row r="1293" spans="5:15" x14ac:dyDescent="0.25">
      <c r="E1293" s="125" t="s">
        <v>6</v>
      </c>
      <c r="F1293" s="5" t="s">
        <v>92</v>
      </c>
      <c r="G1293" s="145" t="s">
        <v>1807</v>
      </c>
      <c r="H1293" s="74" t="s">
        <v>26</v>
      </c>
      <c r="I1293" s="127" t="s">
        <v>3717</v>
      </c>
      <c r="J1293" s="144" t="s">
        <v>5627</v>
      </c>
      <c r="K1293" s="142">
        <v>100</v>
      </c>
      <c r="L1293" s="143">
        <v>0.1</v>
      </c>
      <c r="M1293" s="141"/>
      <c r="N1293" s="43">
        <f>IF(Tableau5[[#This Row],[PN]]&gt;0.05,"ERREUR",Tableau5[[#This Row],[Prix de vente public]]*(1-(Tableau5[[#This Row],[Remise]]+Tableau5[[#This Row],[PN]])))</f>
        <v>90</v>
      </c>
      <c r="O1293" s="44"/>
    </row>
    <row r="1294" spans="5:15" x14ac:dyDescent="0.25">
      <c r="E1294" s="125" t="s">
        <v>6</v>
      </c>
      <c r="F1294" s="5" t="s">
        <v>92</v>
      </c>
      <c r="G1294" s="145" t="s">
        <v>1808</v>
      </c>
      <c r="H1294" s="74" t="s">
        <v>26</v>
      </c>
      <c r="I1294" s="127" t="s">
        <v>3718</v>
      </c>
      <c r="J1294" s="144" t="s">
        <v>5628</v>
      </c>
      <c r="K1294" s="142">
        <v>100</v>
      </c>
      <c r="L1294" s="143">
        <v>0.1</v>
      </c>
      <c r="M1294" s="141"/>
      <c r="N1294" s="43">
        <f>IF(Tableau5[[#This Row],[PN]]&gt;0.05,"ERREUR",Tableau5[[#This Row],[Prix de vente public]]*(1-(Tableau5[[#This Row],[Remise]]+Tableau5[[#This Row],[PN]])))</f>
        <v>90</v>
      </c>
      <c r="O1294" s="44"/>
    </row>
    <row r="1295" spans="5:15" x14ac:dyDescent="0.25">
      <c r="E1295" s="125" t="s">
        <v>6</v>
      </c>
      <c r="F1295" s="5" t="s">
        <v>92</v>
      </c>
      <c r="G1295" s="145" t="s">
        <v>1809</v>
      </c>
      <c r="H1295" s="74" t="s">
        <v>26</v>
      </c>
      <c r="I1295" s="127" t="s">
        <v>3719</v>
      </c>
      <c r="J1295" s="144" t="s">
        <v>5629</v>
      </c>
      <c r="K1295" s="142">
        <v>100</v>
      </c>
      <c r="L1295" s="143">
        <v>0.1</v>
      </c>
      <c r="M1295" s="141"/>
      <c r="N1295" s="43">
        <f>IF(Tableau5[[#This Row],[PN]]&gt;0.05,"ERREUR",Tableau5[[#This Row],[Prix de vente public]]*(1-(Tableau5[[#This Row],[Remise]]+Tableau5[[#This Row],[PN]])))</f>
        <v>90</v>
      </c>
      <c r="O1295" s="44"/>
    </row>
    <row r="1296" spans="5:15" x14ac:dyDescent="0.25">
      <c r="E1296" s="125" t="s">
        <v>6</v>
      </c>
      <c r="F1296" s="5" t="s">
        <v>92</v>
      </c>
      <c r="G1296" s="145" t="s">
        <v>1810</v>
      </c>
      <c r="H1296" s="74" t="s">
        <v>26</v>
      </c>
      <c r="I1296" s="127" t="s">
        <v>3720</v>
      </c>
      <c r="J1296" s="144" t="s">
        <v>5630</v>
      </c>
      <c r="K1296" s="142">
        <v>100</v>
      </c>
      <c r="L1296" s="143">
        <v>0.1</v>
      </c>
      <c r="M1296" s="141"/>
      <c r="N1296" s="43">
        <f>IF(Tableau5[[#This Row],[PN]]&gt;0.05,"ERREUR",Tableau5[[#This Row],[Prix de vente public]]*(1-(Tableau5[[#This Row],[Remise]]+Tableau5[[#This Row],[PN]])))</f>
        <v>90</v>
      </c>
      <c r="O1296" s="44"/>
    </row>
    <row r="1297" spans="5:15" x14ac:dyDescent="0.25">
      <c r="E1297" s="125" t="s">
        <v>6</v>
      </c>
      <c r="F1297" s="5" t="s">
        <v>92</v>
      </c>
      <c r="G1297" s="145" t="s">
        <v>1811</v>
      </c>
      <c r="H1297" s="74" t="s">
        <v>26</v>
      </c>
      <c r="I1297" s="127" t="s">
        <v>3721</v>
      </c>
      <c r="J1297" s="144" t="s">
        <v>5631</v>
      </c>
      <c r="K1297" s="142">
        <v>100</v>
      </c>
      <c r="L1297" s="143">
        <v>0.1</v>
      </c>
      <c r="M1297" s="141"/>
      <c r="N1297" s="43">
        <f>IF(Tableau5[[#This Row],[PN]]&gt;0.05,"ERREUR",Tableau5[[#This Row],[Prix de vente public]]*(1-(Tableau5[[#This Row],[Remise]]+Tableau5[[#This Row],[PN]])))</f>
        <v>90</v>
      </c>
      <c r="O1297" s="44"/>
    </row>
    <row r="1298" spans="5:15" x14ac:dyDescent="0.25">
      <c r="E1298" s="125" t="s">
        <v>6</v>
      </c>
      <c r="F1298" s="5" t="s">
        <v>92</v>
      </c>
      <c r="G1298" s="145" t="s">
        <v>1812</v>
      </c>
      <c r="H1298" s="74" t="s">
        <v>26</v>
      </c>
      <c r="I1298" s="127" t="s">
        <v>3722</v>
      </c>
      <c r="J1298" s="144" t="s">
        <v>5632</v>
      </c>
      <c r="K1298" s="142">
        <v>100</v>
      </c>
      <c r="L1298" s="143">
        <v>0.1</v>
      </c>
      <c r="M1298" s="141"/>
      <c r="N1298" s="43">
        <f>IF(Tableau5[[#This Row],[PN]]&gt;0.05,"ERREUR",Tableau5[[#This Row],[Prix de vente public]]*(1-(Tableau5[[#This Row],[Remise]]+Tableau5[[#This Row],[PN]])))</f>
        <v>90</v>
      </c>
      <c r="O1298" s="44"/>
    </row>
    <row r="1299" spans="5:15" x14ac:dyDescent="0.25">
      <c r="E1299" s="125" t="s">
        <v>6</v>
      </c>
      <c r="F1299" s="5" t="s">
        <v>92</v>
      </c>
      <c r="G1299" s="145" t="s">
        <v>1813</v>
      </c>
      <c r="H1299" s="74" t="s">
        <v>26</v>
      </c>
      <c r="I1299" s="127" t="s">
        <v>3723</v>
      </c>
      <c r="J1299" s="144" t="s">
        <v>5633</v>
      </c>
      <c r="K1299" s="142">
        <v>100</v>
      </c>
      <c r="L1299" s="143">
        <v>0.1</v>
      </c>
      <c r="M1299" s="141"/>
      <c r="N1299" s="43">
        <f>IF(Tableau5[[#This Row],[PN]]&gt;0.05,"ERREUR",Tableau5[[#This Row],[Prix de vente public]]*(1-(Tableau5[[#This Row],[Remise]]+Tableau5[[#This Row],[PN]])))</f>
        <v>90</v>
      </c>
      <c r="O1299" s="44"/>
    </row>
    <row r="1300" spans="5:15" x14ac:dyDescent="0.25">
      <c r="E1300" s="125" t="s">
        <v>6</v>
      </c>
      <c r="F1300" s="5" t="s">
        <v>92</v>
      </c>
      <c r="G1300" s="145" t="s">
        <v>1814</v>
      </c>
      <c r="H1300" s="74" t="s">
        <v>26</v>
      </c>
      <c r="I1300" s="127" t="s">
        <v>3724</v>
      </c>
      <c r="J1300" s="144" t="s">
        <v>5634</v>
      </c>
      <c r="K1300" s="142">
        <v>100</v>
      </c>
      <c r="L1300" s="143">
        <v>0.1</v>
      </c>
      <c r="M1300" s="141"/>
      <c r="N1300" s="43">
        <f>IF(Tableau5[[#This Row],[PN]]&gt;0.05,"ERREUR",Tableau5[[#This Row],[Prix de vente public]]*(1-(Tableau5[[#This Row],[Remise]]+Tableau5[[#This Row],[PN]])))</f>
        <v>90</v>
      </c>
      <c r="O1300" s="44"/>
    </row>
    <row r="1301" spans="5:15" x14ac:dyDescent="0.25">
      <c r="E1301" s="125" t="s">
        <v>6</v>
      </c>
      <c r="F1301" s="5" t="s">
        <v>92</v>
      </c>
      <c r="G1301" s="145" t="s">
        <v>1815</v>
      </c>
      <c r="H1301" s="74" t="s">
        <v>26</v>
      </c>
      <c r="I1301" s="127" t="s">
        <v>3725</v>
      </c>
      <c r="J1301" s="144" t="s">
        <v>5635</v>
      </c>
      <c r="K1301" s="142">
        <v>100</v>
      </c>
      <c r="L1301" s="143">
        <v>0.1</v>
      </c>
      <c r="M1301" s="141"/>
      <c r="N1301" s="43">
        <f>IF(Tableau5[[#This Row],[PN]]&gt;0.05,"ERREUR",Tableau5[[#This Row],[Prix de vente public]]*(1-(Tableau5[[#This Row],[Remise]]+Tableau5[[#This Row],[PN]])))</f>
        <v>90</v>
      </c>
      <c r="O1301" s="44"/>
    </row>
    <row r="1302" spans="5:15" x14ac:dyDescent="0.25">
      <c r="E1302" s="125" t="s">
        <v>6</v>
      </c>
      <c r="F1302" s="5" t="s">
        <v>92</v>
      </c>
      <c r="G1302" s="145" t="s">
        <v>1816</v>
      </c>
      <c r="H1302" s="74" t="s">
        <v>26</v>
      </c>
      <c r="I1302" s="127" t="s">
        <v>3726</v>
      </c>
      <c r="J1302" s="144" t="s">
        <v>5636</v>
      </c>
      <c r="K1302" s="142">
        <v>100</v>
      </c>
      <c r="L1302" s="143">
        <v>0.1</v>
      </c>
      <c r="M1302" s="141"/>
      <c r="N1302" s="43">
        <f>IF(Tableau5[[#This Row],[PN]]&gt;0.05,"ERREUR",Tableau5[[#This Row],[Prix de vente public]]*(1-(Tableau5[[#This Row],[Remise]]+Tableau5[[#This Row],[PN]])))</f>
        <v>90</v>
      </c>
      <c r="O1302" s="44"/>
    </row>
    <row r="1303" spans="5:15" x14ac:dyDescent="0.25">
      <c r="E1303" s="125" t="s">
        <v>6</v>
      </c>
      <c r="F1303" s="5" t="s">
        <v>92</v>
      </c>
      <c r="G1303" s="145" t="s">
        <v>1817</v>
      </c>
      <c r="H1303" s="74" t="s">
        <v>26</v>
      </c>
      <c r="I1303" s="127" t="s">
        <v>3727</v>
      </c>
      <c r="J1303" s="144" t="s">
        <v>5637</v>
      </c>
      <c r="K1303" s="142">
        <v>100</v>
      </c>
      <c r="L1303" s="143">
        <v>0.1</v>
      </c>
      <c r="M1303" s="141"/>
      <c r="N1303" s="43">
        <f>IF(Tableau5[[#This Row],[PN]]&gt;0.05,"ERREUR",Tableau5[[#This Row],[Prix de vente public]]*(1-(Tableau5[[#This Row],[Remise]]+Tableau5[[#This Row],[PN]])))</f>
        <v>90</v>
      </c>
      <c r="O1303" s="44"/>
    </row>
    <row r="1304" spans="5:15" x14ac:dyDescent="0.25">
      <c r="E1304" s="125" t="s">
        <v>6</v>
      </c>
      <c r="F1304" s="5" t="s">
        <v>92</v>
      </c>
      <c r="G1304" s="145" t="s">
        <v>1818</v>
      </c>
      <c r="H1304" s="74" t="s">
        <v>26</v>
      </c>
      <c r="I1304" s="127" t="s">
        <v>3728</v>
      </c>
      <c r="J1304" s="144" t="s">
        <v>5638</v>
      </c>
      <c r="K1304" s="142">
        <v>100</v>
      </c>
      <c r="L1304" s="143">
        <v>0.1</v>
      </c>
      <c r="M1304" s="141"/>
      <c r="N1304" s="43">
        <f>IF(Tableau5[[#This Row],[PN]]&gt;0.05,"ERREUR",Tableau5[[#This Row],[Prix de vente public]]*(1-(Tableau5[[#This Row],[Remise]]+Tableau5[[#This Row],[PN]])))</f>
        <v>90</v>
      </c>
      <c r="O1304" s="44"/>
    </row>
    <row r="1305" spans="5:15" x14ac:dyDescent="0.25">
      <c r="E1305" s="125" t="s">
        <v>6</v>
      </c>
      <c r="F1305" s="5" t="s">
        <v>92</v>
      </c>
      <c r="G1305" s="145" t="s">
        <v>1819</v>
      </c>
      <c r="H1305" s="74" t="s">
        <v>26</v>
      </c>
      <c r="I1305" s="127" t="s">
        <v>3729</v>
      </c>
      <c r="J1305" s="144" t="s">
        <v>5639</v>
      </c>
      <c r="K1305" s="142">
        <v>100</v>
      </c>
      <c r="L1305" s="143">
        <v>0.1</v>
      </c>
      <c r="M1305" s="141"/>
      <c r="N1305" s="43">
        <f>IF(Tableau5[[#This Row],[PN]]&gt;0.05,"ERREUR",Tableau5[[#This Row],[Prix de vente public]]*(1-(Tableau5[[#This Row],[Remise]]+Tableau5[[#This Row],[PN]])))</f>
        <v>90</v>
      </c>
      <c r="O1305" s="44"/>
    </row>
    <row r="1306" spans="5:15" x14ac:dyDescent="0.25">
      <c r="E1306" s="125" t="s">
        <v>6</v>
      </c>
      <c r="F1306" s="5" t="s">
        <v>92</v>
      </c>
      <c r="G1306" s="145" t="s">
        <v>1820</v>
      </c>
      <c r="H1306" s="74" t="s">
        <v>26</v>
      </c>
      <c r="I1306" s="127" t="s">
        <v>3730</v>
      </c>
      <c r="J1306" s="144" t="s">
        <v>5640</v>
      </c>
      <c r="K1306" s="142">
        <v>100</v>
      </c>
      <c r="L1306" s="143">
        <v>0.1</v>
      </c>
      <c r="M1306" s="141"/>
      <c r="N1306" s="43">
        <f>IF(Tableau5[[#This Row],[PN]]&gt;0.05,"ERREUR",Tableau5[[#This Row],[Prix de vente public]]*(1-(Tableau5[[#This Row],[Remise]]+Tableau5[[#This Row],[PN]])))</f>
        <v>90</v>
      </c>
      <c r="O1306" s="44"/>
    </row>
    <row r="1307" spans="5:15" x14ac:dyDescent="0.25">
      <c r="E1307" s="125" t="s">
        <v>6</v>
      </c>
      <c r="F1307" s="5" t="s">
        <v>92</v>
      </c>
      <c r="G1307" s="145" t="s">
        <v>1821</v>
      </c>
      <c r="H1307" s="74" t="s">
        <v>26</v>
      </c>
      <c r="I1307" s="127" t="s">
        <v>3731</v>
      </c>
      <c r="J1307" s="144" t="s">
        <v>5641</v>
      </c>
      <c r="K1307" s="142">
        <v>100</v>
      </c>
      <c r="L1307" s="143">
        <v>0.1</v>
      </c>
      <c r="M1307" s="141"/>
      <c r="N1307" s="43">
        <f>IF(Tableau5[[#This Row],[PN]]&gt;0.05,"ERREUR",Tableau5[[#This Row],[Prix de vente public]]*(1-(Tableau5[[#This Row],[Remise]]+Tableau5[[#This Row],[PN]])))</f>
        <v>90</v>
      </c>
      <c r="O1307" s="44"/>
    </row>
    <row r="1308" spans="5:15" x14ac:dyDescent="0.25">
      <c r="E1308" s="125" t="s">
        <v>6</v>
      </c>
      <c r="F1308" s="5" t="s">
        <v>92</v>
      </c>
      <c r="G1308" s="145" t="s">
        <v>1822</v>
      </c>
      <c r="H1308" s="74" t="s">
        <v>26</v>
      </c>
      <c r="I1308" s="127" t="s">
        <v>3732</v>
      </c>
      <c r="J1308" s="144" t="s">
        <v>5642</v>
      </c>
      <c r="K1308" s="142">
        <v>100</v>
      </c>
      <c r="L1308" s="143">
        <v>0.1</v>
      </c>
      <c r="M1308" s="141"/>
      <c r="N1308" s="43">
        <f>IF(Tableau5[[#This Row],[PN]]&gt;0.05,"ERREUR",Tableau5[[#This Row],[Prix de vente public]]*(1-(Tableau5[[#This Row],[Remise]]+Tableau5[[#This Row],[PN]])))</f>
        <v>90</v>
      </c>
      <c r="O1308" s="44"/>
    </row>
    <row r="1309" spans="5:15" x14ac:dyDescent="0.25">
      <c r="E1309" s="125" t="s">
        <v>6</v>
      </c>
      <c r="F1309" s="5" t="s">
        <v>92</v>
      </c>
      <c r="G1309" s="145" t="s">
        <v>1823</v>
      </c>
      <c r="H1309" s="74" t="s">
        <v>26</v>
      </c>
      <c r="I1309" s="127" t="s">
        <v>3733</v>
      </c>
      <c r="J1309" s="144" t="s">
        <v>5643</v>
      </c>
      <c r="K1309" s="142">
        <v>100</v>
      </c>
      <c r="L1309" s="143">
        <v>0.1</v>
      </c>
      <c r="M1309" s="141"/>
      <c r="N1309" s="43">
        <f>IF(Tableau5[[#This Row],[PN]]&gt;0.05,"ERREUR",Tableau5[[#This Row],[Prix de vente public]]*(1-(Tableau5[[#This Row],[Remise]]+Tableau5[[#This Row],[PN]])))</f>
        <v>90</v>
      </c>
      <c r="O1309" s="44"/>
    </row>
    <row r="1310" spans="5:15" x14ac:dyDescent="0.25">
      <c r="E1310" s="125" t="s">
        <v>6</v>
      </c>
      <c r="F1310" s="5" t="s">
        <v>92</v>
      </c>
      <c r="G1310" s="145" t="s">
        <v>1824</v>
      </c>
      <c r="H1310" s="74" t="s">
        <v>26</v>
      </c>
      <c r="I1310" s="127" t="s">
        <v>3734</v>
      </c>
      <c r="J1310" s="144" t="s">
        <v>5644</v>
      </c>
      <c r="K1310" s="142">
        <v>100</v>
      </c>
      <c r="L1310" s="143">
        <v>0.1</v>
      </c>
      <c r="M1310" s="141"/>
      <c r="N1310" s="43">
        <f>IF(Tableau5[[#This Row],[PN]]&gt;0.05,"ERREUR",Tableau5[[#This Row],[Prix de vente public]]*(1-(Tableau5[[#This Row],[Remise]]+Tableau5[[#This Row],[PN]])))</f>
        <v>90</v>
      </c>
      <c r="O1310" s="44"/>
    </row>
    <row r="1311" spans="5:15" x14ac:dyDescent="0.25">
      <c r="E1311" s="125" t="s">
        <v>6</v>
      </c>
      <c r="F1311" s="5" t="s">
        <v>92</v>
      </c>
      <c r="G1311" s="145" t="s">
        <v>1825</v>
      </c>
      <c r="H1311" s="74" t="s">
        <v>26</v>
      </c>
      <c r="I1311" s="127" t="s">
        <v>3735</v>
      </c>
      <c r="J1311" s="144" t="s">
        <v>5645</v>
      </c>
      <c r="K1311" s="142">
        <v>100</v>
      </c>
      <c r="L1311" s="143">
        <v>0.1</v>
      </c>
      <c r="M1311" s="141"/>
      <c r="N1311" s="43">
        <f>IF(Tableau5[[#This Row],[PN]]&gt;0.05,"ERREUR",Tableau5[[#This Row],[Prix de vente public]]*(1-(Tableau5[[#This Row],[Remise]]+Tableau5[[#This Row],[PN]])))</f>
        <v>90</v>
      </c>
      <c r="O1311" s="44"/>
    </row>
    <row r="1312" spans="5:15" x14ac:dyDescent="0.25">
      <c r="E1312" s="125" t="s">
        <v>6</v>
      </c>
      <c r="F1312" s="5" t="s">
        <v>92</v>
      </c>
      <c r="G1312" s="145" t="s">
        <v>1826</v>
      </c>
      <c r="H1312" s="74" t="s">
        <v>26</v>
      </c>
      <c r="I1312" s="127" t="s">
        <v>3736</v>
      </c>
      <c r="J1312" s="144" t="s">
        <v>5646</v>
      </c>
      <c r="K1312" s="142">
        <v>100</v>
      </c>
      <c r="L1312" s="143">
        <v>0.1</v>
      </c>
      <c r="M1312" s="141"/>
      <c r="N1312" s="43">
        <f>IF(Tableau5[[#This Row],[PN]]&gt;0.05,"ERREUR",Tableau5[[#This Row],[Prix de vente public]]*(1-(Tableau5[[#This Row],[Remise]]+Tableau5[[#This Row],[PN]])))</f>
        <v>90</v>
      </c>
      <c r="O1312" s="44"/>
    </row>
    <row r="1313" spans="5:15" x14ac:dyDescent="0.25">
      <c r="E1313" s="125" t="s">
        <v>6</v>
      </c>
      <c r="F1313" s="5" t="s">
        <v>92</v>
      </c>
      <c r="G1313" s="145" t="s">
        <v>1827</v>
      </c>
      <c r="H1313" s="74" t="s">
        <v>26</v>
      </c>
      <c r="I1313" s="127" t="s">
        <v>3737</v>
      </c>
      <c r="J1313" s="144" t="s">
        <v>5647</v>
      </c>
      <c r="K1313" s="142">
        <v>100</v>
      </c>
      <c r="L1313" s="143">
        <v>0.1</v>
      </c>
      <c r="M1313" s="141"/>
      <c r="N1313" s="43">
        <f>IF(Tableau5[[#This Row],[PN]]&gt;0.05,"ERREUR",Tableau5[[#This Row],[Prix de vente public]]*(1-(Tableau5[[#This Row],[Remise]]+Tableau5[[#This Row],[PN]])))</f>
        <v>90</v>
      </c>
      <c r="O1313" s="44"/>
    </row>
    <row r="1314" spans="5:15" x14ac:dyDescent="0.25">
      <c r="E1314" s="125" t="s">
        <v>6</v>
      </c>
      <c r="F1314" s="5" t="s">
        <v>92</v>
      </c>
      <c r="G1314" s="145" t="s">
        <v>1828</v>
      </c>
      <c r="H1314" s="74" t="s">
        <v>26</v>
      </c>
      <c r="I1314" s="127" t="s">
        <v>3738</v>
      </c>
      <c r="J1314" s="144" t="s">
        <v>5648</v>
      </c>
      <c r="K1314" s="142">
        <v>100</v>
      </c>
      <c r="L1314" s="143">
        <v>0.1</v>
      </c>
      <c r="M1314" s="141"/>
      <c r="N1314" s="43">
        <f>IF(Tableau5[[#This Row],[PN]]&gt;0.05,"ERREUR",Tableau5[[#This Row],[Prix de vente public]]*(1-(Tableau5[[#This Row],[Remise]]+Tableau5[[#This Row],[PN]])))</f>
        <v>90</v>
      </c>
      <c r="O1314" s="44"/>
    </row>
    <row r="1315" spans="5:15" x14ac:dyDescent="0.25">
      <c r="E1315" s="125" t="s">
        <v>6</v>
      </c>
      <c r="F1315" s="5" t="s">
        <v>92</v>
      </c>
      <c r="G1315" s="145" t="s">
        <v>1829</v>
      </c>
      <c r="H1315" s="74" t="s">
        <v>26</v>
      </c>
      <c r="I1315" s="127" t="s">
        <v>3739</v>
      </c>
      <c r="J1315" s="144" t="s">
        <v>5649</v>
      </c>
      <c r="K1315" s="142">
        <v>100</v>
      </c>
      <c r="L1315" s="143">
        <v>0.1</v>
      </c>
      <c r="M1315" s="141"/>
      <c r="N1315" s="43">
        <f>IF(Tableau5[[#This Row],[PN]]&gt;0.05,"ERREUR",Tableau5[[#This Row],[Prix de vente public]]*(1-(Tableau5[[#This Row],[Remise]]+Tableau5[[#This Row],[PN]])))</f>
        <v>90</v>
      </c>
      <c r="O1315" s="44"/>
    </row>
    <row r="1316" spans="5:15" x14ac:dyDescent="0.25">
      <c r="E1316" s="125" t="s">
        <v>6</v>
      </c>
      <c r="F1316" s="5" t="s">
        <v>92</v>
      </c>
      <c r="G1316" s="145" t="s">
        <v>1830</v>
      </c>
      <c r="H1316" s="74" t="s">
        <v>26</v>
      </c>
      <c r="I1316" s="127" t="s">
        <v>3740</v>
      </c>
      <c r="J1316" s="144" t="s">
        <v>5650</v>
      </c>
      <c r="K1316" s="142">
        <v>100</v>
      </c>
      <c r="L1316" s="143">
        <v>0.1</v>
      </c>
      <c r="M1316" s="141"/>
      <c r="N1316" s="43">
        <f>IF(Tableau5[[#This Row],[PN]]&gt;0.05,"ERREUR",Tableau5[[#This Row],[Prix de vente public]]*(1-(Tableau5[[#This Row],[Remise]]+Tableau5[[#This Row],[PN]])))</f>
        <v>90</v>
      </c>
      <c r="O1316" s="44"/>
    </row>
    <row r="1317" spans="5:15" x14ac:dyDescent="0.25">
      <c r="E1317" s="125" t="s">
        <v>6</v>
      </c>
      <c r="F1317" s="5" t="s">
        <v>92</v>
      </c>
      <c r="G1317" s="145" t="s">
        <v>1831</v>
      </c>
      <c r="H1317" s="74" t="s">
        <v>26</v>
      </c>
      <c r="I1317" s="127" t="s">
        <v>3741</v>
      </c>
      <c r="J1317" s="144" t="s">
        <v>5651</v>
      </c>
      <c r="K1317" s="142">
        <v>100</v>
      </c>
      <c r="L1317" s="143">
        <v>0.1</v>
      </c>
      <c r="M1317" s="141"/>
      <c r="N1317" s="43">
        <f>IF(Tableau5[[#This Row],[PN]]&gt;0.05,"ERREUR",Tableau5[[#This Row],[Prix de vente public]]*(1-(Tableau5[[#This Row],[Remise]]+Tableau5[[#This Row],[PN]])))</f>
        <v>90</v>
      </c>
      <c r="O1317" s="44"/>
    </row>
    <row r="1318" spans="5:15" x14ac:dyDescent="0.25">
      <c r="E1318" s="125" t="s">
        <v>6</v>
      </c>
      <c r="F1318" s="5" t="s">
        <v>92</v>
      </c>
      <c r="G1318" s="145" t="s">
        <v>1832</v>
      </c>
      <c r="H1318" s="74" t="s">
        <v>26</v>
      </c>
      <c r="I1318" s="127" t="s">
        <v>3742</v>
      </c>
      <c r="J1318" s="144" t="s">
        <v>5652</v>
      </c>
      <c r="K1318" s="142">
        <v>100</v>
      </c>
      <c r="L1318" s="143">
        <v>0.1</v>
      </c>
      <c r="M1318" s="141"/>
      <c r="N1318" s="43">
        <f>IF(Tableau5[[#This Row],[PN]]&gt;0.05,"ERREUR",Tableau5[[#This Row],[Prix de vente public]]*(1-(Tableau5[[#This Row],[Remise]]+Tableau5[[#This Row],[PN]])))</f>
        <v>90</v>
      </c>
      <c r="O1318" s="44"/>
    </row>
    <row r="1319" spans="5:15" x14ac:dyDescent="0.25">
      <c r="E1319" s="125" t="s">
        <v>6</v>
      </c>
      <c r="F1319" s="5" t="s">
        <v>92</v>
      </c>
      <c r="G1319" s="145" t="s">
        <v>1833</v>
      </c>
      <c r="H1319" s="74" t="s">
        <v>26</v>
      </c>
      <c r="I1319" s="127" t="s">
        <v>3743</v>
      </c>
      <c r="J1319" s="144" t="s">
        <v>5653</v>
      </c>
      <c r="K1319" s="142">
        <v>100</v>
      </c>
      <c r="L1319" s="143">
        <v>0.1</v>
      </c>
      <c r="M1319" s="141"/>
      <c r="N1319" s="43">
        <f>IF(Tableau5[[#This Row],[PN]]&gt;0.05,"ERREUR",Tableau5[[#This Row],[Prix de vente public]]*(1-(Tableau5[[#This Row],[Remise]]+Tableau5[[#This Row],[PN]])))</f>
        <v>90</v>
      </c>
      <c r="O1319" s="44"/>
    </row>
    <row r="1320" spans="5:15" x14ac:dyDescent="0.25">
      <c r="E1320" s="125" t="s">
        <v>6</v>
      </c>
      <c r="F1320" s="5" t="s">
        <v>92</v>
      </c>
      <c r="G1320" s="145" t="s">
        <v>1834</v>
      </c>
      <c r="H1320" s="74" t="s">
        <v>26</v>
      </c>
      <c r="I1320" s="127" t="s">
        <v>3744</v>
      </c>
      <c r="J1320" s="144" t="s">
        <v>5654</v>
      </c>
      <c r="K1320" s="142">
        <v>100</v>
      </c>
      <c r="L1320" s="143">
        <v>0.1</v>
      </c>
      <c r="M1320" s="141"/>
      <c r="N1320" s="43">
        <f>IF(Tableau5[[#This Row],[PN]]&gt;0.05,"ERREUR",Tableau5[[#This Row],[Prix de vente public]]*(1-(Tableau5[[#This Row],[Remise]]+Tableau5[[#This Row],[PN]])))</f>
        <v>90</v>
      </c>
      <c r="O1320" s="44"/>
    </row>
    <row r="1321" spans="5:15" x14ac:dyDescent="0.25">
      <c r="E1321" s="125" t="s">
        <v>6</v>
      </c>
      <c r="F1321" s="5" t="s">
        <v>92</v>
      </c>
      <c r="G1321" s="145" t="s">
        <v>1835</v>
      </c>
      <c r="H1321" s="74" t="s">
        <v>26</v>
      </c>
      <c r="I1321" s="127" t="s">
        <v>3745</v>
      </c>
      <c r="J1321" s="144" t="s">
        <v>5655</v>
      </c>
      <c r="K1321" s="142">
        <v>100</v>
      </c>
      <c r="L1321" s="143">
        <v>0.1</v>
      </c>
      <c r="M1321" s="141"/>
      <c r="N1321" s="43">
        <f>IF(Tableau5[[#This Row],[PN]]&gt;0.05,"ERREUR",Tableau5[[#This Row],[Prix de vente public]]*(1-(Tableau5[[#This Row],[Remise]]+Tableau5[[#This Row],[PN]])))</f>
        <v>90</v>
      </c>
      <c r="O1321" s="44"/>
    </row>
    <row r="1322" spans="5:15" x14ac:dyDescent="0.25">
      <c r="E1322" s="125" t="s">
        <v>6</v>
      </c>
      <c r="F1322" s="5" t="s">
        <v>92</v>
      </c>
      <c r="G1322" s="145" t="s">
        <v>1836</v>
      </c>
      <c r="H1322" s="74" t="s">
        <v>26</v>
      </c>
      <c r="I1322" s="127" t="s">
        <v>3746</v>
      </c>
      <c r="J1322" s="144" t="s">
        <v>5656</v>
      </c>
      <c r="K1322" s="142">
        <v>100</v>
      </c>
      <c r="L1322" s="143">
        <v>0.1</v>
      </c>
      <c r="M1322" s="141"/>
      <c r="N1322" s="43">
        <f>IF(Tableau5[[#This Row],[PN]]&gt;0.05,"ERREUR",Tableau5[[#This Row],[Prix de vente public]]*(1-(Tableau5[[#This Row],[Remise]]+Tableau5[[#This Row],[PN]])))</f>
        <v>90</v>
      </c>
      <c r="O1322" s="44"/>
    </row>
    <row r="1323" spans="5:15" x14ac:dyDescent="0.25">
      <c r="E1323" s="125" t="s">
        <v>6</v>
      </c>
      <c r="F1323" s="5" t="s">
        <v>92</v>
      </c>
      <c r="G1323" s="145" t="s">
        <v>1837</v>
      </c>
      <c r="H1323" s="74" t="s">
        <v>26</v>
      </c>
      <c r="I1323" s="127" t="s">
        <v>3747</v>
      </c>
      <c r="J1323" s="144" t="s">
        <v>5657</v>
      </c>
      <c r="K1323" s="142">
        <v>100</v>
      </c>
      <c r="L1323" s="143">
        <v>0.1</v>
      </c>
      <c r="M1323" s="141"/>
      <c r="N1323" s="43">
        <f>IF(Tableau5[[#This Row],[PN]]&gt;0.05,"ERREUR",Tableau5[[#This Row],[Prix de vente public]]*(1-(Tableau5[[#This Row],[Remise]]+Tableau5[[#This Row],[PN]])))</f>
        <v>90</v>
      </c>
      <c r="O1323" s="44"/>
    </row>
    <row r="1324" spans="5:15" x14ac:dyDescent="0.25">
      <c r="E1324" s="125" t="s">
        <v>6</v>
      </c>
      <c r="F1324" s="5" t="s">
        <v>92</v>
      </c>
      <c r="G1324" s="145" t="s">
        <v>1838</v>
      </c>
      <c r="H1324" s="74" t="s">
        <v>26</v>
      </c>
      <c r="I1324" s="127" t="s">
        <v>3748</v>
      </c>
      <c r="J1324" s="144" t="s">
        <v>5658</v>
      </c>
      <c r="K1324" s="142">
        <v>100</v>
      </c>
      <c r="L1324" s="143">
        <v>0.1</v>
      </c>
      <c r="M1324" s="141"/>
      <c r="N1324" s="43">
        <f>IF(Tableau5[[#This Row],[PN]]&gt;0.05,"ERREUR",Tableau5[[#This Row],[Prix de vente public]]*(1-(Tableau5[[#This Row],[Remise]]+Tableau5[[#This Row],[PN]])))</f>
        <v>90</v>
      </c>
      <c r="O1324" s="44"/>
    </row>
    <row r="1325" spans="5:15" x14ac:dyDescent="0.25">
      <c r="E1325" s="125" t="s">
        <v>6</v>
      </c>
      <c r="F1325" s="5" t="s">
        <v>92</v>
      </c>
      <c r="G1325" s="145" t="s">
        <v>1839</v>
      </c>
      <c r="H1325" s="74" t="s">
        <v>26</v>
      </c>
      <c r="I1325" s="127" t="s">
        <v>3749</v>
      </c>
      <c r="J1325" s="144" t="s">
        <v>5659</v>
      </c>
      <c r="K1325" s="142">
        <v>100</v>
      </c>
      <c r="L1325" s="143">
        <v>0.1</v>
      </c>
      <c r="M1325" s="141"/>
      <c r="N1325" s="43">
        <f>IF(Tableau5[[#This Row],[PN]]&gt;0.05,"ERREUR",Tableau5[[#This Row],[Prix de vente public]]*(1-(Tableau5[[#This Row],[Remise]]+Tableau5[[#This Row],[PN]])))</f>
        <v>90</v>
      </c>
      <c r="O1325" s="44"/>
    </row>
    <row r="1326" spans="5:15" x14ac:dyDescent="0.25">
      <c r="E1326" s="125" t="s">
        <v>6</v>
      </c>
      <c r="F1326" s="5" t="s">
        <v>92</v>
      </c>
      <c r="G1326" s="145" t="s">
        <v>1840</v>
      </c>
      <c r="H1326" s="74" t="s">
        <v>26</v>
      </c>
      <c r="I1326" s="127" t="s">
        <v>3750</v>
      </c>
      <c r="J1326" s="144" t="s">
        <v>5660</v>
      </c>
      <c r="K1326" s="142">
        <v>100</v>
      </c>
      <c r="L1326" s="143">
        <v>0.1</v>
      </c>
      <c r="M1326" s="141"/>
      <c r="N1326" s="43">
        <f>IF(Tableau5[[#This Row],[PN]]&gt;0.05,"ERREUR",Tableau5[[#This Row],[Prix de vente public]]*(1-(Tableau5[[#This Row],[Remise]]+Tableau5[[#This Row],[PN]])))</f>
        <v>90</v>
      </c>
      <c r="O1326" s="44"/>
    </row>
    <row r="1327" spans="5:15" x14ac:dyDescent="0.25">
      <c r="E1327" s="125" t="s">
        <v>6</v>
      </c>
      <c r="F1327" s="5" t="s">
        <v>92</v>
      </c>
      <c r="G1327" s="145" t="s">
        <v>1841</v>
      </c>
      <c r="H1327" s="74" t="s">
        <v>26</v>
      </c>
      <c r="I1327" s="127" t="s">
        <v>3751</v>
      </c>
      <c r="J1327" s="144" t="s">
        <v>5661</v>
      </c>
      <c r="K1327" s="142">
        <v>100</v>
      </c>
      <c r="L1327" s="143">
        <v>0.1</v>
      </c>
      <c r="M1327" s="141"/>
      <c r="N1327" s="43">
        <f>IF(Tableau5[[#This Row],[PN]]&gt;0.05,"ERREUR",Tableau5[[#This Row],[Prix de vente public]]*(1-(Tableau5[[#This Row],[Remise]]+Tableau5[[#This Row],[PN]])))</f>
        <v>90</v>
      </c>
      <c r="O1327" s="44"/>
    </row>
    <row r="1328" spans="5:15" x14ac:dyDescent="0.25">
      <c r="E1328" s="125" t="s">
        <v>6</v>
      </c>
      <c r="F1328" s="5" t="s">
        <v>92</v>
      </c>
      <c r="G1328" s="145" t="s">
        <v>1842</v>
      </c>
      <c r="H1328" s="74" t="s">
        <v>26</v>
      </c>
      <c r="I1328" s="127" t="s">
        <v>3752</v>
      </c>
      <c r="J1328" s="144" t="s">
        <v>5662</v>
      </c>
      <c r="K1328" s="142">
        <v>100</v>
      </c>
      <c r="L1328" s="143">
        <v>0.1</v>
      </c>
      <c r="M1328" s="141"/>
      <c r="N1328" s="43">
        <f>IF(Tableau5[[#This Row],[PN]]&gt;0.05,"ERREUR",Tableau5[[#This Row],[Prix de vente public]]*(1-(Tableau5[[#This Row],[Remise]]+Tableau5[[#This Row],[PN]])))</f>
        <v>90</v>
      </c>
      <c r="O1328" s="44"/>
    </row>
    <row r="1329" spans="5:15" x14ac:dyDescent="0.25">
      <c r="E1329" s="125" t="s">
        <v>6</v>
      </c>
      <c r="F1329" s="5" t="s">
        <v>92</v>
      </c>
      <c r="G1329" s="145" t="s">
        <v>1843</v>
      </c>
      <c r="H1329" s="74" t="s">
        <v>26</v>
      </c>
      <c r="I1329" s="127" t="s">
        <v>3753</v>
      </c>
      <c r="J1329" s="144" t="s">
        <v>5663</v>
      </c>
      <c r="K1329" s="142">
        <v>100</v>
      </c>
      <c r="L1329" s="143">
        <v>0.1</v>
      </c>
      <c r="M1329" s="141"/>
      <c r="N1329" s="43">
        <f>IF(Tableau5[[#This Row],[PN]]&gt;0.05,"ERREUR",Tableau5[[#This Row],[Prix de vente public]]*(1-(Tableau5[[#This Row],[Remise]]+Tableau5[[#This Row],[PN]])))</f>
        <v>90</v>
      </c>
      <c r="O1329" s="44"/>
    </row>
    <row r="1330" spans="5:15" x14ac:dyDescent="0.25">
      <c r="E1330" s="125" t="s">
        <v>6</v>
      </c>
      <c r="F1330" s="5" t="s">
        <v>92</v>
      </c>
      <c r="G1330" s="145" t="s">
        <v>1844</v>
      </c>
      <c r="H1330" s="74" t="s">
        <v>26</v>
      </c>
      <c r="I1330" s="127" t="s">
        <v>3754</v>
      </c>
      <c r="J1330" s="144" t="s">
        <v>5664</v>
      </c>
      <c r="K1330" s="142">
        <v>100</v>
      </c>
      <c r="L1330" s="143">
        <v>0.1</v>
      </c>
      <c r="M1330" s="141"/>
      <c r="N1330" s="43">
        <f>IF(Tableau5[[#This Row],[PN]]&gt;0.05,"ERREUR",Tableau5[[#This Row],[Prix de vente public]]*(1-(Tableau5[[#This Row],[Remise]]+Tableau5[[#This Row],[PN]])))</f>
        <v>90</v>
      </c>
      <c r="O1330" s="44"/>
    </row>
    <row r="1331" spans="5:15" x14ac:dyDescent="0.25">
      <c r="E1331" s="125" t="s">
        <v>6</v>
      </c>
      <c r="F1331" s="5" t="s">
        <v>92</v>
      </c>
      <c r="G1331" s="145" t="s">
        <v>1845</v>
      </c>
      <c r="H1331" s="74" t="s">
        <v>26</v>
      </c>
      <c r="I1331" s="127" t="s">
        <v>3755</v>
      </c>
      <c r="J1331" s="144" t="s">
        <v>5665</v>
      </c>
      <c r="K1331" s="142">
        <v>100</v>
      </c>
      <c r="L1331" s="143">
        <v>0.1</v>
      </c>
      <c r="M1331" s="141"/>
      <c r="N1331" s="43">
        <f>IF(Tableau5[[#This Row],[PN]]&gt;0.05,"ERREUR",Tableau5[[#This Row],[Prix de vente public]]*(1-(Tableau5[[#This Row],[Remise]]+Tableau5[[#This Row],[PN]])))</f>
        <v>90</v>
      </c>
      <c r="O1331" s="44"/>
    </row>
    <row r="1332" spans="5:15" x14ac:dyDescent="0.25">
      <c r="E1332" s="125" t="s">
        <v>6</v>
      </c>
      <c r="F1332" s="5" t="s">
        <v>92</v>
      </c>
      <c r="G1332" s="145" t="s">
        <v>1846</v>
      </c>
      <c r="H1332" s="74" t="s">
        <v>26</v>
      </c>
      <c r="I1332" s="127" t="s">
        <v>3756</v>
      </c>
      <c r="J1332" s="144" t="s">
        <v>5666</v>
      </c>
      <c r="K1332" s="142">
        <v>100</v>
      </c>
      <c r="L1332" s="143">
        <v>0.1</v>
      </c>
      <c r="M1332" s="141"/>
      <c r="N1332" s="43">
        <f>IF(Tableau5[[#This Row],[PN]]&gt;0.05,"ERREUR",Tableau5[[#This Row],[Prix de vente public]]*(1-(Tableau5[[#This Row],[Remise]]+Tableau5[[#This Row],[PN]])))</f>
        <v>90</v>
      </c>
      <c r="O1332" s="44"/>
    </row>
    <row r="1333" spans="5:15" x14ac:dyDescent="0.25">
      <c r="E1333" s="125" t="s">
        <v>6</v>
      </c>
      <c r="F1333" s="5" t="s">
        <v>92</v>
      </c>
      <c r="G1333" s="145" t="s">
        <v>1847</v>
      </c>
      <c r="H1333" s="74" t="s">
        <v>26</v>
      </c>
      <c r="I1333" s="127" t="s">
        <v>3757</v>
      </c>
      <c r="J1333" s="144" t="s">
        <v>5667</v>
      </c>
      <c r="K1333" s="142">
        <v>100</v>
      </c>
      <c r="L1333" s="143">
        <v>0.1</v>
      </c>
      <c r="M1333" s="141"/>
      <c r="N1333" s="43">
        <f>IF(Tableau5[[#This Row],[PN]]&gt;0.05,"ERREUR",Tableau5[[#This Row],[Prix de vente public]]*(1-(Tableau5[[#This Row],[Remise]]+Tableau5[[#This Row],[PN]])))</f>
        <v>90</v>
      </c>
      <c r="O1333" s="44"/>
    </row>
    <row r="1334" spans="5:15" x14ac:dyDescent="0.25">
      <c r="E1334" s="125" t="s">
        <v>6</v>
      </c>
      <c r="F1334" s="5" t="s">
        <v>92</v>
      </c>
      <c r="G1334" s="145" t="s">
        <v>1848</v>
      </c>
      <c r="H1334" s="74" t="s">
        <v>26</v>
      </c>
      <c r="I1334" s="127" t="s">
        <v>3758</v>
      </c>
      <c r="J1334" s="144" t="s">
        <v>5668</v>
      </c>
      <c r="K1334" s="142">
        <v>100</v>
      </c>
      <c r="L1334" s="143">
        <v>0.1</v>
      </c>
      <c r="M1334" s="141"/>
      <c r="N1334" s="43">
        <f>IF(Tableau5[[#This Row],[PN]]&gt;0.05,"ERREUR",Tableau5[[#This Row],[Prix de vente public]]*(1-(Tableau5[[#This Row],[Remise]]+Tableau5[[#This Row],[PN]])))</f>
        <v>90</v>
      </c>
      <c r="O1334" s="44"/>
    </row>
    <row r="1335" spans="5:15" x14ac:dyDescent="0.25">
      <c r="E1335" s="125" t="s">
        <v>6</v>
      </c>
      <c r="F1335" s="5" t="s">
        <v>92</v>
      </c>
      <c r="G1335" s="145" t="s">
        <v>1849</v>
      </c>
      <c r="H1335" s="74" t="s">
        <v>26</v>
      </c>
      <c r="I1335" s="127" t="s">
        <v>3759</v>
      </c>
      <c r="J1335" s="144" t="s">
        <v>5669</v>
      </c>
      <c r="K1335" s="142">
        <v>100</v>
      </c>
      <c r="L1335" s="143">
        <v>0.1</v>
      </c>
      <c r="M1335" s="141"/>
      <c r="N1335" s="43">
        <f>IF(Tableau5[[#This Row],[PN]]&gt;0.05,"ERREUR",Tableau5[[#This Row],[Prix de vente public]]*(1-(Tableau5[[#This Row],[Remise]]+Tableau5[[#This Row],[PN]])))</f>
        <v>90</v>
      </c>
      <c r="O1335" s="44"/>
    </row>
    <row r="1336" spans="5:15" x14ac:dyDescent="0.25">
      <c r="E1336" s="125" t="s">
        <v>6</v>
      </c>
      <c r="F1336" s="5" t="s">
        <v>92</v>
      </c>
      <c r="G1336" s="145" t="s">
        <v>1850</v>
      </c>
      <c r="H1336" s="74" t="s">
        <v>26</v>
      </c>
      <c r="I1336" s="127" t="s">
        <v>3760</v>
      </c>
      <c r="J1336" s="144" t="s">
        <v>5670</v>
      </c>
      <c r="K1336" s="142">
        <v>100</v>
      </c>
      <c r="L1336" s="143">
        <v>0.1</v>
      </c>
      <c r="M1336" s="141"/>
      <c r="N1336" s="43">
        <f>IF(Tableau5[[#This Row],[PN]]&gt;0.05,"ERREUR",Tableau5[[#This Row],[Prix de vente public]]*(1-(Tableau5[[#This Row],[Remise]]+Tableau5[[#This Row],[PN]])))</f>
        <v>90</v>
      </c>
      <c r="O1336" s="44"/>
    </row>
    <row r="1337" spans="5:15" x14ac:dyDescent="0.25">
      <c r="E1337" s="125" t="s">
        <v>6</v>
      </c>
      <c r="F1337" s="5" t="s">
        <v>92</v>
      </c>
      <c r="G1337" s="145" t="s">
        <v>1851</v>
      </c>
      <c r="H1337" s="74" t="s">
        <v>26</v>
      </c>
      <c r="I1337" s="127" t="s">
        <v>3761</v>
      </c>
      <c r="J1337" s="144" t="s">
        <v>5671</v>
      </c>
      <c r="K1337" s="142">
        <v>100</v>
      </c>
      <c r="L1337" s="143">
        <v>0.1</v>
      </c>
      <c r="M1337" s="141"/>
      <c r="N1337" s="43">
        <f>IF(Tableau5[[#This Row],[PN]]&gt;0.05,"ERREUR",Tableau5[[#This Row],[Prix de vente public]]*(1-(Tableau5[[#This Row],[Remise]]+Tableau5[[#This Row],[PN]])))</f>
        <v>90</v>
      </c>
      <c r="O1337" s="44"/>
    </row>
    <row r="1338" spans="5:15" x14ac:dyDescent="0.25">
      <c r="E1338" s="125" t="s">
        <v>6</v>
      </c>
      <c r="F1338" s="5" t="s">
        <v>92</v>
      </c>
      <c r="G1338" s="145" t="s">
        <v>1852</v>
      </c>
      <c r="H1338" s="74" t="s">
        <v>26</v>
      </c>
      <c r="I1338" s="127" t="s">
        <v>3762</v>
      </c>
      <c r="J1338" s="144" t="s">
        <v>5672</v>
      </c>
      <c r="K1338" s="142">
        <v>100</v>
      </c>
      <c r="L1338" s="143">
        <v>0.1</v>
      </c>
      <c r="M1338" s="141"/>
      <c r="N1338" s="43">
        <f>IF(Tableau5[[#This Row],[PN]]&gt;0.05,"ERREUR",Tableau5[[#This Row],[Prix de vente public]]*(1-(Tableau5[[#This Row],[Remise]]+Tableau5[[#This Row],[PN]])))</f>
        <v>90</v>
      </c>
      <c r="O1338" s="44"/>
    </row>
    <row r="1339" spans="5:15" x14ac:dyDescent="0.25">
      <c r="E1339" s="125" t="s">
        <v>6</v>
      </c>
      <c r="F1339" s="5" t="s">
        <v>92</v>
      </c>
      <c r="G1339" s="145" t="s">
        <v>1853</v>
      </c>
      <c r="H1339" s="74" t="s">
        <v>26</v>
      </c>
      <c r="I1339" s="127" t="s">
        <v>3763</v>
      </c>
      <c r="J1339" s="144" t="s">
        <v>5673</v>
      </c>
      <c r="K1339" s="142">
        <v>100</v>
      </c>
      <c r="L1339" s="143">
        <v>0.1</v>
      </c>
      <c r="M1339" s="141"/>
      <c r="N1339" s="43">
        <f>IF(Tableau5[[#This Row],[PN]]&gt;0.05,"ERREUR",Tableau5[[#This Row],[Prix de vente public]]*(1-(Tableau5[[#This Row],[Remise]]+Tableau5[[#This Row],[PN]])))</f>
        <v>90</v>
      </c>
      <c r="O1339" s="44"/>
    </row>
    <row r="1340" spans="5:15" x14ac:dyDescent="0.25">
      <c r="E1340" s="125" t="s">
        <v>6</v>
      </c>
      <c r="F1340" s="5" t="s">
        <v>92</v>
      </c>
      <c r="G1340" s="145" t="s">
        <v>1854</v>
      </c>
      <c r="H1340" s="74" t="s">
        <v>26</v>
      </c>
      <c r="I1340" s="127" t="s">
        <v>3764</v>
      </c>
      <c r="J1340" s="144" t="s">
        <v>5674</v>
      </c>
      <c r="K1340" s="142">
        <v>100</v>
      </c>
      <c r="L1340" s="143">
        <v>0.1</v>
      </c>
      <c r="M1340" s="141"/>
      <c r="N1340" s="43">
        <f>IF(Tableau5[[#This Row],[PN]]&gt;0.05,"ERREUR",Tableau5[[#This Row],[Prix de vente public]]*(1-(Tableau5[[#This Row],[Remise]]+Tableau5[[#This Row],[PN]])))</f>
        <v>90</v>
      </c>
      <c r="O1340" s="44"/>
    </row>
    <row r="1341" spans="5:15" x14ac:dyDescent="0.25">
      <c r="E1341" s="125" t="s">
        <v>6</v>
      </c>
      <c r="F1341" s="5" t="s">
        <v>92</v>
      </c>
      <c r="G1341" s="145" t="s">
        <v>1855</v>
      </c>
      <c r="H1341" s="74" t="s">
        <v>26</v>
      </c>
      <c r="I1341" s="127" t="s">
        <v>3765</v>
      </c>
      <c r="J1341" s="144" t="s">
        <v>5675</v>
      </c>
      <c r="K1341" s="142">
        <v>100</v>
      </c>
      <c r="L1341" s="143">
        <v>0.1</v>
      </c>
      <c r="M1341" s="141"/>
      <c r="N1341" s="43">
        <f>IF(Tableau5[[#This Row],[PN]]&gt;0.05,"ERREUR",Tableau5[[#This Row],[Prix de vente public]]*(1-(Tableau5[[#This Row],[Remise]]+Tableau5[[#This Row],[PN]])))</f>
        <v>90</v>
      </c>
      <c r="O1341" s="44"/>
    </row>
    <row r="1342" spans="5:15" x14ac:dyDescent="0.25">
      <c r="E1342" s="125" t="s">
        <v>6</v>
      </c>
      <c r="F1342" s="5" t="s">
        <v>92</v>
      </c>
      <c r="G1342" s="145" t="s">
        <v>1856</v>
      </c>
      <c r="H1342" s="74" t="s">
        <v>26</v>
      </c>
      <c r="I1342" s="127" t="s">
        <v>3766</v>
      </c>
      <c r="J1342" s="144" t="s">
        <v>5676</v>
      </c>
      <c r="K1342" s="142">
        <v>100</v>
      </c>
      <c r="L1342" s="143">
        <v>0.1</v>
      </c>
      <c r="M1342" s="141"/>
      <c r="N1342" s="43">
        <f>IF(Tableau5[[#This Row],[PN]]&gt;0.05,"ERREUR",Tableau5[[#This Row],[Prix de vente public]]*(1-(Tableau5[[#This Row],[Remise]]+Tableau5[[#This Row],[PN]])))</f>
        <v>90</v>
      </c>
      <c r="O1342" s="44"/>
    </row>
    <row r="1343" spans="5:15" x14ac:dyDescent="0.25">
      <c r="E1343" s="125" t="s">
        <v>6</v>
      </c>
      <c r="F1343" s="5" t="s">
        <v>92</v>
      </c>
      <c r="G1343" s="145" t="s">
        <v>1857</v>
      </c>
      <c r="H1343" s="74" t="s">
        <v>26</v>
      </c>
      <c r="I1343" s="127" t="s">
        <v>3767</v>
      </c>
      <c r="J1343" s="144" t="s">
        <v>5677</v>
      </c>
      <c r="K1343" s="142">
        <v>100</v>
      </c>
      <c r="L1343" s="143">
        <v>0.1</v>
      </c>
      <c r="M1343" s="141"/>
      <c r="N1343" s="43">
        <f>IF(Tableau5[[#This Row],[PN]]&gt;0.05,"ERREUR",Tableau5[[#This Row],[Prix de vente public]]*(1-(Tableau5[[#This Row],[Remise]]+Tableau5[[#This Row],[PN]])))</f>
        <v>90</v>
      </c>
      <c r="O1343" s="44"/>
    </row>
    <row r="1344" spans="5:15" x14ac:dyDescent="0.25">
      <c r="E1344" s="125" t="s">
        <v>6</v>
      </c>
      <c r="F1344" s="5" t="s">
        <v>92</v>
      </c>
      <c r="G1344" s="145" t="s">
        <v>1858</v>
      </c>
      <c r="H1344" s="74" t="s">
        <v>26</v>
      </c>
      <c r="I1344" s="127" t="s">
        <v>3768</v>
      </c>
      <c r="J1344" s="144" t="s">
        <v>5678</v>
      </c>
      <c r="K1344" s="142">
        <v>100</v>
      </c>
      <c r="L1344" s="143">
        <v>0.1</v>
      </c>
      <c r="M1344" s="141"/>
      <c r="N1344" s="43">
        <f>IF(Tableau5[[#This Row],[PN]]&gt;0.05,"ERREUR",Tableau5[[#This Row],[Prix de vente public]]*(1-(Tableau5[[#This Row],[Remise]]+Tableau5[[#This Row],[PN]])))</f>
        <v>90</v>
      </c>
      <c r="O1344" s="44"/>
    </row>
    <row r="1345" spans="5:15" x14ac:dyDescent="0.25">
      <c r="E1345" s="125" t="s">
        <v>6</v>
      </c>
      <c r="F1345" s="5" t="s">
        <v>92</v>
      </c>
      <c r="G1345" s="145" t="s">
        <v>1859</v>
      </c>
      <c r="H1345" s="74" t="s">
        <v>26</v>
      </c>
      <c r="I1345" s="127" t="s">
        <v>3769</v>
      </c>
      <c r="J1345" s="144" t="s">
        <v>5679</v>
      </c>
      <c r="K1345" s="142">
        <v>100</v>
      </c>
      <c r="L1345" s="143">
        <v>0.1</v>
      </c>
      <c r="M1345" s="141"/>
      <c r="N1345" s="43">
        <f>IF(Tableau5[[#This Row],[PN]]&gt;0.05,"ERREUR",Tableau5[[#This Row],[Prix de vente public]]*(1-(Tableau5[[#This Row],[Remise]]+Tableau5[[#This Row],[PN]])))</f>
        <v>90</v>
      </c>
      <c r="O1345" s="44"/>
    </row>
    <row r="1346" spans="5:15" x14ac:dyDescent="0.25">
      <c r="E1346" s="125" t="s">
        <v>6</v>
      </c>
      <c r="F1346" s="5" t="s">
        <v>92</v>
      </c>
      <c r="G1346" s="145" t="s">
        <v>1860</v>
      </c>
      <c r="H1346" s="74" t="s">
        <v>26</v>
      </c>
      <c r="I1346" s="127" t="s">
        <v>3770</v>
      </c>
      <c r="J1346" s="144" t="s">
        <v>5680</v>
      </c>
      <c r="K1346" s="142">
        <v>100</v>
      </c>
      <c r="L1346" s="143">
        <v>0.1</v>
      </c>
      <c r="M1346" s="141"/>
      <c r="N1346" s="43">
        <f>IF(Tableau5[[#This Row],[PN]]&gt;0.05,"ERREUR",Tableau5[[#This Row],[Prix de vente public]]*(1-(Tableau5[[#This Row],[Remise]]+Tableau5[[#This Row],[PN]])))</f>
        <v>90</v>
      </c>
      <c r="O1346" s="44"/>
    </row>
    <row r="1347" spans="5:15" x14ac:dyDescent="0.25">
      <c r="E1347" s="125" t="s">
        <v>6</v>
      </c>
      <c r="F1347" s="5" t="s">
        <v>92</v>
      </c>
      <c r="G1347" s="145" t="s">
        <v>1861</v>
      </c>
      <c r="H1347" s="74" t="s">
        <v>26</v>
      </c>
      <c r="I1347" s="127" t="s">
        <v>3771</v>
      </c>
      <c r="J1347" s="144" t="s">
        <v>5681</v>
      </c>
      <c r="K1347" s="142">
        <v>100</v>
      </c>
      <c r="L1347" s="143">
        <v>0.1</v>
      </c>
      <c r="M1347" s="141"/>
      <c r="N1347" s="43">
        <f>IF(Tableau5[[#This Row],[PN]]&gt;0.05,"ERREUR",Tableau5[[#This Row],[Prix de vente public]]*(1-(Tableau5[[#This Row],[Remise]]+Tableau5[[#This Row],[PN]])))</f>
        <v>90</v>
      </c>
      <c r="O1347" s="44"/>
    </row>
    <row r="1348" spans="5:15" x14ac:dyDescent="0.25">
      <c r="E1348" s="125" t="s">
        <v>6</v>
      </c>
      <c r="F1348" s="5" t="s">
        <v>92</v>
      </c>
      <c r="G1348" s="145" t="s">
        <v>1862</v>
      </c>
      <c r="H1348" s="74" t="s">
        <v>26</v>
      </c>
      <c r="I1348" s="127" t="s">
        <v>3772</v>
      </c>
      <c r="J1348" s="144" t="s">
        <v>5682</v>
      </c>
      <c r="K1348" s="142">
        <v>100</v>
      </c>
      <c r="L1348" s="143">
        <v>0.1</v>
      </c>
      <c r="M1348" s="141"/>
      <c r="N1348" s="43">
        <f>IF(Tableau5[[#This Row],[PN]]&gt;0.05,"ERREUR",Tableau5[[#This Row],[Prix de vente public]]*(1-(Tableau5[[#This Row],[Remise]]+Tableau5[[#This Row],[PN]])))</f>
        <v>90</v>
      </c>
      <c r="O1348" s="44"/>
    </row>
    <row r="1349" spans="5:15" x14ac:dyDescent="0.25">
      <c r="E1349" s="125" t="s">
        <v>6</v>
      </c>
      <c r="F1349" s="5" t="s">
        <v>92</v>
      </c>
      <c r="G1349" s="145" t="s">
        <v>1863</v>
      </c>
      <c r="H1349" s="74" t="s">
        <v>26</v>
      </c>
      <c r="I1349" s="127" t="s">
        <v>3773</v>
      </c>
      <c r="J1349" s="144" t="s">
        <v>5683</v>
      </c>
      <c r="K1349" s="142">
        <v>100</v>
      </c>
      <c r="L1349" s="143">
        <v>0.1</v>
      </c>
      <c r="M1349" s="141"/>
      <c r="N1349" s="43">
        <f>IF(Tableau5[[#This Row],[PN]]&gt;0.05,"ERREUR",Tableau5[[#This Row],[Prix de vente public]]*(1-(Tableau5[[#This Row],[Remise]]+Tableau5[[#This Row],[PN]])))</f>
        <v>90</v>
      </c>
      <c r="O1349" s="44"/>
    </row>
    <row r="1350" spans="5:15" x14ac:dyDescent="0.25">
      <c r="E1350" s="125" t="s">
        <v>6</v>
      </c>
      <c r="F1350" s="5" t="s">
        <v>92</v>
      </c>
      <c r="G1350" s="145" t="s">
        <v>1864</v>
      </c>
      <c r="H1350" s="74" t="s">
        <v>26</v>
      </c>
      <c r="I1350" s="127" t="s">
        <v>3774</v>
      </c>
      <c r="J1350" s="144" t="s">
        <v>5684</v>
      </c>
      <c r="K1350" s="142">
        <v>100</v>
      </c>
      <c r="L1350" s="143">
        <v>0.1</v>
      </c>
      <c r="M1350" s="141"/>
      <c r="N1350" s="43">
        <f>IF(Tableau5[[#This Row],[PN]]&gt;0.05,"ERREUR",Tableau5[[#This Row],[Prix de vente public]]*(1-(Tableau5[[#This Row],[Remise]]+Tableau5[[#This Row],[PN]])))</f>
        <v>90</v>
      </c>
      <c r="O1350" s="44"/>
    </row>
    <row r="1351" spans="5:15" x14ac:dyDescent="0.25">
      <c r="E1351" s="125" t="s">
        <v>6</v>
      </c>
      <c r="F1351" s="5" t="s">
        <v>92</v>
      </c>
      <c r="G1351" s="145" t="s">
        <v>1865</v>
      </c>
      <c r="H1351" s="74" t="s">
        <v>26</v>
      </c>
      <c r="I1351" s="127" t="s">
        <v>3775</v>
      </c>
      <c r="J1351" s="144" t="s">
        <v>5685</v>
      </c>
      <c r="K1351" s="142">
        <v>100</v>
      </c>
      <c r="L1351" s="143">
        <v>0.1</v>
      </c>
      <c r="M1351" s="141"/>
      <c r="N1351" s="43">
        <f>IF(Tableau5[[#This Row],[PN]]&gt;0.05,"ERREUR",Tableau5[[#This Row],[Prix de vente public]]*(1-(Tableau5[[#This Row],[Remise]]+Tableau5[[#This Row],[PN]])))</f>
        <v>90</v>
      </c>
      <c r="O1351" s="44"/>
    </row>
    <row r="1352" spans="5:15" x14ac:dyDescent="0.25">
      <c r="E1352" s="125" t="s">
        <v>6</v>
      </c>
      <c r="F1352" s="5" t="s">
        <v>92</v>
      </c>
      <c r="G1352" s="145" t="s">
        <v>1866</v>
      </c>
      <c r="H1352" s="74" t="s">
        <v>26</v>
      </c>
      <c r="I1352" s="127" t="s">
        <v>3776</v>
      </c>
      <c r="J1352" s="144" t="s">
        <v>5686</v>
      </c>
      <c r="K1352" s="142">
        <v>100</v>
      </c>
      <c r="L1352" s="143">
        <v>0.1</v>
      </c>
      <c r="M1352" s="141"/>
      <c r="N1352" s="43">
        <f>IF(Tableau5[[#This Row],[PN]]&gt;0.05,"ERREUR",Tableau5[[#This Row],[Prix de vente public]]*(1-(Tableau5[[#This Row],[Remise]]+Tableau5[[#This Row],[PN]])))</f>
        <v>90</v>
      </c>
      <c r="O1352" s="44"/>
    </row>
    <row r="1353" spans="5:15" x14ac:dyDescent="0.25">
      <c r="E1353" s="125" t="s">
        <v>6</v>
      </c>
      <c r="F1353" s="5" t="s">
        <v>92</v>
      </c>
      <c r="G1353" s="145" t="s">
        <v>1867</v>
      </c>
      <c r="H1353" s="74" t="s">
        <v>26</v>
      </c>
      <c r="I1353" s="127" t="s">
        <v>3777</v>
      </c>
      <c r="J1353" s="144" t="s">
        <v>5687</v>
      </c>
      <c r="K1353" s="142">
        <v>100</v>
      </c>
      <c r="L1353" s="143">
        <v>0.1</v>
      </c>
      <c r="M1353" s="141"/>
      <c r="N1353" s="43">
        <f>IF(Tableau5[[#This Row],[PN]]&gt;0.05,"ERREUR",Tableau5[[#This Row],[Prix de vente public]]*(1-(Tableau5[[#This Row],[Remise]]+Tableau5[[#This Row],[PN]])))</f>
        <v>90</v>
      </c>
      <c r="O1353" s="44"/>
    </row>
    <row r="1354" spans="5:15" x14ac:dyDescent="0.25">
      <c r="E1354" s="125" t="s">
        <v>6</v>
      </c>
      <c r="F1354" s="5" t="s">
        <v>92</v>
      </c>
      <c r="G1354" s="145" t="s">
        <v>1868</v>
      </c>
      <c r="H1354" s="74" t="s">
        <v>26</v>
      </c>
      <c r="I1354" s="127" t="s">
        <v>3778</v>
      </c>
      <c r="J1354" s="144" t="s">
        <v>5688</v>
      </c>
      <c r="K1354" s="142">
        <v>100</v>
      </c>
      <c r="L1354" s="143">
        <v>0.1</v>
      </c>
      <c r="M1354" s="141"/>
      <c r="N1354" s="43">
        <f>IF(Tableau5[[#This Row],[PN]]&gt;0.05,"ERREUR",Tableau5[[#This Row],[Prix de vente public]]*(1-(Tableau5[[#This Row],[Remise]]+Tableau5[[#This Row],[PN]])))</f>
        <v>90</v>
      </c>
      <c r="O1354" s="44"/>
    </row>
    <row r="1355" spans="5:15" x14ac:dyDescent="0.25">
      <c r="E1355" s="125" t="s">
        <v>6</v>
      </c>
      <c r="F1355" s="5" t="s">
        <v>92</v>
      </c>
      <c r="G1355" s="145" t="s">
        <v>1869</v>
      </c>
      <c r="H1355" s="74" t="s">
        <v>26</v>
      </c>
      <c r="I1355" s="127" t="s">
        <v>3779</v>
      </c>
      <c r="J1355" s="144" t="s">
        <v>5689</v>
      </c>
      <c r="K1355" s="142">
        <v>100</v>
      </c>
      <c r="L1355" s="143">
        <v>0.1</v>
      </c>
      <c r="M1355" s="141"/>
      <c r="N1355" s="43">
        <f>IF(Tableau5[[#This Row],[PN]]&gt;0.05,"ERREUR",Tableau5[[#This Row],[Prix de vente public]]*(1-(Tableau5[[#This Row],[Remise]]+Tableau5[[#This Row],[PN]])))</f>
        <v>90</v>
      </c>
      <c r="O1355" s="44"/>
    </row>
    <row r="1356" spans="5:15" x14ac:dyDescent="0.25">
      <c r="E1356" s="125" t="s">
        <v>6</v>
      </c>
      <c r="F1356" s="5" t="s">
        <v>92</v>
      </c>
      <c r="G1356" s="145" t="s">
        <v>1870</v>
      </c>
      <c r="H1356" s="74" t="s">
        <v>26</v>
      </c>
      <c r="I1356" s="127" t="s">
        <v>3780</v>
      </c>
      <c r="J1356" s="144" t="s">
        <v>5690</v>
      </c>
      <c r="K1356" s="142">
        <v>100</v>
      </c>
      <c r="L1356" s="143">
        <v>0.1</v>
      </c>
      <c r="M1356" s="141"/>
      <c r="N1356" s="43">
        <f>IF(Tableau5[[#This Row],[PN]]&gt;0.05,"ERREUR",Tableau5[[#This Row],[Prix de vente public]]*(1-(Tableau5[[#This Row],[Remise]]+Tableau5[[#This Row],[PN]])))</f>
        <v>90</v>
      </c>
      <c r="O1356" s="44"/>
    </row>
    <row r="1357" spans="5:15" x14ac:dyDescent="0.25">
      <c r="E1357" s="125" t="s">
        <v>6</v>
      </c>
      <c r="F1357" s="5" t="s">
        <v>92</v>
      </c>
      <c r="G1357" s="145" t="s">
        <v>1871</v>
      </c>
      <c r="H1357" s="74" t="s">
        <v>26</v>
      </c>
      <c r="I1357" s="127" t="s">
        <v>3781</v>
      </c>
      <c r="J1357" s="144" t="s">
        <v>5691</v>
      </c>
      <c r="K1357" s="142">
        <v>100</v>
      </c>
      <c r="L1357" s="143">
        <v>0.1</v>
      </c>
      <c r="M1357" s="141"/>
      <c r="N1357" s="43">
        <f>IF(Tableau5[[#This Row],[PN]]&gt;0.05,"ERREUR",Tableau5[[#This Row],[Prix de vente public]]*(1-(Tableau5[[#This Row],[Remise]]+Tableau5[[#This Row],[PN]])))</f>
        <v>90</v>
      </c>
      <c r="O1357" s="44"/>
    </row>
    <row r="1358" spans="5:15" x14ac:dyDescent="0.25">
      <c r="E1358" s="125" t="s">
        <v>6</v>
      </c>
      <c r="F1358" s="5" t="s">
        <v>92</v>
      </c>
      <c r="G1358" s="145" t="s">
        <v>1872</v>
      </c>
      <c r="H1358" s="74" t="s">
        <v>26</v>
      </c>
      <c r="I1358" s="127" t="s">
        <v>3782</v>
      </c>
      <c r="J1358" s="144" t="s">
        <v>5692</v>
      </c>
      <c r="K1358" s="142">
        <v>100</v>
      </c>
      <c r="L1358" s="143">
        <v>0.1</v>
      </c>
      <c r="M1358" s="141"/>
      <c r="N1358" s="43">
        <f>IF(Tableau5[[#This Row],[PN]]&gt;0.05,"ERREUR",Tableau5[[#This Row],[Prix de vente public]]*(1-(Tableau5[[#This Row],[Remise]]+Tableau5[[#This Row],[PN]])))</f>
        <v>90</v>
      </c>
      <c r="O1358" s="44"/>
    </row>
    <row r="1359" spans="5:15" x14ac:dyDescent="0.25">
      <c r="E1359" s="125" t="s">
        <v>6</v>
      </c>
      <c r="F1359" s="5" t="s">
        <v>92</v>
      </c>
      <c r="G1359" s="145" t="s">
        <v>1873</v>
      </c>
      <c r="H1359" s="74" t="s">
        <v>26</v>
      </c>
      <c r="I1359" s="127" t="s">
        <v>3783</v>
      </c>
      <c r="J1359" s="144" t="s">
        <v>5693</v>
      </c>
      <c r="K1359" s="142">
        <v>100</v>
      </c>
      <c r="L1359" s="143">
        <v>0.1</v>
      </c>
      <c r="M1359" s="141"/>
      <c r="N1359" s="43">
        <f>IF(Tableau5[[#This Row],[PN]]&gt;0.05,"ERREUR",Tableau5[[#This Row],[Prix de vente public]]*(1-(Tableau5[[#This Row],[Remise]]+Tableau5[[#This Row],[PN]])))</f>
        <v>90</v>
      </c>
      <c r="O1359" s="44"/>
    </row>
    <row r="1360" spans="5:15" x14ac:dyDescent="0.25">
      <c r="E1360" s="125" t="s">
        <v>6</v>
      </c>
      <c r="F1360" s="5" t="s">
        <v>92</v>
      </c>
      <c r="G1360" s="145" t="s">
        <v>1874</v>
      </c>
      <c r="H1360" s="74" t="s">
        <v>26</v>
      </c>
      <c r="I1360" s="127" t="s">
        <v>3784</v>
      </c>
      <c r="J1360" s="144" t="s">
        <v>5694</v>
      </c>
      <c r="K1360" s="142">
        <v>100</v>
      </c>
      <c r="L1360" s="143">
        <v>0.1</v>
      </c>
      <c r="M1360" s="141"/>
      <c r="N1360" s="43">
        <f>IF(Tableau5[[#This Row],[PN]]&gt;0.05,"ERREUR",Tableau5[[#This Row],[Prix de vente public]]*(1-(Tableau5[[#This Row],[Remise]]+Tableau5[[#This Row],[PN]])))</f>
        <v>90</v>
      </c>
      <c r="O1360" s="44"/>
    </row>
    <row r="1361" spans="5:15" x14ac:dyDescent="0.25">
      <c r="E1361" s="125" t="s">
        <v>6</v>
      </c>
      <c r="F1361" s="5" t="s">
        <v>92</v>
      </c>
      <c r="G1361" s="145" t="s">
        <v>1875</v>
      </c>
      <c r="H1361" s="74" t="s">
        <v>26</v>
      </c>
      <c r="I1361" s="127" t="s">
        <v>3785</v>
      </c>
      <c r="J1361" s="144" t="s">
        <v>5695</v>
      </c>
      <c r="K1361" s="142">
        <v>100</v>
      </c>
      <c r="L1361" s="143">
        <v>0.1</v>
      </c>
      <c r="M1361" s="141"/>
      <c r="N1361" s="43">
        <f>IF(Tableau5[[#This Row],[PN]]&gt;0.05,"ERREUR",Tableau5[[#This Row],[Prix de vente public]]*(1-(Tableau5[[#This Row],[Remise]]+Tableau5[[#This Row],[PN]])))</f>
        <v>90</v>
      </c>
      <c r="O1361" s="44"/>
    </row>
    <row r="1362" spans="5:15" x14ac:dyDescent="0.25">
      <c r="E1362" s="125" t="s">
        <v>6</v>
      </c>
      <c r="F1362" s="5" t="s">
        <v>92</v>
      </c>
      <c r="G1362" s="145" t="s">
        <v>1876</v>
      </c>
      <c r="H1362" s="74" t="s">
        <v>26</v>
      </c>
      <c r="I1362" s="127" t="s">
        <v>3786</v>
      </c>
      <c r="J1362" s="144" t="s">
        <v>5696</v>
      </c>
      <c r="K1362" s="142">
        <v>100</v>
      </c>
      <c r="L1362" s="143">
        <v>0.1</v>
      </c>
      <c r="M1362" s="141"/>
      <c r="N1362" s="43">
        <f>IF(Tableau5[[#This Row],[PN]]&gt;0.05,"ERREUR",Tableau5[[#This Row],[Prix de vente public]]*(1-(Tableau5[[#This Row],[Remise]]+Tableau5[[#This Row],[PN]])))</f>
        <v>90</v>
      </c>
      <c r="O1362" s="44"/>
    </row>
    <row r="1363" spans="5:15" x14ac:dyDescent="0.25">
      <c r="E1363" s="125" t="s">
        <v>6</v>
      </c>
      <c r="F1363" s="5" t="s">
        <v>92</v>
      </c>
      <c r="G1363" s="145" t="s">
        <v>1877</v>
      </c>
      <c r="H1363" s="74" t="s">
        <v>26</v>
      </c>
      <c r="I1363" s="127" t="s">
        <v>3787</v>
      </c>
      <c r="J1363" s="144" t="s">
        <v>5697</v>
      </c>
      <c r="K1363" s="142">
        <v>100</v>
      </c>
      <c r="L1363" s="143">
        <v>0.1</v>
      </c>
      <c r="M1363" s="141"/>
      <c r="N1363" s="43">
        <f>IF(Tableau5[[#This Row],[PN]]&gt;0.05,"ERREUR",Tableau5[[#This Row],[Prix de vente public]]*(1-(Tableau5[[#This Row],[Remise]]+Tableau5[[#This Row],[PN]])))</f>
        <v>90</v>
      </c>
      <c r="O1363" s="44"/>
    </row>
    <row r="1364" spans="5:15" x14ac:dyDescent="0.25">
      <c r="E1364" s="125" t="s">
        <v>6</v>
      </c>
      <c r="F1364" s="5" t="s">
        <v>92</v>
      </c>
      <c r="G1364" s="145" t="s">
        <v>1878</v>
      </c>
      <c r="H1364" s="74" t="s">
        <v>26</v>
      </c>
      <c r="I1364" s="127" t="s">
        <v>3788</v>
      </c>
      <c r="J1364" s="144" t="s">
        <v>5698</v>
      </c>
      <c r="K1364" s="142">
        <v>100</v>
      </c>
      <c r="L1364" s="143">
        <v>0.1</v>
      </c>
      <c r="M1364" s="141"/>
      <c r="N1364" s="43">
        <f>IF(Tableau5[[#This Row],[PN]]&gt;0.05,"ERREUR",Tableau5[[#This Row],[Prix de vente public]]*(1-(Tableau5[[#This Row],[Remise]]+Tableau5[[#This Row],[PN]])))</f>
        <v>90</v>
      </c>
      <c r="O1364" s="44"/>
    </row>
    <row r="1365" spans="5:15" x14ac:dyDescent="0.25">
      <c r="E1365" s="125" t="s">
        <v>6</v>
      </c>
      <c r="F1365" s="5" t="s">
        <v>92</v>
      </c>
      <c r="G1365" s="145" t="s">
        <v>1879</v>
      </c>
      <c r="H1365" s="74" t="s">
        <v>26</v>
      </c>
      <c r="I1365" s="127" t="s">
        <v>3789</v>
      </c>
      <c r="J1365" s="144" t="s">
        <v>5699</v>
      </c>
      <c r="K1365" s="142">
        <v>100</v>
      </c>
      <c r="L1365" s="143">
        <v>0.1</v>
      </c>
      <c r="M1365" s="141"/>
      <c r="N1365" s="43">
        <f>IF(Tableau5[[#This Row],[PN]]&gt;0.05,"ERREUR",Tableau5[[#This Row],[Prix de vente public]]*(1-(Tableau5[[#This Row],[Remise]]+Tableau5[[#This Row],[PN]])))</f>
        <v>90</v>
      </c>
      <c r="O1365" s="44"/>
    </row>
    <row r="1366" spans="5:15" x14ac:dyDescent="0.25">
      <c r="E1366" s="125" t="s">
        <v>6</v>
      </c>
      <c r="F1366" s="5" t="s">
        <v>92</v>
      </c>
      <c r="G1366" s="145" t="s">
        <v>1880</v>
      </c>
      <c r="H1366" s="74" t="s">
        <v>26</v>
      </c>
      <c r="I1366" s="127" t="s">
        <v>3790</v>
      </c>
      <c r="J1366" s="144" t="s">
        <v>5700</v>
      </c>
      <c r="K1366" s="142">
        <v>100</v>
      </c>
      <c r="L1366" s="143">
        <v>0.1</v>
      </c>
      <c r="M1366" s="141"/>
      <c r="N1366" s="43">
        <f>IF(Tableau5[[#This Row],[PN]]&gt;0.05,"ERREUR",Tableau5[[#This Row],[Prix de vente public]]*(1-(Tableau5[[#This Row],[Remise]]+Tableau5[[#This Row],[PN]])))</f>
        <v>90</v>
      </c>
      <c r="O1366" s="44"/>
    </row>
    <row r="1367" spans="5:15" x14ac:dyDescent="0.25">
      <c r="E1367" s="125" t="s">
        <v>6</v>
      </c>
      <c r="F1367" s="5" t="s">
        <v>92</v>
      </c>
      <c r="G1367" s="145" t="s">
        <v>1881</v>
      </c>
      <c r="H1367" s="74" t="s">
        <v>26</v>
      </c>
      <c r="I1367" s="127" t="s">
        <v>3791</v>
      </c>
      <c r="J1367" s="144" t="s">
        <v>5701</v>
      </c>
      <c r="K1367" s="142">
        <v>100</v>
      </c>
      <c r="L1367" s="143">
        <v>0.1</v>
      </c>
      <c r="M1367" s="141"/>
      <c r="N1367" s="43">
        <f>IF(Tableau5[[#This Row],[PN]]&gt;0.05,"ERREUR",Tableau5[[#This Row],[Prix de vente public]]*(1-(Tableau5[[#This Row],[Remise]]+Tableau5[[#This Row],[PN]])))</f>
        <v>90</v>
      </c>
      <c r="O1367" s="44"/>
    </row>
    <row r="1368" spans="5:15" x14ac:dyDescent="0.25">
      <c r="E1368" s="125" t="s">
        <v>6</v>
      </c>
      <c r="F1368" s="5" t="s">
        <v>92</v>
      </c>
      <c r="G1368" s="145" t="s">
        <v>1882</v>
      </c>
      <c r="H1368" s="74" t="s">
        <v>26</v>
      </c>
      <c r="I1368" s="127" t="s">
        <v>3792</v>
      </c>
      <c r="J1368" s="144" t="s">
        <v>5702</v>
      </c>
      <c r="K1368" s="142">
        <v>100</v>
      </c>
      <c r="L1368" s="143">
        <v>0.1</v>
      </c>
      <c r="M1368" s="141"/>
      <c r="N1368" s="43">
        <f>IF(Tableau5[[#This Row],[PN]]&gt;0.05,"ERREUR",Tableau5[[#This Row],[Prix de vente public]]*(1-(Tableau5[[#This Row],[Remise]]+Tableau5[[#This Row],[PN]])))</f>
        <v>90</v>
      </c>
      <c r="O1368" s="44"/>
    </row>
    <row r="1369" spans="5:15" x14ac:dyDescent="0.25">
      <c r="E1369" s="125" t="s">
        <v>6</v>
      </c>
      <c r="F1369" s="5" t="s">
        <v>92</v>
      </c>
      <c r="G1369" s="145" t="s">
        <v>1883</v>
      </c>
      <c r="H1369" s="74" t="s">
        <v>26</v>
      </c>
      <c r="I1369" s="127" t="s">
        <v>3793</v>
      </c>
      <c r="J1369" s="144" t="s">
        <v>5703</v>
      </c>
      <c r="K1369" s="142">
        <v>100</v>
      </c>
      <c r="L1369" s="143">
        <v>0.1</v>
      </c>
      <c r="M1369" s="141"/>
      <c r="N1369" s="43">
        <f>IF(Tableau5[[#This Row],[PN]]&gt;0.05,"ERREUR",Tableau5[[#This Row],[Prix de vente public]]*(1-(Tableau5[[#This Row],[Remise]]+Tableau5[[#This Row],[PN]])))</f>
        <v>90</v>
      </c>
      <c r="O1369" s="44"/>
    </row>
    <row r="1370" spans="5:15" x14ac:dyDescent="0.25">
      <c r="E1370" s="125" t="s">
        <v>6</v>
      </c>
      <c r="F1370" s="5" t="s">
        <v>92</v>
      </c>
      <c r="G1370" s="145" t="s">
        <v>1884</v>
      </c>
      <c r="H1370" s="74" t="s">
        <v>26</v>
      </c>
      <c r="I1370" s="127" t="s">
        <v>3794</v>
      </c>
      <c r="J1370" s="144" t="s">
        <v>5704</v>
      </c>
      <c r="K1370" s="142">
        <v>100</v>
      </c>
      <c r="L1370" s="143">
        <v>0.1</v>
      </c>
      <c r="M1370" s="141"/>
      <c r="N1370" s="43">
        <f>IF(Tableau5[[#This Row],[PN]]&gt;0.05,"ERREUR",Tableau5[[#This Row],[Prix de vente public]]*(1-(Tableau5[[#This Row],[Remise]]+Tableau5[[#This Row],[PN]])))</f>
        <v>90</v>
      </c>
      <c r="O1370" s="44"/>
    </row>
    <row r="1371" spans="5:15" x14ac:dyDescent="0.25">
      <c r="E1371" s="125" t="s">
        <v>6</v>
      </c>
      <c r="F1371" s="5" t="s">
        <v>92</v>
      </c>
      <c r="G1371" s="145" t="s">
        <v>1885</v>
      </c>
      <c r="H1371" s="74" t="s">
        <v>26</v>
      </c>
      <c r="I1371" s="127" t="s">
        <v>3795</v>
      </c>
      <c r="J1371" s="144" t="s">
        <v>5705</v>
      </c>
      <c r="K1371" s="142">
        <v>100</v>
      </c>
      <c r="L1371" s="143">
        <v>0.1</v>
      </c>
      <c r="M1371" s="141"/>
      <c r="N1371" s="43">
        <f>IF(Tableau5[[#This Row],[PN]]&gt;0.05,"ERREUR",Tableau5[[#This Row],[Prix de vente public]]*(1-(Tableau5[[#This Row],[Remise]]+Tableau5[[#This Row],[PN]])))</f>
        <v>90</v>
      </c>
      <c r="O1371" s="44"/>
    </row>
    <row r="1372" spans="5:15" x14ac:dyDescent="0.25">
      <c r="E1372" s="125" t="s">
        <v>6</v>
      </c>
      <c r="F1372" s="5" t="s">
        <v>92</v>
      </c>
      <c r="G1372" s="145" t="s">
        <v>1886</v>
      </c>
      <c r="H1372" s="74" t="s">
        <v>26</v>
      </c>
      <c r="I1372" s="127" t="s">
        <v>3796</v>
      </c>
      <c r="J1372" s="144" t="s">
        <v>5706</v>
      </c>
      <c r="K1372" s="142">
        <v>100</v>
      </c>
      <c r="L1372" s="143">
        <v>0.1</v>
      </c>
      <c r="M1372" s="141"/>
      <c r="N1372" s="43">
        <f>IF(Tableau5[[#This Row],[PN]]&gt;0.05,"ERREUR",Tableau5[[#This Row],[Prix de vente public]]*(1-(Tableau5[[#This Row],[Remise]]+Tableau5[[#This Row],[PN]])))</f>
        <v>90</v>
      </c>
      <c r="O1372" s="44"/>
    </row>
    <row r="1373" spans="5:15" x14ac:dyDescent="0.25">
      <c r="E1373" s="125" t="s">
        <v>6</v>
      </c>
      <c r="F1373" s="5" t="s">
        <v>92</v>
      </c>
      <c r="G1373" s="145" t="s">
        <v>1887</v>
      </c>
      <c r="H1373" s="74" t="s">
        <v>26</v>
      </c>
      <c r="I1373" s="127" t="s">
        <v>3797</v>
      </c>
      <c r="J1373" s="144" t="s">
        <v>5707</v>
      </c>
      <c r="K1373" s="142">
        <v>100</v>
      </c>
      <c r="L1373" s="143">
        <v>0.1</v>
      </c>
      <c r="M1373" s="141"/>
      <c r="N1373" s="43">
        <f>IF(Tableau5[[#This Row],[PN]]&gt;0.05,"ERREUR",Tableau5[[#This Row],[Prix de vente public]]*(1-(Tableau5[[#This Row],[Remise]]+Tableau5[[#This Row],[PN]])))</f>
        <v>90</v>
      </c>
      <c r="O1373" s="44"/>
    </row>
    <row r="1374" spans="5:15" x14ac:dyDescent="0.25">
      <c r="E1374" s="125" t="s">
        <v>6</v>
      </c>
      <c r="F1374" s="5" t="s">
        <v>92</v>
      </c>
      <c r="G1374" s="145" t="s">
        <v>1888</v>
      </c>
      <c r="H1374" s="74" t="s">
        <v>26</v>
      </c>
      <c r="I1374" s="127" t="s">
        <v>3798</v>
      </c>
      <c r="J1374" s="144" t="s">
        <v>5708</v>
      </c>
      <c r="K1374" s="142">
        <v>100</v>
      </c>
      <c r="L1374" s="143">
        <v>0.1</v>
      </c>
      <c r="M1374" s="141"/>
      <c r="N1374" s="43">
        <f>IF(Tableau5[[#This Row],[PN]]&gt;0.05,"ERREUR",Tableau5[[#This Row],[Prix de vente public]]*(1-(Tableau5[[#This Row],[Remise]]+Tableau5[[#This Row],[PN]])))</f>
        <v>90</v>
      </c>
      <c r="O1374" s="44"/>
    </row>
    <row r="1375" spans="5:15" x14ac:dyDescent="0.25">
      <c r="E1375" s="125" t="s">
        <v>6</v>
      </c>
      <c r="F1375" s="5" t="s">
        <v>92</v>
      </c>
      <c r="G1375" s="145" t="s">
        <v>1889</v>
      </c>
      <c r="H1375" s="74" t="s">
        <v>26</v>
      </c>
      <c r="I1375" s="127" t="s">
        <v>3799</v>
      </c>
      <c r="J1375" s="144" t="s">
        <v>5709</v>
      </c>
      <c r="K1375" s="142">
        <v>100</v>
      </c>
      <c r="L1375" s="143">
        <v>0.1</v>
      </c>
      <c r="M1375" s="141"/>
      <c r="N1375" s="43">
        <f>IF(Tableau5[[#This Row],[PN]]&gt;0.05,"ERREUR",Tableau5[[#This Row],[Prix de vente public]]*(1-(Tableau5[[#This Row],[Remise]]+Tableau5[[#This Row],[PN]])))</f>
        <v>90</v>
      </c>
      <c r="O1375" s="44"/>
    </row>
    <row r="1376" spans="5:15" x14ac:dyDescent="0.25">
      <c r="E1376" s="125" t="s">
        <v>6</v>
      </c>
      <c r="F1376" s="5" t="s">
        <v>92</v>
      </c>
      <c r="G1376" s="145" t="s">
        <v>1890</v>
      </c>
      <c r="H1376" s="74" t="s">
        <v>26</v>
      </c>
      <c r="I1376" s="127" t="s">
        <v>3800</v>
      </c>
      <c r="J1376" s="144" t="s">
        <v>5710</v>
      </c>
      <c r="K1376" s="142">
        <v>100</v>
      </c>
      <c r="L1376" s="143">
        <v>0.1</v>
      </c>
      <c r="M1376" s="141"/>
      <c r="N1376" s="43">
        <f>IF(Tableau5[[#This Row],[PN]]&gt;0.05,"ERREUR",Tableau5[[#This Row],[Prix de vente public]]*(1-(Tableau5[[#This Row],[Remise]]+Tableau5[[#This Row],[PN]])))</f>
        <v>90</v>
      </c>
      <c r="O1376" s="44"/>
    </row>
    <row r="1377" spans="5:15" x14ac:dyDescent="0.25">
      <c r="E1377" s="125" t="s">
        <v>6</v>
      </c>
      <c r="F1377" s="5" t="s">
        <v>92</v>
      </c>
      <c r="G1377" s="145" t="s">
        <v>1891</v>
      </c>
      <c r="H1377" s="74" t="s">
        <v>26</v>
      </c>
      <c r="I1377" s="127" t="s">
        <v>3801</v>
      </c>
      <c r="J1377" s="144" t="s">
        <v>5711</v>
      </c>
      <c r="K1377" s="142">
        <v>100</v>
      </c>
      <c r="L1377" s="143">
        <v>0.1</v>
      </c>
      <c r="M1377" s="141"/>
      <c r="N1377" s="43">
        <f>IF(Tableau5[[#This Row],[PN]]&gt;0.05,"ERREUR",Tableau5[[#This Row],[Prix de vente public]]*(1-(Tableau5[[#This Row],[Remise]]+Tableau5[[#This Row],[PN]])))</f>
        <v>90</v>
      </c>
      <c r="O1377" s="44"/>
    </row>
    <row r="1378" spans="5:15" x14ac:dyDescent="0.25">
      <c r="E1378" s="125" t="s">
        <v>6</v>
      </c>
      <c r="F1378" s="5" t="s">
        <v>92</v>
      </c>
      <c r="G1378" s="145" t="s">
        <v>1892</v>
      </c>
      <c r="H1378" s="74" t="s">
        <v>26</v>
      </c>
      <c r="I1378" s="127" t="s">
        <v>3802</v>
      </c>
      <c r="J1378" s="144" t="s">
        <v>5712</v>
      </c>
      <c r="K1378" s="142">
        <v>100</v>
      </c>
      <c r="L1378" s="143">
        <v>0.1</v>
      </c>
      <c r="M1378" s="141"/>
      <c r="N1378" s="43">
        <f>IF(Tableau5[[#This Row],[PN]]&gt;0.05,"ERREUR",Tableau5[[#This Row],[Prix de vente public]]*(1-(Tableau5[[#This Row],[Remise]]+Tableau5[[#This Row],[PN]])))</f>
        <v>90</v>
      </c>
      <c r="O1378" s="44"/>
    </row>
    <row r="1379" spans="5:15" x14ac:dyDescent="0.25">
      <c r="E1379" s="125" t="s">
        <v>6</v>
      </c>
      <c r="F1379" s="5" t="s">
        <v>92</v>
      </c>
      <c r="G1379" s="145" t="s">
        <v>1893</v>
      </c>
      <c r="H1379" s="74" t="s">
        <v>26</v>
      </c>
      <c r="I1379" s="127" t="s">
        <v>3803</v>
      </c>
      <c r="J1379" s="144" t="s">
        <v>5713</v>
      </c>
      <c r="K1379" s="142">
        <v>100</v>
      </c>
      <c r="L1379" s="143">
        <v>0.1</v>
      </c>
      <c r="M1379" s="141"/>
      <c r="N1379" s="43">
        <f>IF(Tableau5[[#This Row],[PN]]&gt;0.05,"ERREUR",Tableau5[[#This Row],[Prix de vente public]]*(1-(Tableau5[[#This Row],[Remise]]+Tableau5[[#This Row],[PN]])))</f>
        <v>90</v>
      </c>
      <c r="O1379" s="44"/>
    </row>
    <row r="1380" spans="5:15" x14ac:dyDescent="0.25">
      <c r="E1380" s="125" t="s">
        <v>6</v>
      </c>
      <c r="F1380" s="5" t="s">
        <v>92</v>
      </c>
      <c r="G1380" s="145" t="s">
        <v>1894</v>
      </c>
      <c r="H1380" s="74" t="s">
        <v>26</v>
      </c>
      <c r="I1380" s="127" t="s">
        <v>3804</v>
      </c>
      <c r="J1380" s="144" t="s">
        <v>5714</v>
      </c>
      <c r="K1380" s="142">
        <v>100</v>
      </c>
      <c r="L1380" s="143">
        <v>0.1</v>
      </c>
      <c r="M1380" s="141"/>
      <c r="N1380" s="43">
        <f>IF(Tableau5[[#This Row],[PN]]&gt;0.05,"ERREUR",Tableau5[[#This Row],[Prix de vente public]]*(1-(Tableau5[[#This Row],[Remise]]+Tableau5[[#This Row],[PN]])))</f>
        <v>90</v>
      </c>
      <c r="O1380" s="44"/>
    </row>
    <row r="1381" spans="5:15" x14ac:dyDescent="0.25">
      <c r="E1381" s="125" t="s">
        <v>6</v>
      </c>
      <c r="F1381" s="5" t="s">
        <v>92</v>
      </c>
      <c r="G1381" s="145" t="s">
        <v>1895</v>
      </c>
      <c r="H1381" s="74" t="s">
        <v>26</v>
      </c>
      <c r="I1381" s="127" t="s">
        <v>3805</v>
      </c>
      <c r="J1381" s="144" t="s">
        <v>5715</v>
      </c>
      <c r="K1381" s="142">
        <v>100</v>
      </c>
      <c r="L1381" s="143">
        <v>0.1</v>
      </c>
      <c r="M1381" s="141"/>
      <c r="N1381" s="43">
        <f>IF(Tableau5[[#This Row],[PN]]&gt;0.05,"ERREUR",Tableau5[[#This Row],[Prix de vente public]]*(1-(Tableau5[[#This Row],[Remise]]+Tableau5[[#This Row],[PN]])))</f>
        <v>90</v>
      </c>
      <c r="O1381" s="44"/>
    </row>
    <row r="1382" spans="5:15" x14ac:dyDescent="0.25">
      <c r="E1382" s="125" t="s">
        <v>6</v>
      </c>
      <c r="F1382" s="5" t="s">
        <v>92</v>
      </c>
      <c r="G1382" s="145" t="s">
        <v>1896</v>
      </c>
      <c r="H1382" s="74" t="s">
        <v>26</v>
      </c>
      <c r="I1382" s="127" t="s">
        <v>3806</v>
      </c>
      <c r="J1382" s="144" t="s">
        <v>5716</v>
      </c>
      <c r="K1382" s="142">
        <v>100</v>
      </c>
      <c r="L1382" s="143">
        <v>0.1</v>
      </c>
      <c r="M1382" s="141"/>
      <c r="N1382" s="43">
        <f>IF(Tableau5[[#This Row],[PN]]&gt;0.05,"ERREUR",Tableau5[[#This Row],[Prix de vente public]]*(1-(Tableau5[[#This Row],[Remise]]+Tableau5[[#This Row],[PN]])))</f>
        <v>90</v>
      </c>
      <c r="O1382" s="44"/>
    </row>
    <row r="1383" spans="5:15" x14ac:dyDescent="0.25">
      <c r="E1383" s="125" t="s">
        <v>6</v>
      </c>
      <c r="F1383" s="5" t="s">
        <v>92</v>
      </c>
      <c r="G1383" s="145" t="s">
        <v>1897</v>
      </c>
      <c r="H1383" s="74" t="s">
        <v>26</v>
      </c>
      <c r="I1383" s="127" t="s">
        <v>3807</v>
      </c>
      <c r="J1383" s="144" t="s">
        <v>5717</v>
      </c>
      <c r="K1383" s="142">
        <v>100</v>
      </c>
      <c r="L1383" s="143">
        <v>0.1</v>
      </c>
      <c r="M1383" s="141"/>
      <c r="N1383" s="43">
        <f>IF(Tableau5[[#This Row],[PN]]&gt;0.05,"ERREUR",Tableau5[[#This Row],[Prix de vente public]]*(1-(Tableau5[[#This Row],[Remise]]+Tableau5[[#This Row],[PN]])))</f>
        <v>90</v>
      </c>
      <c r="O1383" s="44"/>
    </row>
    <row r="1384" spans="5:15" x14ac:dyDescent="0.25">
      <c r="E1384" s="125" t="s">
        <v>6</v>
      </c>
      <c r="F1384" s="5" t="s">
        <v>92</v>
      </c>
      <c r="G1384" s="145" t="s">
        <v>1898</v>
      </c>
      <c r="H1384" s="74" t="s">
        <v>26</v>
      </c>
      <c r="I1384" s="127" t="s">
        <v>3808</v>
      </c>
      <c r="J1384" s="144" t="s">
        <v>5718</v>
      </c>
      <c r="K1384" s="142">
        <v>100</v>
      </c>
      <c r="L1384" s="143">
        <v>0.1</v>
      </c>
      <c r="M1384" s="141"/>
      <c r="N1384" s="43">
        <f>IF(Tableau5[[#This Row],[PN]]&gt;0.05,"ERREUR",Tableau5[[#This Row],[Prix de vente public]]*(1-(Tableau5[[#This Row],[Remise]]+Tableau5[[#This Row],[PN]])))</f>
        <v>90</v>
      </c>
      <c r="O1384" s="44"/>
    </row>
    <row r="1385" spans="5:15" x14ac:dyDescent="0.25">
      <c r="E1385" s="125" t="s">
        <v>6</v>
      </c>
      <c r="F1385" s="5" t="s">
        <v>92</v>
      </c>
      <c r="G1385" s="145" t="s">
        <v>1899</v>
      </c>
      <c r="H1385" s="74" t="s">
        <v>26</v>
      </c>
      <c r="I1385" s="127" t="s">
        <v>3809</v>
      </c>
      <c r="J1385" s="144" t="s">
        <v>5719</v>
      </c>
      <c r="K1385" s="142">
        <v>100</v>
      </c>
      <c r="L1385" s="143">
        <v>0.1</v>
      </c>
      <c r="M1385" s="141"/>
      <c r="N1385" s="43">
        <f>IF(Tableau5[[#This Row],[PN]]&gt;0.05,"ERREUR",Tableau5[[#This Row],[Prix de vente public]]*(1-(Tableau5[[#This Row],[Remise]]+Tableau5[[#This Row],[PN]])))</f>
        <v>90</v>
      </c>
      <c r="O1385" s="44"/>
    </row>
    <row r="1386" spans="5:15" x14ac:dyDescent="0.25">
      <c r="E1386" s="125" t="s">
        <v>6</v>
      </c>
      <c r="F1386" s="5" t="s">
        <v>92</v>
      </c>
      <c r="G1386" s="145" t="s">
        <v>1900</v>
      </c>
      <c r="H1386" s="74" t="s">
        <v>26</v>
      </c>
      <c r="I1386" s="127" t="s">
        <v>3810</v>
      </c>
      <c r="J1386" s="144" t="s">
        <v>5720</v>
      </c>
      <c r="K1386" s="142">
        <v>100</v>
      </c>
      <c r="L1386" s="143">
        <v>0.1</v>
      </c>
      <c r="M1386" s="141"/>
      <c r="N1386" s="43">
        <f>IF(Tableau5[[#This Row],[PN]]&gt;0.05,"ERREUR",Tableau5[[#This Row],[Prix de vente public]]*(1-(Tableau5[[#This Row],[Remise]]+Tableau5[[#This Row],[PN]])))</f>
        <v>90</v>
      </c>
      <c r="O1386" s="44"/>
    </row>
    <row r="1387" spans="5:15" x14ac:dyDescent="0.25">
      <c r="E1387" s="125" t="s">
        <v>6</v>
      </c>
      <c r="F1387" s="5" t="s">
        <v>92</v>
      </c>
      <c r="G1387" s="145" t="s">
        <v>1901</v>
      </c>
      <c r="H1387" s="74" t="s">
        <v>26</v>
      </c>
      <c r="I1387" s="127" t="s">
        <v>3811</v>
      </c>
      <c r="J1387" s="144" t="s">
        <v>5721</v>
      </c>
      <c r="K1387" s="142">
        <v>100</v>
      </c>
      <c r="L1387" s="143">
        <v>0.1</v>
      </c>
      <c r="M1387" s="141"/>
      <c r="N1387" s="43">
        <f>IF(Tableau5[[#This Row],[PN]]&gt;0.05,"ERREUR",Tableau5[[#This Row],[Prix de vente public]]*(1-(Tableau5[[#This Row],[Remise]]+Tableau5[[#This Row],[PN]])))</f>
        <v>90</v>
      </c>
      <c r="O1387" s="44"/>
    </row>
    <row r="1388" spans="5:15" x14ac:dyDescent="0.25">
      <c r="E1388" s="125" t="s">
        <v>6</v>
      </c>
      <c r="F1388" s="5" t="s">
        <v>92</v>
      </c>
      <c r="G1388" s="145" t="s">
        <v>1902</v>
      </c>
      <c r="H1388" s="74" t="s">
        <v>26</v>
      </c>
      <c r="I1388" s="127" t="s">
        <v>3812</v>
      </c>
      <c r="J1388" s="144" t="s">
        <v>5722</v>
      </c>
      <c r="K1388" s="142">
        <v>100</v>
      </c>
      <c r="L1388" s="143">
        <v>0.1</v>
      </c>
      <c r="M1388" s="141"/>
      <c r="N1388" s="43">
        <f>IF(Tableau5[[#This Row],[PN]]&gt;0.05,"ERREUR",Tableau5[[#This Row],[Prix de vente public]]*(1-(Tableau5[[#This Row],[Remise]]+Tableau5[[#This Row],[PN]])))</f>
        <v>90</v>
      </c>
      <c r="O1388" s="44"/>
    </row>
    <row r="1389" spans="5:15" x14ac:dyDescent="0.25">
      <c r="E1389" s="125" t="s">
        <v>6</v>
      </c>
      <c r="F1389" s="5" t="s">
        <v>92</v>
      </c>
      <c r="G1389" s="145" t="s">
        <v>1903</v>
      </c>
      <c r="H1389" s="74" t="s">
        <v>26</v>
      </c>
      <c r="I1389" s="127" t="s">
        <v>3813</v>
      </c>
      <c r="J1389" s="144" t="s">
        <v>5723</v>
      </c>
      <c r="K1389" s="142">
        <v>100</v>
      </c>
      <c r="L1389" s="143">
        <v>0.1</v>
      </c>
      <c r="M1389" s="141"/>
      <c r="N1389" s="43">
        <f>IF(Tableau5[[#This Row],[PN]]&gt;0.05,"ERREUR",Tableau5[[#This Row],[Prix de vente public]]*(1-(Tableau5[[#This Row],[Remise]]+Tableau5[[#This Row],[PN]])))</f>
        <v>90</v>
      </c>
      <c r="O1389" s="44"/>
    </row>
    <row r="1390" spans="5:15" x14ac:dyDescent="0.25">
      <c r="E1390" s="125" t="s">
        <v>6</v>
      </c>
      <c r="F1390" s="5" t="s">
        <v>92</v>
      </c>
      <c r="G1390" s="145" t="s">
        <v>1904</v>
      </c>
      <c r="H1390" s="74" t="s">
        <v>26</v>
      </c>
      <c r="I1390" s="127" t="s">
        <v>3814</v>
      </c>
      <c r="J1390" s="144" t="s">
        <v>5724</v>
      </c>
      <c r="K1390" s="142">
        <v>100</v>
      </c>
      <c r="L1390" s="143">
        <v>0.1</v>
      </c>
      <c r="M1390" s="141"/>
      <c r="N1390" s="43">
        <f>IF(Tableau5[[#This Row],[PN]]&gt;0.05,"ERREUR",Tableau5[[#This Row],[Prix de vente public]]*(1-(Tableau5[[#This Row],[Remise]]+Tableau5[[#This Row],[PN]])))</f>
        <v>90</v>
      </c>
      <c r="O1390" s="44"/>
    </row>
    <row r="1391" spans="5:15" x14ac:dyDescent="0.25">
      <c r="E1391" s="125" t="s">
        <v>6</v>
      </c>
      <c r="F1391" s="5" t="s">
        <v>92</v>
      </c>
      <c r="G1391" s="145" t="s">
        <v>1905</v>
      </c>
      <c r="H1391" s="74" t="s">
        <v>26</v>
      </c>
      <c r="I1391" s="127" t="s">
        <v>3815</v>
      </c>
      <c r="J1391" s="144" t="s">
        <v>5725</v>
      </c>
      <c r="K1391" s="142">
        <v>100</v>
      </c>
      <c r="L1391" s="143">
        <v>0.1</v>
      </c>
      <c r="M1391" s="141"/>
      <c r="N1391" s="43">
        <f>IF(Tableau5[[#This Row],[PN]]&gt;0.05,"ERREUR",Tableau5[[#This Row],[Prix de vente public]]*(1-(Tableau5[[#This Row],[Remise]]+Tableau5[[#This Row],[PN]])))</f>
        <v>90</v>
      </c>
      <c r="O1391" s="44"/>
    </row>
    <row r="1392" spans="5:15" x14ac:dyDescent="0.25">
      <c r="E1392" s="125" t="s">
        <v>6</v>
      </c>
      <c r="F1392" s="5" t="s">
        <v>92</v>
      </c>
      <c r="G1392" s="145" t="s">
        <v>1906</v>
      </c>
      <c r="H1392" s="74" t="s">
        <v>26</v>
      </c>
      <c r="I1392" s="127" t="s">
        <v>3816</v>
      </c>
      <c r="J1392" s="144" t="s">
        <v>5726</v>
      </c>
      <c r="K1392" s="142">
        <v>100</v>
      </c>
      <c r="L1392" s="143">
        <v>0.1</v>
      </c>
      <c r="M1392" s="141"/>
      <c r="N1392" s="43">
        <f>IF(Tableau5[[#This Row],[PN]]&gt;0.05,"ERREUR",Tableau5[[#This Row],[Prix de vente public]]*(1-(Tableau5[[#This Row],[Remise]]+Tableau5[[#This Row],[PN]])))</f>
        <v>90</v>
      </c>
      <c r="O1392" s="44"/>
    </row>
    <row r="1393" spans="5:15" x14ac:dyDescent="0.25">
      <c r="E1393" s="125" t="s">
        <v>6</v>
      </c>
      <c r="F1393" s="5" t="s">
        <v>92</v>
      </c>
      <c r="G1393" s="145" t="s">
        <v>1907</v>
      </c>
      <c r="H1393" s="74" t="s">
        <v>26</v>
      </c>
      <c r="I1393" s="127" t="s">
        <v>3817</v>
      </c>
      <c r="J1393" s="144" t="s">
        <v>5727</v>
      </c>
      <c r="K1393" s="142">
        <v>100</v>
      </c>
      <c r="L1393" s="143">
        <v>0.1</v>
      </c>
      <c r="M1393" s="141"/>
      <c r="N1393" s="43">
        <f>IF(Tableau5[[#This Row],[PN]]&gt;0.05,"ERREUR",Tableau5[[#This Row],[Prix de vente public]]*(1-(Tableau5[[#This Row],[Remise]]+Tableau5[[#This Row],[PN]])))</f>
        <v>90</v>
      </c>
      <c r="O1393" s="44"/>
    </row>
    <row r="1394" spans="5:15" x14ac:dyDescent="0.25">
      <c r="E1394" s="125" t="s">
        <v>6</v>
      </c>
      <c r="F1394" s="5" t="s">
        <v>92</v>
      </c>
      <c r="G1394" s="145" t="s">
        <v>1908</v>
      </c>
      <c r="H1394" s="74" t="s">
        <v>26</v>
      </c>
      <c r="I1394" s="127" t="s">
        <v>3818</v>
      </c>
      <c r="J1394" s="144" t="s">
        <v>5728</v>
      </c>
      <c r="K1394" s="142">
        <v>100</v>
      </c>
      <c r="L1394" s="143">
        <v>0.1</v>
      </c>
      <c r="M1394" s="141"/>
      <c r="N1394" s="43">
        <f>IF(Tableau5[[#This Row],[PN]]&gt;0.05,"ERREUR",Tableau5[[#This Row],[Prix de vente public]]*(1-(Tableau5[[#This Row],[Remise]]+Tableau5[[#This Row],[PN]])))</f>
        <v>90</v>
      </c>
      <c r="O1394" s="44"/>
    </row>
    <row r="1395" spans="5:15" x14ac:dyDescent="0.25">
      <c r="E1395" s="125" t="s">
        <v>6</v>
      </c>
      <c r="F1395" s="5" t="s">
        <v>92</v>
      </c>
      <c r="G1395" s="145" t="s">
        <v>1909</v>
      </c>
      <c r="H1395" s="74" t="s">
        <v>26</v>
      </c>
      <c r="I1395" s="127" t="s">
        <v>3819</v>
      </c>
      <c r="J1395" s="144" t="s">
        <v>5729</v>
      </c>
      <c r="K1395" s="142">
        <v>100</v>
      </c>
      <c r="L1395" s="143">
        <v>0.1</v>
      </c>
      <c r="M1395" s="141"/>
      <c r="N1395" s="43">
        <f>IF(Tableau5[[#This Row],[PN]]&gt;0.05,"ERREUR",Tableau5[[#This Row],[Prix de vente public]]*(1-(Tableau5[[#This Row],[Remise]]+Tableau5[[#This Row],[PN]])))</f>
        <v>90</v>
      </c>
      <c r="O1395" s="44"/>
    </row>
    <row r="1396" spans="5:15" x14ac:dyDescent="0.25">
      <c r="E1396" s="125" t="s">
        <v>6</v>
      </c>
      <c r="F1396" s="5" t="s">
        <v>92</v>
      </c>
      <c r="G1396" s="145" t="s">
        <v>1910</v>
      </c>
      <c r="H1396" s="74" t="s">
        <v>26</v>
      </c>
      <c r="I1396" s="127" t="s">
        <v>3820</v>
      </c>
      <c r="J1396" s="144" t="s">
        <v>5730</v>
      </c>
      <c r="K1396" s="142">
        <v>100</v>
      </c>
      <c r="L1396" s="143">
        <v>0.1</v>
      </c>
      <c r="M1396" s="141"/>
      <c r="N1396" s="43">
        <f>IF(Tableau5[[#This Row],[PN]]&gt;0.05,"ERREUR",Tableau5[[#This Row],[Prix de vente public]]*(1-(Tableau5[[#This Row],[Remise]]+Tableau5[[#This Row],[PN]])))</f>
        <v>90</v>
      </c>
      <c r="O1396" s="44"/>
    </row>
    <row r="1397" spans="5:15" x14ac:dyDescent="0.25">
      <c r="E1397" s="125" t="s">
        <v>6</v>
      </c>
      <c r="F1397" s="5" t="s">
        <v>92</v>
      </c>
      <c r="G1397" s="145" t="s">
        <v>1911</v>
      </c>
      <c r="H1397" s="74" t="s">
        <v>26</v>
      </c>
      <c r="I1397" s="127" t="s">
        <v>3821</v>
      </c>
      <c r="J1397" s="144" t="s">
        <v>5731</v>
      </c>
      <c r="K1397" s="142">
        <v>100</v>
      </c>
      <c r="L1397" s="143">
        <v>0.1</v>
      </c>
      <c r="M1397" s="141"/>
      <c r="N1397" s="43">
        <f>IF(Tableau5[[#This Row],[PN]]&gt;0.05,"ERREUR",Tableau5[[#This Row],[Prix de vente public]]*(1-(Tableau5[[#This Row],[Remise]]+Tableau5[[#This Row],[PN]])))</f>
        <v>90</v>
      </c>
      <c r="O1397" s="44"/>
    </row>
    <row r="1398" spans="5:15" x14ac:dyDescent="0.25">
      <c r="E1398" s="125" t="s">
        <v>6</v>
      </c>
      <c r="F1398" s="5" t="s">
        <v>92</v>
      </c>
      <c r="G1398" s="145" t="s">
        <v>1912</v>
      </c>
      <c r="H1398" s="74" t="s">
        <v>26</v>
      </c>
      <c r="I1398" s="127" t="s">
        <v>3822</v>
      </c>
      <c r="J1398" s="144" t="s">
        <v>5732</v>
      </c>
      <c r="K1398" s="142">
        <v>100</v>
      </c>
      <c r="L1398" s="143">
        <v>0.1</v>
      </c>
      <c r="M1398" s="141"/>
      <c r="N1398" s="43">
        <f>IF(Tableau5[[#This Row],[PN]]&gt;0.05,"ERREUR",Tableau5[[#This Row],[Prix de vente public]]*(1-(Tableau5[[#This Row],[Remise]]+Tableau5[[#This Row],[PN]])))</f>
        <v>90</v>
      </c>
      <c r="O1398" s="44"/>
    </row>
    <row r="1399" spans="5:15" x14ac:dyDescent="0.25">
      <c r="E1399" s="125" t="s">
        <v>6</v>
      </c>
      <c r="F1399" s="5" t="s">
        <v>92</v>
      </c>
      <c r="G1399" s="145" t="s">
        <v>1913</v>
      </c>
      <c r="H1399" s="74" t="s">
        <v>26</v>
      </c>
      <c r="I1399" s="127" t="s">
        <v>3823</v>
      </c>
      <c r="J1399" s="144" t="s">
        <v>5733</v>
      </c>
      <c r="K1399" s="142">
        <v>100</v>
      </c>
      <c r="L1399" s="143">
        <v>0.1</v>
      </c>
      <c r="M1399" s="141"/>
      <c r="N1399" s="43">
        <f>IF(Tableau5[[#This Row],[PN]]&gt;0.05,"ERREUR",Tableau5[[#This Row],[Prix de vente public]]*(1-(Tableau5[[#This Row],[Remise]]+Tableau5[[#This Row],[PN]])))</f>
        <v>90</v>
      </c>
      <c r="O1399" s="44"/>
    </row>
    <row r="1400" spans="5:15" x14ac:dyDescent="0.25">
      <c r="E1400" s="125" t="s">
        <v>6</v>
      </c>
      <c r="F1400" s="5" t="s">
        <v>92</v>
      </c>
      <c r="G1400" s="145" t="s">
        <v>1914</v>
      </c>
      <c r="H1400" s="74" t="s">
        <v>26</v>
      </c>
      <c r="I1400" s="127" t="s">
        <v>3824</v>
      </c>
      <c r="J1400" s="144" t="s">
        <v>5734</v>
      </c>
      <c r="K1400" s="142">
        <v>100</v>
      </c>
      <c r="L1400" s="143">
        <v>0.1</v>
      </c>
      <c r="M1400" s="141"/>
      <c r="N1400" s="43">
        <f>IF(Tableau5[[#This Row],[PN]]&gt;0.05,"ERREUR",Tableau5[[#This Row],[Prix de vente public]]*(1-(Tableau5[[#This Row],[Remise]]+Tableau5[[#This Row],[PN]])))</f>
        <v>90</v>
      </c>
      <c r="O1400" s="44"/>
    </row>
    <row r="1401" spans="5:15" x14ac:dyDescent="0.25">
      <c r="E1401" s="125" t="s">
        <v>6</v>
      </c>
      <c r="F1401" s="5" t="s">
        <v>92</v>
      </c>
      <c r="G1401" s="145" t="s">
        <v>1915</v>
      </c>
      <c r="H1401" s="74" t="s">
        <v>26</v>
      </c>
      <c r="I1401" s="127" t="s">
        <v>3825</v>
      </c>
      <c r="J1401" s="144" t="s">
        <v>5735</v>
      </c>
      <c r="K1401" s="142">
        <v>100</v>
      </c>
      <c r="L1401" s="143">
        <v>0.1</v>
      </c>
      <c r="M1401" s="141"/>
      <c r="N1401" s="43">
        <f>IF(Tableau5[[#This Row],[PN]]&gt;0.05,"ERREUR",Tableau5[[#This Row],[Prix de vente public]]*(1-(Tableau5[[#This Row],[Remise]]+Tableau5[[#This Row],[PN]])))</f>
        <v>90</v>
      </c>
      <c r="O1401" s="44"/>
    </row>
    <row r="1402" spans="5:15" x14ac:dyDescent="0.25">
      <c r="E1402" s="125" t="s">
        <v>6</v>
      </c>
      <c r="F1402" s="5" t="s">
        <v>92</v>
      </c>
      <c r="G1402" s="145" t="s">
        <v>1916</v>
      </c>
      <c r="H1402" s="74" t="s">
        <v>26</v>
      </c>
      <c r="I1402" s="127" t="s">
        <v>3826</v>
      </c>
      <c r="J1402" s="144" t="s">
        <v>5736</v>
      </c>
      <c r="K1402" s="142">
        <v>100</v>
      </c>
      <c r="L1402" s="143">
        <v>0.1</v>
      </c>
      <c r="M1402" s="141"/>
      <c r="N1402" s="43">
        <f>IF(Tableau5[[#This Row],[PN]]&gt;0.05,"ERREUR",Tableau5[[#This Row],[Prix de vente public]]*(1-(Tableau5[[#This Row],[Remise]]+Tableau5[[#This Row],[PN]])))</f>
        <v>90</v>
      </c>
      <c r="O1402" s="44"/>
    </row>
    <row r="1403" spans="5:15" x14ac:dyDescent="0.25">
      <c r="E1403" s="125" t="s">
        <v>6</v>
      </c>
      <c r="F1403" s="5" t="s">
        <v>92</v>
      </c>
      <c r="G1403" s="145" t="s">
        <v>1917</v>
      </c>
      <c r="H1403" s="74" t="s">
        <v>26</v>
      </c>
      <c r="I1403" s="127" t="s">
        <v>3827</v>
      </c>
      <c r="J1403" s="144" t="s">
        <v>5737</v>
      </c>
      <c r="K1403" s="142">
        <v>100</v>
      </c>
      <c r="L1403" s="143">
        <v>0.1</v>
      </c>
      <c r="M1403" s="141"/>
      <c r="N1403" s="43">
        <f>IF(Tableau5[[#This Row],[PN]]&gt;0.05,"ERREUR",Tableau5[[#This Row],[Prix de vente public]]*(1-(Tableau5[[#This Row],[Remise]]+Tableau5[[#This Row],[PN]])))</f>
        <v>90</v>
      </c>
      <c r="O1403" s="44"/>
    </row>
    <row r="1404" spans="5:15" x14ac:dyDescent="0.25">
      <c r="E1404" s="125" t="s">
        <v>6</v>
      </c>
      <c r="F1404" s="5" t="s">
        <v>92</v>
      </c>
      <c r="G1404" s="145" t="s">
        <v>1918</v>
      </c>
      <c r="H1404" s="74" t="s">
        <v>26</v>
      </c>
      <c r="I1404" s="127" t="s">
        <v>3828</v>
      </c>
      <c r="J1404" s="144" t="s">
        <v>5738</v>
      </c>
      <c r="K1404" s="142">
        <v>100</v>
      </c>
      <c r="L1404" s="143">
        <v>0.1</v>
      </c>
      <c r="M1404" s="141"/>
      <c r="N1404" s="43">
        <f>IF(Tableau5[[#This Row],[PN]]&gt;0.05,"ERREUR",Tableau5[[#This Row],[Prix de vente public]]*(1-(Tableau5[[#This Row],[Remise]]+Tableau5[[#This Row],[PN]])))</f>
        <v>90</v>
      </c>
      <c r="O1404" s="44"/>
    </row>
    <row r="1405" spans="5:15" x14ac:dyDescent="0.25">
      <c r="E1405" s="125" t="s">
        <v>6</v>
      </c>
      <c r="F1405" s="5" t="s">
        <v>92</v>
      </c>
      <c r="G1405" s="145" t="s">
        <v>1919</v>
      </c>
      <c r="H1405" s="74" t="s">
        <v>26</v>
      </c>
      <c r="I1405" s="127" t="s">
        <v>3829</v>
      </c>
      <c r="J1405" s="144" t="s">
        <v>5739</v>
      </c>
      <c r="K1405" s="142">
        <v>100</v>
      </c>
      <c r="L1405" s="143">
        <v>0.1</v>
      </c>
      <c r="M1405" s="141"/>
      <c r="N1405" s="43">
        <f>IF(Tableau5[[#This Row],[PN]]&gt;0.05,"ERREUR",Tableau5[[#This Row],[Prix de vente public]]*(1-(Tableau5[[#This Row],[Remise]]+Tableau5[[#This Row],[PN]])))</f>
        <v>90</v>
      </c>
      <c r="O1405" s="44"/>
    </row>
    <row r="1406" spans="5:15" x14ac:dyDescent="0.25">
      <c r="E1406" s="125" t="s">
        <v>6</v>
      </c>
      <c r="F1406" s="5" t="s">
        <v>92</v>
      </c>
      <c r="G1406" s="145" t="s">
        <v>1920</v>
      </c>
      <c r="H1406" s="74" t="s">
        <v>26</v>
      </c>
      <c r="I1406" s="127" t="s">
        <v>3830</v>
      </c>
      <c r="J1406" s="144" t="s">
        <v>5740</v>
      </c>
      <c r="K1406" s="142">
        <v>100</v>
      </c>
      <c r="L1406" s="143">
        <v>0.1</v>
      </c>
      <c r="M1406" s="141"/>
      <c r="N1406" s="43">
        <f>IF(Tableau5[[#This Row],[PN]]&gt;0.05,"ERREUR",Tableau5[[#This Row],[Prix de vente public]]*(1-(Tableau5[[#This Row],[Remise]]+Tableau5[[#This Row],[PN]])))</f>
        <v>90</v>
      </c>
      <c r="O1406" s="44"/>
    </row>
    <row r="1407" spans="5:15" x14ac:dyDescent="0.25">
      <c r="E1407" s="125" t="s">
        <v>6</v>
      </c>
      <c r="F1407" s="5" t="s">
        <v>92</v>
      </c>
      <c r="G1407" s="145" t="s">
        <v>1921</v>
      </c>
      <c r="H1407" s="74" t="s">
        <v>26</v>
      </c>
      <c r="I1407" s="127" t="s">
        <v>3831</v>
      </c>
      <c r="J1407" s="144" t="s">
        <v>5741</v>
      </c>
      <c r="K1407" s="142">
        <v>100</v>
      </c>
      <c r="L1407" s="143">
        <v>0.1</v>
      </c>
      <c r="M1407" s="141"/>
      <c r="N1407" s="43">
        <f>IF(Tableau5[[#This Row],[PN]]&gt;0.05,"ERREUR",Tableau5[[#This Row],[Prix de vente public]]*(1-(Tableau5[[#This Row],[Remise]]+Tableau5[[#This Row],[PN]])))</f>
        <v>90</v>
      </c>
      <c r="O1407" s="44"/>
    </row>
    <row r="1408" spans="5:15" x14ac:dyDescent="0.25">
      <c r="E1408" s="125" t="s">
        <v>6</v>
      </c>
      <c r="F1408" s="5" t="s">
        <v>92</v>
      </c>
      <c r="G1408" s="145" t="s">
        <v>1922</v>
      </c>
      <c r="H1408" s="74" t="s">
        <v>26</v>
      </c>
      <c r="I1408" s="127" t="s">
        <v>3832</v>
      </c>
      <c r="J1408" s="144" t="s">
        <v>5742</v>
      </c>
      <c r="K1408" s="142">
        <v>100</v>
      </c>
      <c r="L1408" s="143">
        <v>0.1</v>
      </c>
      <c r="M1408" s="141"/>
      <c r="N1408" s="43">
        <f>IF(Tableau5[[#This Row],[PN]]&gt;0.05,"ERREUR",Tableau5[[#This Row],[Prix de vente public]]*(1-(Tableau5[[#This Row],[Remise]]+Tableau5[[#This Row],[PN]])))</f>
        <v>90</v>
      </c>
      <c r="O1408" s="44"/>
    </row>
    <row r="1409" spans="5:15" x14ac:dyDescent="0.25">
      <c r="E1409" s="125" t="s">
        <v>6</v>
      </c>
      <c r="F1409" s="5" t="s">
        <v>92</v>
      </c>
      <c r="G1409" s="145" t="s">
        <v>1923</v>
      </c>
      <c r="H1409" s="74" t="s">
        <v>26</v>
      </c>
      <c r="I1409" s="127" t="s">
        <v>3833</v>
      </c>
      <c r="J1409" s="144" t="s">
        <v>5743</v>
      </c>
      <c r="K1409" s="142">
        <v>100</v>
      </c>
      <c r="L1409" s="143">
        <v>0.1</v>
      </c>
      <c r="M1409" s="141"/>
      <c r="N1409" s="43">
        <f>IF(Tableau5[[#This Row],[PN]]&gt;0.05,"ERREUR",Tableau5[[#This Row],[Prix de vente public]]*(1-(Tableau5[[#This Row],[Remise]]+Tableau5[[#This Row],[PN]])))</f>
        <v>90</v>
      </c>
      <c r="O1409" s="44"/>
    </row>
    <row r="1410" spans="5:15" x14ac:dyDescent="0.25">
      <c r="E1410" s="125" t="s">
        <v>6</v>
      </c>
      <c r="F1410" s="5" t="s">
        <v>92</v>
      </c>
      <c r="G1410" s="145" t="s">
        <v>1924</v>
      </c>
      <c r="H1410" s="74" t="s">
        <v>26</v>
      </c>
      <c r="I1410" s="127" t="s">
        <v>3834</v>
      </c>
      <c r="J1410" s="144" t="s">
        <v>5744</v>
      </c>
      <c r="K1410" s="142">
        <v>100</v>
      </c>
      <c r="L1410" s="143">
        <v>0.1</v>
      </c>
      <c r="M1410" s="141"/>
      <c r="N1410" s="43">
        <f>IF(Tableau5[[#This Row],[PN]]&gt;0.05,"ERREUR",Tableau5[[#This Row],[Prix de vente public]]*(1-(Tableau5[[#This Row],[Remise]]+Tableau5[[#This Row],[PN]])))</f>
        <v>90</v>
      </c>
      <c r="O1410" s="44"/>
    </row>
    <row r="1411" spans="5:15" x14ac:dyDescent="0.25">
      <c r="E1411" s="125" t="s">
        <v>6</v>
      </c>
      <c r="F1411" s="5" t="s">
        <v>92</v>
      </c>
      <c r="G1411" s="145" t="s">
        <v>1925</v>
      </c>
      <c r="H1411" s="74" t="s">
        <v>26</v>
      </c>
      <c r="I1411" s="127" t="s">
        <v>3835</v>
      </c>
      <c r="J1411" s="144" t="s">
        <v>5745</v>
      </c>
      <c r="K1411" s="142">
        <v>100</v>
      </c>
      <c r="L1411" s="143">
        <v>0.1</v>
      </c>
      <c r="M1411" s="141"/>
      <c r="N1411" s="43">
        <f>IF(Tableau5[[#This Row],[PN]]&gt;0.05,"ERREUR",Tableau5[[#This Row],[Prix de vente public]]*(1-(Tableau5[[#This Row],[Remise]]+Tableau5[[#This Row],[PN]])))</f>
        <v>90</v>
      </c>
      <c r="O1411" s="44"/>
    </row>
    <row r="1412" spans="5:15" x14ac:dyDescent="0.25">
      <c r="E1412" s="125" t="s">
        <v>6</v>
      </c>
      <c r="F1412" s="5" t="s">
        <v>92</v>
      </c>
      <c r="G1412" s="145" t="s">
        <v>1926</v>
      </c>
      <c r="H1412" s="74" t="s">
        <v>26</v>
      </c>
      <c r="I1412" s="127" t="s">
        <v>3836</v>
      </c>
      <c r="J1412" s="144" t="s">
        <v>5746</v>
      </c>
      <c r="K1412" s="142">
        <v>100</v>
      </c>
      <c r="L1412" s="143">
        <v>0.1</v>
      </c>
      <c r="M1412" s="141"/>
      <c r="N1412" s="43">
        <f>IF(Tableau5[[#This Row],[PN]]&gt;0.05,"ERREUR",Tableau5[[#This Row],[Prix de vente public]]*(1-(Tableau5[[#This Row],[Remise]]+Tableau5[[#This Row],[PN]])))</f>
        <v>90</v>
      </c>
      <c r="O1412" s="44"/>
    </row>
    <row r="1413" spans="5:15" x14ac:dyDescent="0.25">
      <c r="E1413" s="125" t="s">
        <v>6</v>
      </c>
      <c r="F1413" s="5" t="s">
        <v>92</v>
      </c>
      <c r="G1413" s="145" t="s">
        <v>1927</v>
      </c>
      <c r="H1413" s="74" t="s">
        <v>26</v>
      </c>
      <c r="I1413" s="127" t="s">
        <v>3837</v>
      </c>
      <c r="J1413" s="144" t="s">
        <v>5747</v>
      </c>
      <c r="K1413" s="142">
        <v>100</v>
      </c>
      <c r="L1413" s="143">
        <v>0.1</v>
      </c>
      <c r="M1413" s="141"/>
      <c r="N1413" s="43">
        <f>IF(Tableau5[[#This Row],[PN]]&gt;0.05,"ERREUR",Tableau5[[#This Row],[Prix de vente public]]*(1-(Tableau5[[#This Row],[Remise]]+Tableau5[[#This Row],[PN]])))</f>
        <v>90</v>
      </c>
      <c r="O1413" s="44"/>
    </row>
    <row r="1414" spans="5:15" x14ac:dyDescent="0.25">
      <c r="E1414" s="125" t="s">
        <v>6</v>
      </c>
      <c r="F1414" s="5" t="s">
        <v>92</v>
      </c>
      <c r="G1414" s="145" t="s">
        <v>1928</v>
      </c>
      <c r="H1414" s="74" t="s">
        <v>26</v>
      </c>
      <c r="I1414" s="127" t="s">
        <v>3838</v>
      </c>
      <c r="J1414" s="144" t="s">
        <v>5748</v>
      </c>
      <c r="K1414" s="142">
        <v>100</v>
      </c>
      <c r="L1414" s="143">
        <v>0.1</v>
      </c>
      <c r="M1414" s="141"/>
      <c r="N1414" s="43">
        <f>IF(Tableau5[[#This Row],[PN]]&gt;0.05,"ERREUR",Tableau5[[#This Row],[Prix de vente public]]*(1-(Tableau5[[#This Row],[Remise]]+Tableau5[[#This Row],[PN]])))</f>
        <v>90</v>
      </c>
      <c r="O1414" s="44"/>
    </row>
    <row r="1415" spans="5:15" x14ac:dyDescent="0.25">
      <c r="E1415" s="125" t="s">
        <v>6</v>
      </c>
      <c r="F1415" s="5" t="s">
        <v>92</v>
      </c>
      <c r="G1415" s="145" t="s">
        <v>1929</v>
      </c>
      <c r="H1415" s="74" t="s">
        <v>26</v>
      </c>
      <c r="I1415" s="127" t="s">
        <v>3839</v>
      </c>
      <c r="J1415" s="144" t="s">
        <v>5749</v>
      </c>
      <c r="K1415" s="142">
        <v>100</v>
      </c>
      <c r="L1415" s="143">
        <v>0.1</v>
      </c>
      <c r="M1415" s="141"/>
      <c r="N1415" s="43">
        <f>IF(Tableau5[[#This Row],[PN]]&gt;0.05,"ERREUR",Tableau5[[#This Row],[Prix de vente public]]*(1-(Tableau5[[#This Row],[Remise]]+Tableau5[[#This Row],[PN]])))</f>
        <v>90</v>
      </c>
      <c r="O1415" s="44"/>
    </row>
    <row r="1416" spans="5:15" x14ac:dyDescent="0.25">
      <c r="E1416" s="125" t="s">
        <v>6</v>
      </c>
      <c r="F1416" s="5" t="s">
        <v>92</v>
      </c>
      <c r="G1416" s="145" t="s">
        <v>1930</v>
      </c>
      <c r="H1416" s="74" t="s">
        <v>26</v>
      </c>
      <c r="I1416" s="127" t="s">
        <v>3840</v>
      </c>
      <c r="J1416" s="144" t="s">
        <v>5750</v>
      </c>
      <c r="K1416" s="142">
        <v>100</v>
      </c>
      <c r="L1416" s="143">
        <v>0.1</v>
      </c>
      <c r="M1416" s="141"/>
      <c r="N1416" s="43">
        <f>IF(Tableau5[[#This Row],[PN]]&gt;0.05,"ERREUR",Tableau5[[#This Row],[Prix de vente public]]*(1-(Tableau5[[#This Row],[Remise]]+Tableau5[[#This Row],[PN]])))</f>
        <v>90</v>
      </c>
      <c r="O1416" s="44"/>
    </row>
    <row r="1417" spans="5:15" x14ac:dyDescent="0.25">
      <c r="E1417" s="125" t="s">
        <v>6</v>
      </c>
      <c r="F1417" s="5" t="s">
        <v>92</v>
      </c>
      <c r="G1417" s="145" t="s">
        <v>1931</v>
      </c>
      <c r="H1417" s="74" t="s">
        <v>26</v>
      </c>
      <c r="I1417" s="127" t="s">
        <v>3841</v>
      </c>
      <c r="J1417" s="144" t="s">
        <v>5751</v>
      </c>
      <c r="K1417" s="142">
        <v>100</v>
      </c>
      <c r="L1417" s="143">
        <v>0.1</v>
      </c>
      <c r="M1417" s="141"/>
      <c r="N1417" s="43">
        <f>IF(Tableau5[[#This Row],[PN]]&gt;0.05,"ERREUR",Tableau5[[#This Row],[Prix de vente public]]*(1-(Tableau5[[#This Row],[Remise]]+Tableau5[[#This Row],[PN]])))</f>
        <v>90</v>
      </c>
      <c r="O1417" s="44"/>
    </row>
    <row r="1418" spans="5:15" x14ac:dyDescent="0.25">
      <c r="E1418" s="125" t="s">
        <v>6</v>
      </c>
      <c r="F1418" s="5" t="s">
        <v>92</v>
      </c>
      <c r="G1418" s="145" t="s">
        <v>1932</v>
      </c>
      <c r="H1418" s="74" t="s">
        <v>26</v>
      </c>
      <c r="I1418" s="127" t="s">
        <v>3842</v>
      </c>
      <c r="J1418" s="144" t="s">
        <v>5752</v>
      </c>
      <c r="K1418" s="142">
        <v>100</v>
      </c>
      <c r="L1418" s="143">
        <v>0.1</v>
      </c>
      <c r="M1418" s="141"/>
      <c r="N1418" s="43">
        <f>IF(Tableau5[[#This Row],[PN]]&gt;0.05,"ERREUR",Tableau5[[#This Row],[Prix de vente public]]*(1-(Tableau5[[#This Row],[Remise]]+Tableau5[[#This Row],[PN]])))</f>
        <v>90</v>
      </c>
      <c r="O1418" s="44"/>
    </row>
    <row r="1419" spans="5:15" x14ac:dyDescent="0.25">
      <c r="E1419" s="125" t="s">
        <v>6</v>
      </c>
      <c r="F1419" s="5" t="s">
        <v>92</v>
      </c>
      <c r="G1419" s="145" t="s">
        <v>1933</v>
      </c>
      <c r="H1419" s="74" t="s">
        <v>26</v>
      </c>
      <c r="I1419" s="127" t="s">
        <v>3843</v>
      </c>
      <c r="J1419" s="144" t="s">
        <v>5753</v>
      </c>
      <c r="K1419" s="142">
        <v>100</v>
      </c>
      <c r="L1419" s="143">
        <v>0.1</v>
      </c>
      <c r="M1419" s="141"/>
      <c r="N1419" s="43">
        <f>IF(Tableau5[[#This Row],[PN]]&gt;0.05,"ERREUR",Tableau5[[#This Row],[Prix de vente public]]*(1-(Tableau5[[#This Row],[Remise]]+Tableau5[[#This Row],[PN]])))</f>
        <v>90</v>
      </c>
      <c r="O1419" s="44"/>
    </row>
    <row r="1420" spans="5:15" x14ac:dyDescent="0.25">
      <c r="E1420" s="125" t="s">
        <v>6</v>
      </c>
      <c r="F1420" s="5" t="s">
        <v>92</v>
      </c>
      <c r="G1420" s="145" t="s">
        <v>1934</v>
      </c>
      <c r="H1420" s="74" t="s">
        <v>26</v>
      </c>
      <c r="I1420" s="127" t="s">
        <v>3844</v>
      </c>
      <c r="J1420" s="144" t="s">
        <v>5754</v>
      </c>
      <c r="K1420" s="142">
        <v>100</v>
      </c>
      <c r="L1420" s="143">
        <v>0.1</v>
      </c>
      <c r="M1420" s="141"/>
      <c r="N1420" s="43">
        <f>IF(Tableau5[[#This Row],[PN]]&gt;0.05,"ERREUR",Tableau5[[#This Row],[Prix de vente public]]*(1-(Tableau5[[#This Row],[Remise]]+Tableau5[[#This Row],[PN]])))</f>
        <v>90</v>
      </c>
      <c r="O1420" s="44"/>
    </row>
    <row r="1421" spans="5:15" x14ac:dyDescent="0.25">
      <c r="E1421" s="125" t="s">
        <v>6</v>
      </c>
      <c r="F1421" s="5" t="s">
        <v>92</v>
      </c>
      <c r="G1421" s="145" t="s">
        <v>1935</v>
      </c>
      <c r="H1421" s="74" t="s">
        <v>26</v>
      </c>
      <c r="I1421" s="127" t="s">
        <v>3845</v>
      </c>
      <c r="J1421" s="144" t="s">
        <v>5755</v>
      </c>
      <c r="K1421" s="142">
        <v>100</v>
      </c>
      <c r="L1421" s="143">
        <v>0.1</v>
      </c>
      <c r="M1421" s="141"/>
      <c r="N1421" s="43">
        <f>IF(Tableau5[[#This Row],[PN]]&gt;0.05,"ERREUR",Tableau5[[#This Row],[Prix de vente public]]*(1-(Tableau5[[#This Row],[Remise]]+Tableau5[[#This Row],[PN]])))</f>
        <v>90</v>
      </c>
      <c r="O1421" s="44"/>
    </row>
    <row r="1422" spans="5:15" x14ac:dyDescent="0.25">
      <c r="E1422" s="125" t="s">
        <v>6</v>
      </c>
      <c r="F1422" s="5" t="s">
        <v>92</v>
      </c>
      <c r="G1422" s="145" t="s">
        <v>1936</v>
      </c>
      <c r="H1422" s="74" t="s">
        <v>26</v>
      </c>
      <c r="I1422" s="127" t="s">
        <v>3846</v>
      </c>
      <c r="J1422" s="144" t="s">
        <v>5756</v>
      </c>
      <c r="K1422" s="142">
        <v>100</v>
      </c>
      <c r="L1422" s="143">
        <v>0.1</v>
      </c>
      <c r="M1422" s="141"/>
      <c r="N1422" s="43">
        <f>IF(Tableau5[[#This Row],[PN]]&gt;0.05,"ERREUR",Tableau5[[#This Row],[Prix de vente public]]*(1-(Tableau5[[#This Row],[Remise]]+Tableau5[[#This Row],[PN]])))</f>
        <v>90</v>
      </c>
      <c r="O1422" s="44"/>
    </row>
    <row r="1423" spans="5:15" x14ac:dyDescent="0.25">
      <c r="E1423" s="125" t="s">
        <v>6</v>
      </c>
      <c r="F1423" s="5" t="s">
        <v>92</v>
      </c>
      <c r="G1423" s="145" t="s">
        <v>1937</v>
      </c>
      <c r="H1423" s="74" t="s">
        <v>26</v>
      </c>
      <c r="I1423" s="127" t="s">
        <v>3847</v>
      </c>
      <c r="J1423" s="144" t="s">
        <v>5757</v>
      </c>
      <c r="K1423" s="142">
        <v>100</v>
      </c>
      <c r="L1423" s="143">
        <v>0.1</v>
      </c>
      <c r="M1423" s="141"/>
      <c r="N1423" s="43">
        <f>IF(Tableau5[[#This Row],[PN]]&gt;0.05,"ERREUR",Tableau5[[#This Row],[Prix de vente public]]*(1-(Tableau5[[#This Row],[Remise]]+Tableau5[[#This Row],[PN]])))</f>
        <v>90</v>
      </c>
      <c r="O1423" s="44"/>
    </row>
    <row r="1424" spans="5:15" x14ac:dyDescent="0.25">
      <c r="E1424" s="125" t="s">
        <v>6</v>
      </c>
      <c r="F1424" s="5" t="s">
        <v>92</v>
      </c>
      <c r="G1424" s="145" t="s">
        <v>1938</v>
      </c>
      <c r="H1424" s="74" t="s">
        <v>26</v>
      </c>
      <c r="I1424" s="127" t="s">
        <v>3848</v>
      </c>
      <c r="J1424" s="144" t="s">
        <v>5758</v>
      </c>
      <c r="K1424" s="142">
        <v>100</v>
      </c>
      <c r="L1424" s="143">
        <v>0.1</v>
      </c>
      <c r="M1424" s="141"/>
      <c r="N1424" s="43">
        <f>IF(Tableau5[[#This Row],[PN]]&gt;0.05,"ERREUR",Tableau5[[#This Row],[Prix de vente public]]*(1-(Tableau5[[#This Row],[Remise]]+Tableau5[[#This Row],[PN]])))</f>
        <v>90</v>
      </c>
      <c r="O1424" s="44"/>
    </row>
    <row r="1425" spans="5:15" x14ac:dyDescent="0.25">
      <c r="E1425" s="125" t="s">
        <v>6</v>
      </c>
      <c r="F1425" s="5" t="s">
        <v>92</v>
      </c>
      <c r="G1425" s="145" t="s">
        <v>1939</v>
      </c>
      <c r="H1425" s="74" t="s">
        <v>26</v>
      </c>
      <c r="I1425" s="127" t="s">
        <v>3849</v>
      </c>
      <c r="J1425" s="144" t="s">
        <v>5759</v>
      </c>
      <c r="K1425" s="142">
        <v>100</v>
      </c>
      <c r="L1425" s="143">
        <v>0.1</v>
      </c>
      <c r="M1425" s="141"/>
      <c r="N1425" s="43">
        <f>IF(Tableau5[[#This Row],[PN]]&gt;0.05,"ERREUR",Tableau5[[#This Row],[Prix de vente public]]*(1-(Tableau5[[#This Row],[Remise]]+Tableau5[[#This Row],[PN]])))</f>
        <v>90</v>
      </c>
      <c r="O1425" s="44"/>
    </row>
    <row r="1426" spans="5:15" x14ac:dyDescent="0.25">
      <c r="E1426" s="125" t="s">
        <v>6</v>
      </c>
      <c r="F1426" s="5" t="s">
        <v>92</v>
      </c>
      <c r="G1426" s="145" t="s">
        <v>1940</v>
      </c>
      <c r="H1426" s="74" t="s">
        <v>26</v>
      </c>
      <c r="I1426" s="127" t="s">
        <v>3850</v>
      </c>
      <c r="J1426" s="144" t="s">
        <v>5760</v>
      </c>
      <c r="K1426" s="142">
        <v>100</v>
      </c>
      <c r="L1426" s="143">
        <v>0.1</v>
      </c>
      <c r="M1426" s="141"/>
      <c r="N1426" s="43">
        <f>IF(Tableau5[[#This Row],[PN]]&gt;0.05,"ERREUR",Tableau5[[#This Row],[Prix de vente public]]*(1-(Tableau5[[#This Row],[Remise]]+Tableau5[[#This Row],[PN]])))</f>
        <v>90</v>
      </c>
      <c r="O1426" s="44"/>
    </row>
    <row r="1427" spans="5:15" x14ac:dyDescent="0.25">
      <c r="E1427" s="125" t="s">
        <v>6</v>
      </c>
      <c r="F1427" s="5" t="s">
        <v>92</v>
      </c>
      <c r="G1427" s="145" t="s">
        <v>1941</v>
      </c>
      <c r="H1427" s="74" t="s">
        <v>26</v>
      </c>
      <c r="I1427" s="127" t="s">
        <v>3851</v>
      </c>
      <c r="J1427" s="144" t="s">
        <v>5761</v>
      </c>
      <c r="K1427" s="142">
        <v>100</v>
      </c>
      <c r="L1427" s="143">
        <v>0.1</v>
      </c>
      <c r="M1427" s="141"/>
      <c r="N1427" s="43">
        <f>IF(Tableau5[[#This Row],[PN]]&gt;0.05,"ERREUR",Tableau5[[#This Row],[Prix de vente public]]*(1-(Tableau5[[#This Row],[Remise]]+Tableau5[[#This Row],[PN]])))</f>
        <v>90</v>
      </c>
      <c r="O1427" s="44"/>
    </row>
    <row r="1428" spans="5:15" x14ac:dyDescent="0.25">
      <c r="E1428" s="125" t="s">
        <v>6</v>
      </c>
      <c r="F1428" s="5" t="s">
        <v>92</v>
      </c>
      <c r="G1428" s="145" t="s">
        <v>1942</v>
      </c>
      <c r="H1428" s="74" t="s">
        <v>26</v>
      </c>
      <c r="I1428" s="127" t="s">
        <v>3852</v>
      </c>
      <c r="J1428" s="144" t="s">
        <v>5762</v>
      </c>
      <c r="K1428" s="142">
        <v>100</v>
      </c>
      <c r="L1428" s="143">
        <v>0.1</v>
      </c>
      <c r="M1428" s="141"/>
      <c r="N1428" s="43">
        <f>IF(Tableau5[[#This Row],[PN]]&gt;0.05,"ERREUR",Tableau5[[#This Row],[Prix de vente public]]*(1-(Tableau5[[#This Row],[Remise]]+Tableau5[[#This Row],[PN]])))</f>
        <v>90</v>
      </c>
      <c r="O1428" s="44"/>
    </row>
    <row r="1429" spans="5:15" x14ac:dyDescent="0.25">
      <c r="E1429" s="125" t="s">
        <v>2</v>
      </c>
      <c r="F1429" s="5" t="s">
        <v>109</v>
      </c>
      <c r="G1429" s="145" t="s">
        <v>1943</v>
      </c>
      <c r="H1429" s="74" t="s">
        <v>26</v>
      </c>
      <c r="I1429" s="127" t="s">
        <v>3853</v>
      </c>
      <c r="J1429" s="144" t="s">
        <v>5763</v>
      </c>
      <c r="K1429" s="142">
        <v>100</v>
      </c>
      <c r="L1429" s="143">
        <v>0.1</v>
      </c>
      <c r="M1429" s="141"/>
      <c r="N1429" s="43">
        <f>IF(Tableau5[[#This Row],[PN]]&gt;0.05,"ERREUR",Tableau5[[#This Row],[Prix de vente public]]*(1-(Tableau5[[#This Row],[Remise]]+Tableau5[[#This Row],[PN]])))</f>
        <v>90</v>
      </c>
      <c r="O1429" s="44"/>
    </row>
    <row r="1430" spans="5:15" x14ac:dyDescent="0.25">
      <c r="E1430" s="125" t="s">
        <v>2</v>
      </c>
      <c r="F1430" s="5" t="s">
        <v>109</v>
      </c>
      <c r="G1430" s="145" t="s">
        <v>1944</v>
      </c>
      <c r="H1430" s="74" t="s">
        <v>26</v>
      </c>
      <c r="I1430" s="127" t="s">
        <v>3854</v>
      </c>
      <c r="J1430" s="144" t="s">
        <v>5764</v>
      </c>
      <c r="K1430" s="142">
        <v>100</v>
      </c>
      <c r="L1430" s="143">
        <v>0.1</v>
      </c>
      <c r="M1430" s="141"/>
      <c r="N1430" s="43">
        <f>IF(Tableau5[[#This Row],[PN]]&gt;0.05,"ERREUR",Tableau5[[#This Row],[Prix de vente public]]*(1-(Tableau5[[#This Row],[Remise]]+Tableau5[[#This Row],[PN]])))</f>
        <v>90</v>
      </c>
      <c r="O1430" s="44"/>
    </row>
    <row r="1431" spans="5:15" x14ac:dyDescent="0.25">
      <c r="E1431" s="125" t="s">
        <v>2</v>
      </c>
      <c r="F1431" s="5" t="s">
        <v>109</v>
      </c>
      <c r="G1431" s="145" t="s">
        <v>1945</v>
      </c>
      <c r="H1431" s="74" t="s">
        <v>26</v>
      </c>
      <c r="I1431" s="127" t="s">
        <v>3855</v>
      </c>
      <c r="J1431" s="144" t="s">
        <v>5765</v>
      </c>
      <c r="K1431" s="142">
        <v>100</v>
      </c>
      <c r="L1431" s="143">
        <v>0.1</v>
      </c>
      <c r="M1431" s="141"/>
      <c r="N1431" s="43">
        <f>IF(Tableau5[[#This Row],[PN]]&gt;0.05,"ERREUR",Tableau5[[#This Row],[Prix de vente public]]*(1-(Tableau5[[#This Row],[Remise]]+Tableau5[[#This Row],[PN]])))</f>
        <v>90</v>
      </c>
      <c r="O1431" s="44"/>
    </row>
    <row r="1432" spans="5:15" x14ac:dyDescent="0.25">
      <c r="E1432" s="125" t="s">
        <v>2</v>
      </c>
      <c r="F1432" s="5" t="s">
        <v>109</v>
      </c>
      <c r="G1432" s="145" t="s">
        <v>1946</v>
      </c>
      <c r="H1432" s="74" t="s">
        <v>26</v>
      </c>
      <c r="I1432" s="127" t="s">
        <v>3856</v>
      </c>
      <c r="J1432" s="144" t="s">
        <v>5766</v>
      </c>
      <c r="K1432" s="142">
        <v>100</v>
      </c>
      <c r="L1432" s="143">
        <v>0.1</v>
      </c>
      <c r="M1432" s="141"/>
      <c r="N1432" s="43">
        <f>IF(Tableau5[[#This Row],[PN]]&gt;0.05,"ERREUR",Tableau5[[#This Row],[Prix de vente public]]*(1-(Tableau5[[#This Row],[Remise]]+Tableau5[[#This Row],[PN]])))</f>
        <v>90</v>
      </c>
      <c r="O1432" s="44"/>
    </row>
    <row r="1433" spans="5:15" x14ac:dyDescent="0.25">
      <c r="E1433" s="125" t="s">
        <v>2</v>
      </c>
      <c r="F1433" s="5" t="s">
        <v>109</v>
      </c>
      <c r="G1433" s="145" t="s">
        <v>1947</v>
      </c>
      <c r="H1433" s="74" t="s">
        <v>26</v>
      </c>
      <c r="I1433" s="127" t="s">
        <v>3857</v>
      </c>
      <c r="J1433" s="144" t="s">
        <v>5767</v>
      </c>
      <c r="K1433" s="142">
        <v>100</v>
      </c>
      <c r="L1433" s="143">
        <v>0.1</v>
      </c>
      <c r="M1433" s="141"/>
      <c r="N1433" s="43">
        <f>IF(Tableau5[[#This Row],[PN]]&gt;0.05,"ERREUR",Tableau5[[#This Row],[Prix de vente public]]*(1-(Tableau5[[#This Row],[Remise]]+Tableau5[[#This Row],[PN]])))</f>
        <v>90</v>
      </c>
      <c r="O1433" s="44"/>
    </row>
    <row r="1434" spans="5:15" x14ac:dyDescent="0.25">
      <c r="E1434" s="125" t="s">
        <v>2</v>
      </c>
      <c r="F1434" s="5" t="s">
        <v>109</v>
      </c>
      <c r="G1434" s="145" t="s">
        <v>1948</v>
      </c>
      <c r="H1434" s="74" t="s">
        <v>26</v>
      </c>
      <c r="I1434" s="127" t="s">
        <v>3858</v>
      </c>
      <c r="J1434" s="144" t="s">
        <v>5768</v>
      </c>
      <c r="K1434" s="142">
        <v>100</v>
      </c>
      <c r="L1434" s="143">
        <v>0.1</v>
      </c>
      <c r="M1434" s="141"/>
      <c r="N1434" s="43">
        <f>IF(Tableau5[[#This Row],[PN]]&gt;0.05,"ERREUR",Tableau5[[#This Row],[Prix de vente public]]*(1-(Tableau5[[#This Row],[Remise]]+Tableau5[[#This Row],[PN]])))</f>
        <v>90</v>
      </c>
      <c r="O1434" s="44"/>
    </row>
    <row r="1435" spans="5:15" x14ac:dyDescent="0.25">
      <c r="E1435" s="125" t="s">
        <v>2</v>
      </c>
      <c r="F1435" s="5" t="s">
        <v>109</v>
      </c>
      <c r="G1435" s="145" t="s">
        <v>1949</v>
      </c>
      <c r="H1435" s="74" t="s">
        <v>26</v>
      </c>
      <c r="I1435" s="127" t="s">
        <v>3859</v>
      </c>
      <c r="J1435" s="144" t="s">
        <v>5769</v>
      </c>
      <c r="K1435" s="142">
        <v>100</v>
      </c>
      <c r="L1435" s="143">
        <v>0.1</v>
      </c>
      <c r="M1435" s="141"/>
      <c r="N1435" s="43">
        <f>IF(Tableau5[[#This Row],[PN]]&gt;0.05,"ERREUR",Tableau5[[#This Row],[Prix de vente public]]*(1-(Tableau5[[#This Row],[Remise]]+Tableau5[[#This Row],[PN]])))</f>
        <v>90</v>
      </c>
      <c r="O1435" s="44"/>
    </row>
    <row r="1436" spans="5:15" x14ac:dyDescent="0.25">
      <c r="E1436" s="125" t="s">
        <v>2</v>
      </c>
      <c r="F1436" s="5" t="s">
        <v>109</v>
      </c>
      <c r="G1436" s="145" t="s">
        <v>1950</v>
      </c>
      <c r="H1436" s="74" t="s">
        <v>26</v>
      </c>
      <c r="I1436" s="127" t="s">
        <v>3860</v>
      </c>
      <c r="J1436" s="144" t="s">
        <v>5770</v>
      </c>
      <c r="K1436" s="142">
        <v>100</v>
      </c>
      <c r="L1436" s="143">
        <v>0.1</v>
      </c>
      <c r="M1436" s="141"/>
      <c r="N1436" s="43">
        <f>IF(Tableau5[[#This Row],[PN]]&gt;0.05,"ERREUR",Tableau5[[#This Row],[Prix de vente public]]*(1-(Tableau5[[#This Row],[Remise]]+Tableau5[[#This Row],[PN]])))</f>
        <v>90</v>
      </c>
      <c r="O1436" s="44"/>
    </row>
    <row r="1437" spans="5:15" x14ac:dyDescent="0.25">
      <c r="E1437" s="125" t="s">
        <v>2</v>
      </c>
      <c r="F1437" s="5" t="s">
        <v>109</v>
      </c>
      <c r="G1437" s="145" t="s">
        <v>1951</v>
      </c>
      <c r="H1437" s="74" t="s">
        <v>26</v>
      </c>
      <c r="I1437" s="127" t="s">
        <v>3861</v>
      </c>
      <c r="J1437" s="144" t="s">
        <v>5771</v>
      </c>
      <c r="K1437" s="142">
        <v>100</v>
      </c>
      <c r="L1437" s="143">
        <v>0.1</v>
      </c>
      <c r="M1437" s="141"/>
      <c r="N1437" s="43">
        <f>IF(Tableau5[[#This Row],[PN]]&gt;0.05,"ERREUR",Tableau5[[#This Row],[Prix de vente public]]*(1-(Tableau5[[#This Row],[Remise]]+Tableau5[[#This Row],[PN]])))</f>
        <v>90</v>
      </c>
      <c r="O1437" s="44"/>
    </row>
    <row r="1438" spans="5:15" x14ac:dyDescent="0.25">
      <c r="E1438" s="125" t="s">
        <v>2</v>
      </c>
      <c r="F1438" s="5" t="s">
        <v>109</v>
      </c>
      <c r="G1438" s="145" t="s">
        <v>1952</v>
      </c>
      <c r="H1438" s="74" t="s">
        <v>26</v>
      </c>
      <c r="I1438" s="127" t="s">
        <v>3862</v>
      </c>
      <c r="J1438" s="144" t="s">
        <v>5772</v>
      </c>
      <c r="K1438" s="142">
        <v>100</v>
      </c>
      <c r="L1438" s="143">
        <v>0.1</v>
      </c>
      <c r="M1438" s="141"/>
      <c r="N1438" s="43">
        <f>IF(Tableau5[[#This Row],[PN]]&gt;0.05,"ERREUR",Tableau5[[#This Row],[Prix de vente public]]*(1-(Tableau5[[#This Row],[Remise]]+Tableau5[[#This Row],[PN]])))</f>
        <v>90</v>
      </c>
      <c r="O1438" s="44"/>
    </row>
    <row r="1439" spans="5:15" x14ac:dyDescent="0.25">
      <c r="E1439" s="125" t="s">
        <v>2</v>
      </c>
      <c r="F1439" s="5" t="s">
        <v>109</v>
      </c>
      <c r="G1439" s="145" t="s">
        <v>1953</v>
      </c>
      <c r="H1439" s="74" t="s">
        <v>26</v>
      </c>
      <c r="I1439" s="127" t="s">
        <v>3863</v>
      </c>
      <c r="J1439" s="144" t="s">
        <v>5773</v>
      </c>
      <c r="K1439" s="142">
        <v>100</v>
      </c>
      <c r="L1439" s="143">
        <v>0.1</v>
      </c>
      <c r="M1439" s="141"/>
      <c r="N1439" s="43">
        <f>IF(Tableau5[[#This Row],[PN]]&gt;0.05,"ERREUR",Tableau5[[#This Row],[Prix de vente public]]*(1-(Tableau5[[#This Row],[Remise]]+Tableau5[[#This Row],[PN]])))</f>
        <v>90</v>
      </c>
      <c r="O1439" s="44"/>
    </row>
    <row r="1440" spans="5:15" x14ac:dyDescent="0.25">
      <c r="E1440" s="125" t="s">
        <v>2</v>
      </c>
      <c r="F1440" s="5" t="s">
        <v>109</v>
      </c>
      <c r="G1440" s="145" t="s">
        <v>1954</v>
      </c>
      <c r="H1440" s="74" t="s">
        <v>26</v>
      </c>
      <c r="I1440" s="127" t="s">
        <v>3864</v>
      </c>
      <c r="J1440" s="144" t="s">
        <v>5774</v>
      </c>
      <c r="K1440" s="142">
        <v>100</v>
      </c>
      <c r="L1440" s="143">
        <v>0.1</v>
      </c>
      <c r="M1440" s="141"/>
      <c r="N1440" s="43">
        <f>IF(Tableau5[[#This Row],[PN]]&gt;0.05,"ERREUR",Tableau5[[#This Row],[Prix de vente public]]*(1-(Tableau5[[#This Row],[Remise]]+Tableau5[[#This Row],[PN]])))</f>
        <v>90</v>
      </c>
      <c r="O1440" s="44"/>
    </row>
    <row r="1441" spans="5:15" x14ac:dyDescent="0.25">
      <c r="E1441" s="125" t="s">
        <v>2</v>
      </c>
      <c r="F1441" s="5" t="s">
        <v>109</v>
      </c>
      <c r="G1441" s="145" t="s">
        <v>1955</v>
      </c>
      <c r="H1441" s="74" t="s">
        <v>26</v>
      </c>
      <c r="I1441" s="127" t="s">
        <v>3865</v>
      </c>
      <c r="J1441" s="144" t="s">
        <v>5775</v>
      </c>
      <c r="K1441" s="142">
        <v>100</v>
      </c>
      <c r="L1441" s="143">
        <v>0.1</v>
      </c>
      <c r="M1441" s="141"/>
      <c r="N1441" s="43">
        <f>IF(Tableau5[[#This Row],[PN]]&gt;0.05,"ERREUR",Tableau5[[#This Row],[Prix de vente public]]*(1-(Tableau5[[#This Row],[Remise]]+Tableau5[[#This Row],[PN]])))</f>
        <v>90</v>
      </c>
      <c r="O1441" s="44"/>
    </row>
    <row r="1442" spans="5:15" x14ac:dyDescent="0.25">
      <c r="E1442" s="125" t="s">
        <v>2</v>
      </c>
      <c r="F1442" s="5" t="s">
        <v>109</v>
      </c>
      <c r="G1442" s="145" t="s">
        <v>1956</v>
      </c>
      <c r="H1442" s="74" t="s">
        <v>26</v>
      </c>
      <c r="I1442" s="127" t="s">
        <v>3866</v>
      </c>
      <c r="J1442" s="144" t="s">
        <v>5776</v>
      </c>
      <c r="K1442" s="142">
        <v>100</v>
      </c>
      <c r="L1442" s="143">
        <v>0.1</v>
      </c>
      <c r="M1442" s="141"/>
      <c r="N1442" s="43">
        <f>IF(Tableau5[[#This Row],[PN]]&gt;0.05,"ERREUR",Tableau5[[#This Row],[Prix de vente public]]*(1-(Tableau5[[#This Row],[Remise]]+Tableau5[[#This Row],[PN]])))</f>
        <v>90</v>
      </c>
      <c r="O1442" s="44"/>
    </row>
    <row r="1443" spans="5:15" x14ac:dyDescent="0.25">
      <c r="E1443" s="125" t="s">
        <v>2</v>
      </c>
      <c r="F1443" s="5" t="s">
        <v>109</v>
      </c>
      <c r="G1443" s="145" t="s">
        <v>1957</v>
      </c>
      <c r="H1443" s="74" t="s">
        <v>26</v>
      </c>
      <c r="I1443" s="127" t="s">
        <v>3867</v>
      </c>
      <c r="J1443" s="144" t="s">
        <v>5777</v>
      </c>
      <c r="K1443" s="142">
        <v>100</v>
      </c>
      <c r="L1443" s="143">
        <v>0.1</v>
      </c>
      <c r="M1443" s="141"/>
      <c r="N1443" s="43">
        <f>IF(Tableau5[[#This Row],[PN]]&gt;0.05,"ERREUR",Tableau5[[#This Row],[Prix de vente public]]*(1-(Tableau5[[#This Row],[Remise]]+Tableau5[[#This Row],[PN]])))</f>
        <v>90</v>
      </c>
      <c r="O1443" s="44"/>
    </row>
    <row r="1444" spans="5:15" x14ac:dyDescent="0.25">
      <c r="E1444" s="125" t="s">
        <v>2</v>
      </c>
      <c r="F1444" s="5" t="s">
        <v>109</v>
      </c>
      <c r="G1444" s="145" t="s">
        <v>1958</v>
      </c>
      <c r="H1444" s="74" t="s">
        <v>26</v>
      </c>
      <c r="I1444" s="127" t="s">
        <v>3868</v>
      </c>
      <c r="J1444" s="144" t="s">
        <v>5778</v>
      </c>
      <c r="K1444" s="142">
        <v>100</v>
      </c>
      <c r="L1444" s="143">
        <v>0.1</v>
      </c>
      <c r="M1444" s="141"/>
      <c r="N1444" s="43">
        <f>IF(Tableau5[[#This Row],[PN]]&gt;0.05,"ERREUR",Tableau5[[#This Row],[Prix de vente public]]*(1-(Tableau5[[#This Row],[Remise]]+Tableau5[[#This Row],[PN]])))</f>
        <v>90</v>
      </c>
      <c r="O1444" s="44"/>
    </row>
    <row r="1445" spans="5:15" x14ac:dyDescent="0.25">
      <c r="E1445" s="125" t="s">
        <v>2</v>
      </c>
      <c r="F1445" s="5" t="s">
        <v>109</v>
      </c>
      <c r="G1445" s="145" t="s">
        <v>1959</v>
      </c>
      <c r="H1445" s="74" t="s">
        <v>26</v>
      </c>
      <c r="I1445" s="127" t="s">
        <v>3869</v>
      </c>
      <c r="J1445" s="144" t="s">
        <v>5779</v>
      </c>
      <c r="K1445" s="142">
        <v>100</v>
      </c>
      <c r="L1445" s="143">
        <v>0.1</v>
      </c>
      <c r="M1445" s="141"/>
      <c r="N1445" s="43">
        <f>IF(Tableau5[[#This Row],[PN]]&gt;0.05,"ERREUR",Tableau5[[#This Row],[Prix de vente public]]*(1-(Tableau5[[#This Row],[Remise]]+Tableau5[[#This Row],[PN]])))</f>
        <v>90</v>
      </c>
      <c r="O1445" s="44"/>
    </row>
    <row r="1446" spans="5:15" x14ac:dyDescent="0.25">
      <c r="E1446" s="125" t="s">
        <v>2</v>
      </c>
      <c r="F1446" s="5" t="s">
        <v>109</v>
      </c>
      <c r="G1446" s="145" t="s">
        <v>1960</v>
      </c>
      <c r="H1446" s="74" t="s">
        <v>26</v>
      </c>
      <c r="I1446" s="127" t="s">
        <v>3870</v>
      </c>
      <c r="J1446" s="144" t="s">
        <v>5780</v>
      </c>
      <c r="K1446" s="142">
        <v>100</v>
      </c>
      <c r="L1446" s="143">
        <v>0.1</v>
      </c>
      <c r="M1446" s="141"/>
      <c r="N1446" s="43">
        <f>IF(Tableau5[[#This Row],[PN]]&gt;0.05,"ERREUR",Tableau5[[#This Row],[Prix de vente public]]*(1-(Tableau5[[#This Row],[Remise]]+Tableau5[[#This Row],[PN]])))</f>
        <v>90</v>
      </c>
      <c r="O1446" s="44"/>
    </row>
    <row r="1447" spans="5:15" x14ac:dyDescent="0.25">
      <c r="E1447" s="125" t="s">
        <v>2</v>
      </c>
      <c r="F1447" s="5" t="s">
        <v>108</v>
      </c>
      <c r="G1447" s="145" t="s">
        <v>1961</v>
      </c>
      <c r="H1447" s="74" t="s">
        <v>26</v>
      </c>
      <c r="I1447" s="127" t="s">
        <v>3871</v>
      </c>
      <c r="J1447" s="144" t="s">
        <v>5781</v>
      </c>
      <c r="K1447" s="142">
        <v>100</v>
      </c>
      <c r="L1447" s="143">
        <v>0.1</v>
      </c>
      <c r="M1447" s="141"/>
      <c r="N1447" s="43">
        <f>IF(Tableau5[[#This Row],[PN]]&gt;0.05,"ERREUR",Tableau5[[#This Row],[Prix de vente public]]*(1-(Tableau5[[#This Row],[Remise]]+Tableau5[[#This Row],[PN]])))</f>
        <v>90</v>
      </c>
      <c r="O1447" s="44"/>
    </row>
    <row r="1448" spans="5:15" x14ac:dyDescent="0.25">
      <c r="E1448" s="125" t="s">
        <v>2</v>
      </c>
      <c r="F1448" s="5" t="s">
        <v>108</v>
      </c>
      <c r="G1448" s="145" t="s">
        <v>1962</v>
      </c>
      <c r="H1448" s="74" t="s">
        <v>26</v>
      </c>
      <c r="I1448" s="127" t="s">
        <v>3872</v>
      </c>
      <c r="J1448" s="144" t="s">
        <v>5782</v>
      </c>
      <c r="K1448" s="142">
        <v>100</v>
      </c>
      <c r="L1448" s="143">
        <v>0.1</v>
      </c>
      <c r="M1448" s="141"/>
      <c r="N1448" s="43">
        <f>IF(Tableau5[[#This Row],[PN]]&gt;0.05,"ERREUR",Tableau5[[#This Row],[Prix de vente public]]*(1-(Tableau5[[#This Row],[Remise]]+Tableau5[[#This Row],[PN]])))</f>
        <v>90</v>
      </c>
      <c r="O1448" s="44"/>
    </row>
    <row r="1449" spans="5:15" x14ac:dyDescent="0.25">
      <c r="E1449" s="125" t="s">
        <v>2</v>
      </c>
      <c r="F1449" s="5" t="s">
        <v>108</v>
      </c>
      <c r="G1449" s="145" t="s">
        <v>1963</v>
      </c>
      <c r="H1449" s="74" t="s">
        <v>26</v>
      </c>
      <c r="I1449" s="127" t="s">
        <v>3873</v>
      </c>
      <c r="J1449" s="144" t="s">
        <v>5783</v>
      </c>
      <c r="K1449" s="142">
        <v>100</v>
      </c>
      <c r="L1449" s="143">
        <v>0.1</v>
      </c>
      <c r="M1449" s="141"/>
      <c r="N1449" s="43">
        <f>IF(Tableau5[[#This Row],[PN]]&gt;0.05,"ERREUR",Tableau5[[#This Row],[Prix de vente public]]*(1-(Tableau5[[#This Row],[Remise]]+Tableau5[[#This Row],[PN]])))</f>
        <v>90</v>
      </c>
      <c r="O1449" s="44"/>
    </row>
    <row r="1450" spans="5:15" x14ac:dyDescent="0.25">
      <c r="E1450" s="125" t="s">
        <v>2</v>
      </c>
      <c r="F1450" s="5" t="s">
        <v>108</v>
      </c>
      <c r="G1450" s="145" t="s">
        <v>1964</v>
      </c>
      <c r="H1450" s="74" t="s">
        <v>26</v>
      </c>
      <c r="I1450" s="127" t="s">
        <v>3874</v>
      </c>
      <c r="J1450" s="144" t="s">
        <v>5784</v>
      </c>
      <c r="K1450" s="142">
        <v>100</v>
      </c>
      <c r="L1450" s="143">
        <v>0.1</v>
      </c>
      <c r="M1450" s="141"/>
      <c r="N1450" s="43">
        <f>IF(Tableau5[[#This Row],[PN]]&gt;0.05,"ERREUR",Tableau5[[#This Row],[Prix de vente public]]*(1-(Tableau5[[#This Row],[Remise]]+Tableau5[[#This Row],[PN]])))</f>
        <v>90</v>
      </c>
      <c r="O1450" s="44"/>
    </row>
    <row r="1451" spans="5:15" x14ac:dyDescent="0.25">
      <c r="E1451" s="125" t="s">
        <v>2</v>
      </c>
      <c r="F1451" s="5" t="s">
        <v>108</v>
      </c>
      <c r="G1451" s="145" t="s">
        <v>1965</v>
      </c>
      <c r="H1451" s="74" t="s">
        <v>26</v>
      </c>
      <c r="I1451" s="127" t="s">
        <v>3875</v>
      </c>
      <c r="J1451" s="144" t="s">
        <v>5785</v>
      </c>
      <c r="K1451" s="142">
        <v>100</v>
      </c>
      <c r="L1451" s="143">
        <v>0.1</v>
      </c>
      <c r="M1451" s="141"/>
      <c r="N1451" s="43">
        <f>IF(Tableau5[[#This Row],[PN]]&gt;0.05,"ERREUR",Tableau5[[#This Row],[Prix de vente public]]*(1-(Tableau5[[#This Row],[Remise]]+Tableau5[[#This Row],[PN]])))</f>
        <v>90</v>
      </c>
      <c r="O1451" s="44"/>
    </row>
    <row r="1452" spans="5:15" x14ac:dyDescent="0.25">
      <c r="E1452" s="125" t="s">
        <v>2</v>
      </c>
      <c r="F1452" s="5" t="s">
        <v>108</v>
      </c>
      <c r="G1452" s="145" t="s">
        <v>1966</v>
      </c>
      <c r="H1452" s="74" t="s">
        <v>26</v>
      </c>
      <c r="I1452" s="127" t="s">
        <v>3876</v>
      </c>
      <c r="J1452" s="144" t="s">
        <v>5786</v>
      </c>
      <c r="K1452" s="142">
        <v>100</v>
      </c>
      <c r="L1452" s="143">
        <v>0.1</v>
      </c>
      <c r="M1452" s="141"/>
      <c r="N1452" s="43">
        <f>IF(Tableau5[[#This Row],[PN]]&gt;0.05,"ERREUR",Tableau5[[#This Row],[Prix de vente public]]*(1-(Tableau5[[#This Row],[Remise]]+Tableau5[[#This Row],[PN]])))</f>
        <v>90</v>
      </c>
      <c r="O1452" s="44"/>
    </row>
    <row r="1453" spans="5:15" x14ac:dyDescent="0.25">
      <c r="E1453" s="125" t="s">
        <v>2</v>
      </c>
      <c r="F1453" s="5" t="s">
        <v>108</v>
      </c>
      <c r="G1453" s="145" t="s">
        <v>1967</v>
      </c>
      <c r="H1453" s="74" t="s">
        <v>26</v>
      </c>
      <c r="I1453" s="127" t="s">
        <v>3877</v>
      </c>
      <c r="J1453" s="144" t="s">
        <v>5787</v>
      </c>
      <c r="K1453" s="142">
        <v>100</v>
      </c>
      <c r="L1453" s="143">
        <v>0.1</v>
      </c>
      <c r="M1453" s="141"/>
      <c r="N1453" s="43">
        <f>IF(Tableau5[[#This Row],[PN]]&gt;0.05,"ERREUR",Tableau5[[#This Row],[Prix de vente public]]*(1-(Tableau5[[#This Row],[Remise]]+Tableau5[[#This Row],[PN]])))</f>
        <v>90</v>
      </c>
      <c r="O1453" s="44"/>
    </row>
    <row r="1454" spans="5:15" x14ac:dyDescent="0.25">
      <c r="E1454" s="125" t="s">
        <v>2</v>
      </c>
      <c r="F1454" s="5" t="s">
        <v>108</v>
      </c>
      <c r="G1454" s="145" t="s">
        <v>1968</v>
      </c>
      <c r="H1454" s="74" t="s">
        <v>26</v>
      </c>
      <c r="I1454" s="127" t="s">
        <v>3878</v>
      </c>
      <c r="J1454" s="144" t="s">
        <v>5788</v>
      </c>
      <c r="K1454" s="142">
        <v>100</v>
      </c>
      <c r="L1454" s="143">
        <v>0.1</v>
      </c>
      <c r="M1454" s="141"/>
      <c r="N1454" s="43">
        <f>IF(Tableau5[[#This Row],[PN]]&gt;0.05,"ERREUR",Tableau5[[#This Row],[Prix de vente public]]*(1-(Tableau5[[#This Row],[Remise]]+Tableau5[[#This Row],[PN]])))</f>
        <v>90</v>
      </c>
      <c r="O1454" s="44"/>
    </row>
    <row r="1455" spans="5:15" x14ac:dyDescent="0.25">
      <c r="E1455" s="125" t="s">
        <v>2</v>
      </c>
      <c r="F1455" s="5" t="s">
        <v>108</v>
      </c>
      <c r="G1455" s="145" t="s">
        <v>1969</v>
      </c>
      <c r="H1455" s="74" t="s">
        <v>26</v>
      </c>
      <c r="I1455" s="127" t="s">
        <v>3879</v>
      </c>
      <c r="J1455" s="144" t="s">
        <v>5789</v>
      </c>
      <c r="K1455" s="142">
        <v>100</v>
      </c>
      <c r="L1455" s="143">
        <v>0.1</v>
      </c>
      <c r="M1455" s="141"/>
      <c r="N1455" s="43">
        <f>IF(Tableau5[[#This Row],[PN]]&gt;0.05,"ERREUR",Tableau5[[#This Row],[Prix de vente public]]*(1-(Tableau5[[#This Row],[Remise]]+Tableau5[[#This Row],[PN]])))</f>
        <v>90</v>
      </c>
      <c r="O1455" s="44"/>
    </row>
    <row r="1456" spans="5:15" x14ac:dyDescent="0.25">
      <c r="E1456" s="125" t="s">
        <v>2</v>
      </c>
      <c r="F1456" s="5" t="s">
        <v>108</v>
      </c>
      <c r="G1456" s="145" t="s">
        <v>1970</v>
      </c>
      <c r="H1456" s="74" t="s">
        <v>26</v>
      </c>
      <c r="I1456" s="127" t="s">
        <v>3880</v>
      </c>
      <c r="J1456" s="144" t="s">
        <v>5790</v>
      </c>
      <c r="K1456" s="142">
        <v>100</v>
      </c>
      <c r="L1456" s="143">
        <v>0.1</v>
      </c>
      <c r="M1456" s="141"/>
      <c r="N1456" s="43">
        <f>IF(Tableau5[[#This Row],[PN]]&gt;0.05,"ERREUR",Tableau5[[#This Row],[Prix de vente public]]*(1-(Tableau5[[#This Row],[Remise]]+Tableau5[[#This Row],[PN]])))</f>
        <v>90</v>
      </c>
      <c r="O1456" s="44"/>
    </row>
    <row r="1457" spans="5:15" x14ac:dyDescent="0.25">
      <c r="E1457" s="125" t="s">
        <v>2</v>
      </c>
      <c r="F1457" s="5" t="s">
        <v>108</v>
      </c>
      <c r="G1457" s="145" t="s">
        <v>1971</v>
      </c>
      <c r="H1457" s="74" t="s">
        <v>26</v>
      </c>
      <c r="I1457" s="127" t="s">
        <v>3881</v>
      </c>
      <c r="J1457" s="144" t="s">
        <v>5791</v>
      </c>
      <c r="K1457" s="142">
        <v>100</v>
      </c>
      <c r="L1457" s="143">
        <v>0.1</v>
      </c>
      <c r="M1457" s="141"/>
      <c r="N1457" s="43">
        <f>IF(Tableau5[[#This Row],[PN]]&gt;0.05,"ERREUR",Tableau5[[#This Row],[Prix de vente public]]*(1-(Tableau5[[#This Row],[Remise]]+Tableau5[[#This Row],[PN]])))</f>
        <v>90</v>
      </c>
      <c r="O1457" s="44"/>
    </row>
    <row r="1458" spans="5:15" x14ac:dyDescent="0.25">
      <c r="E1458" s="125" t="s">
        <v>2</v>
      </c>
      <c r="F1458" s="5" t="s">
        <v>108</v>
      </c>
      <c r="G1458" s="145" t="s">
        <v>1972</v>
      </c>
      <c r="H1458" s="74" t="s">
        <v>26</v>
      </c>
      <c r="I1458" s="127" t="s">
        <v>3882</v>
      </c>
      <c r="J1458" s="144" t="s">
        <v>5792</v>
      </c>
      <c r="K1458" s="142">
        <v>100</v>
      </c>
      <c r="L1458" s="143">
        <v>0.1</v>
      </c>
      <c r="M1458" s="141"/>
      <c r="N1458" s="43">
        <f>IF(Tableau5[[#This Row],[PN]]&gt;0.05,"ERREUR",Tableau5[[#This Row],[Prix de vente public]]*(1-(Tableau5[[#This Row],[Remise]]+Tableau5[[#This Row],[PN]])))</f>
        <v>90</v>
      </c>
      <c r="O1458" s="44"/>
    </row>
    <row r="1459" spans="5:15" x14ac:dyDescent="0.25">
      <c r="E1459" s="125" t="s">
        <v>2</v>
      </c>
      <c r="F1459" s="5" t="s">
        <v>108</v>
      </c>
      <c r="G1459" s="145" t="s">
        <v>1973</v>
      </c>
      <c r="H1459" s="74" t="s">
        <v>26</v>
      </c>
      <c r="I1459" s="127" t="s">
        <v>3883</v>
      </c>
      <c r="J1459" s="144" t="s">
        <v>5793</v>
      </c>
      <c r="K1459" s="142">
        <v>100</v>
      </c>
      <c r="L1459" s="143">
        <v>0.1</v>
      </c>
      <c r="M1459" s="141"/>
      <c r="N1459" s="43">
        <f>IF(Tableau5[[#This Row],[PN]]&gt;0.05,"ERREUR",Tableau5[[#This Row],[Prix de vente public]]*(1-(Tableau5[[#This Row],[Remise]]+Tableau5[[#This Row],[PN]])))</f>
        <v>90</v>
      </c>
      <c r="O1459" s="44"/>
    </row>
    <row r="1460" spans="5:15" x14ac:dyDescent="0.25">
      <c r="E1460" s="125" t="s">
        <v>2</v>
      </c>
      <c r="F1460" s="5" t="s">
        <v>108</v>
      </c>
      <c r="G1460" s="145" t="s">
        <v>1974</v>
      </c>
      <c r="H1460" s="74" t="s">
        <v>26</v>
      </c>
      <c r="I1460" s="127" t="s">
        <v>3884</v>
      </c>
      <c r="J1460" s="144" t="s">
        <v>5794</v>
      </c>
      <c r="K1460" s="142">
        <v>100</v>
      </c>
      <c r="L1460" s="143">
        <v>0.1</v>
      </c>
      <c r="M1460" s="141"/>
      <c r="N1460" s="43">
        <f>IF(Tableau5[[#This Row],[PN]]&gt;0.05,"ERREUR",Tableau5[[#This Row],[Prix de vente public]]*(1-(Tableau5[[#This Row],[Remise]]+Tableau5[[#This Row],[PN]])))</f>
        <v>90</v>
      </c>
      <c r="O1460" s="44"/>
    </row>
    <row r="1461" spans="5:15" x14ac:dyDescent="0.25">
      <c r="E1461" s="125" t="s">
        <v>2</v>
      </c>
      <c r="F1461" s="5" t="s">
        <v>108</v>
      </c>
      <c r="G1461" s="145" t="s">
        <v>1975</v>
      </c>
      <c r="H1461" s="74" t="s">
        <v>26</v>
      </c>
      <c r="I1461" s="127" t="s">
        <v>3885</v>
      </c>
      <c r="J1461" s="144" t="s">
        <v>5795</v>
      </c>
      <c r="K1461" s="142">
        <v>100</v>
      </c>
      <c r="L1461" s="143">
        <v>0.1</v>
      </c>
      <c r="M1461" s="141"/>
      <c r="N1461" s="43">
        <f>IF(Tableau5[[#This Row],[PN]]&gt;0.05,"ERREUR",Tableau5[[#This Row],[Prix de vente public]]*(1-(Tableau5[[#This Row],[Remise]]+Tableau5[[#This Row],[PN]])))</f>
        <v>90</v>
      </c>
      <c r="O1461" s="44"/>
    </row>
    <row r="1462" spans="5:15" x14ac:dyDescent="0.25">
      <c r="E1462" s="125" t="s">
        <v>2</v>
      </c>
      <c r="F1462" s="5" t="s">
        <v>108</v>
      </c>
      <c r="G1462" s="145" t="s">
        <v>1976</v>
      </c>
      <c r="H1462" s="74" t="s">
        <v>26</v>
      </c>
      <c r="I1462" s="127" t="s">
        <v>3886</v>
      </c>
      <c r="J1462" s="144" t="s">
        <v>5796</v>
      </c>
      <c r="K1462" s="142">
        <v>100</v>
      </c>
      <c r="L1462" s="143">
        <v>0.1</v>
      </c>
      <c r="M1462" s="141"/>
      <c r="N1462" s="43">
        <f>IF(Tableau5[[#This Row],[PN]]&gt;0.05,"ERREUR",Tableau5[[#This Row],[Prix de vente public]]*(1-(Tableau5[[#This Row],[Remise]]+Tableau5[[#This Row],[PN]])))</f>
        <v>90</v>
      </c>
      <c r="O1462" s="44"/>
    </row>
    <row r="1463" spans="5:15" x14ac:dyDescent="0.25">
      <c r="E1463" s="125" t="s">
        <v>2</v>
      </c>
      <c r="F1463" s="5" t="s">
        <v>108</v>
      </c>
      <c r="G1463" s="145" t="s">
        <v>1977</v>
      </c>
      <c r="H1463" s="74" t="s">
        <v>26</v>
      </c>
      <c r="I1463" s="127" t="s">
        <v>3887</v>
      </c>
      <c r="J1463" s="144" t="s">
        <v>5797</v>
      </c>
      <c r="K1463" s="142">
        <v>100</v>
      </c>
      <c r="L1463" s="143">
        <v>0.1</v>
      </c>
      <c r="M1463" s="141"/>
      <c r="N1463" s="43">
        <f>IF(Tableau5[[#This Row],[PN]]&gt;0.05,"ERREUR",Tableau5[[#This Row],[Prix de vente public]]*(1-(Tableau5[[#This Row],[Remise]]+Tableau5[[#This Row],[PN]])))</f>
        <v>90</v>
      </c>
      <c r="O1463" s="44"/>
    </row>
    <row r="1464" spans="5:15" x14ac:dyDescent="0.25">
      <c r="E1464" s="125" t="s">
        <v>2</v>
      </c>
      <c r="F1464" s="5" t="s">
        <v>108</v>
      </c>
      <c r="G1464" s="145" t="s">
        <v>1978</v>
      </c>
      <c r="H1464" s="74" t="s">
        <v>26</v>
      </c>
      <c r="I1464" s="127" t="s">
        <v>3888</v>
      </c>
      <c r="J1464" s="144" t="s">
        <v>5798</v>
      </c>
      <c r="K1464" s="142">
        <v>100</v>
      </c>
      <c r="L1464" s="143">
        <v>0.1</v>
      </c>
      <c r="M1464" s="141"/>
      <c r="N1464" s="43">
        <f>IF(Tableau5[[#This Row],[PN]]&gt;0.05,"ERREUR",Tableau5[[#This Row],[Prix de vente public]]*(1-(Tableau5[[#This Row],[Remise]]+Tableau5[[#This Row],[PN]])))</f>
        <v>90</v>
      </c>
      <c r="O1464" s="44"/>
    </row>
    <row r="1465" spans="5:15" x14ac:dyDescent="0.25">
      <c r="E1465" s="125" t="s">
        <v>2</v>
      </c>
      <c r="F1465" s="5" t="s">
        <v>109</v>
      </c>
      <c r="G1465" s="145" t="s">
        <v>1979</v>
      </c>
      <c r="H1465" s="74" t="s">
        <v>26</v>
      </c>
      <c r="I1465" s="127" t="s">
        <v>3889</v>
      </c>
      <c r="J1465" s="144" t="s">
        <v>5799</v>
      </c>
      <c r="K1465" s="142">
        <v>100</v>
      </c>
      <c r="L1465" s="143">
        <v>0.1</v>
      </c>
      <c r="M1465" s="141"/>
      <c r="N1465" s="43">
        <f>IF(Tableau5[[#This Row],[PN]]&gt;0.05,"ERREUR",Tableau5[[#This Row],[Prix de vente public]]*(1-(Tableau5[[#This Row],[Remise]]+Tableau5[[#This Row],[PN]])))</f>
        <v>90</v>
      </c>
      <c r="O1465" s="44"/>
    </row>
    <row r="1466" spans="5:15" x14ac:dyDescent="0.25">
      <c r="E1466" s="125" t="s">
        <v>2</v>
      </c>
      <c r="F1466" s="5" t="s">
        <v>109</v>
      </c>
      <c r="G1466" s="145" t="s">
        <v>1980</v>
      </c>
      <c r="H1466" s="74" t="s">
        <v>26</v>
      </c>
      <c r="I1466" s="127" t="s">
        <v>3890</v>
      </c>
      <c r="J1466" s="144" t="s">
        <v>5800</v>
      </c>
      <c r="K1466" s="142">
        <v>100</v>
      </c>
      <c r="L1466" s="143">
        <v>0.1</v>
      </c>
      <c r="M1466" s="141"/>
      <c r="N1466" s="43">
        <f>IF(Tableau5[[#This Row],[PN]]&gt;0.05,"ERREUR",Tableau5[[#This Row],[Prix de vente public]]*(1-(Tableau5[[#This Row],[Remise]]+Tableau5[[#This Row],[PN]])))</f>
        <v>90</v>
      </c>
      <c r="O1466" s="44"/>
    </row>
    <row r="1467" spans="5:15" x14ac:dyDescent="0.25">
      <c r="E1467" s="125" t="s">
        <v>2</v>
      </c>
      <c r="F1467" s="5" t="s">
        <v>109</v>
      </c>
      <c r="G1467" s="145" t="s">
        <v>1981</v>
      </c>
      <c r="H1467" s="74" t="s">
        <v>26</v>
      </c>
      <c r="I1467" s="127" t="s">
        <v>3891</v>
      </c>
      <c r="J1467" s="144" t="s">
        <v>5801</v>
      </c>
      <c r="K1467" s="142">
        <v>100</v>
      </c>
      <c r="L1467" s="143">
        <v>0.1</v>
      </c>
      <c r="M1467" s="141"/>
      <c r="N1467" s="43">
        <f>IF(Tableau5[[#This Row],[PN]]&gt;0.05,"ERREUR",Tableau5[[#This Row],[Prix de vente public]]*(1-(Tableau5[[#This Row],[Remise]]+Tableau5[[#This Row],[PN]])))</f>
        <v>90</v>
      </c>
      <c r="O1467" s="44"/>
    </row>
    <row r="1468" spans="5:15" x14ac:dyDescent="0.25">
      <c r="E1468" s="125" t="s">
        <v>2</v>
      </c>
      <c r="F1468" s="5" t="s">
        <v>109</v>
      </c>
      <c r="G1468" s="145" t="s">
        <v>1982</v>
      </c>
      <c r="H1468" s="74" t="s">
        <v>26</v>
      </c>
      <c r="I1468" s="127" t="s">
        <v>3892</v>
      </c>
      <c r="J1468" s="144" t="s">
        <v>5802</v>
      </c>
      <c r="K1468" s="142">
        <v>100</v>
      </c>
      <c r="L1468" s="143">
        <v>0.1</v>
      </c>
      <c r="M1468" s="141"/>
      <c r="N1468" s="43">
        <f>IF(Tableau5[[#This Row],[PN]]&gt;0.05,"ERREUR",Tableau5[[#This Row],[Prix de vente public]]*(1-(Tableau5[[#This Row],[Remise]]+Tableau5[[#This Row],[PN]])))</f>
        <v>90</v>
      </c>
      <c r="O1468" s="44"/>
    </row>
    <row r="1469" spans="5:15" x14ac:dyDescent="0.25">
      <c r="E1469" s="125" t="s">
        <v>2</v>
      </c>
      <c r="F1469" s="5" t="s">
        <v>109</v>
      </c>
      <c r="G1469" s="145" t="s">
        <v>1983</v>
      </c>
      <c r="H1469" s="74" t="s">
        <v>26</v>
      </c>
      <c r="I1469" s="127" t="s">
        <v>3893</v>
      </c>
      <c r="J1469" s="144" t="s">
        <v>5803</v>
      </c>
      <c r="K1469" s="142">
        <v>100</v>
      </c>
      <c r="L1469" s="143">
        <v>0.1</v>
      </c>
      <c r="M1469" s="141"/>
      <c r="N1469" s="43">
        <f>IF(Tableau5[[#This Row],[PN]]&gt;0.05,"ERREUR",Tableau5[[#This Row],[Prix de vente public]]*(1-(Tableau5[[#This Row],[Remise]]+Tableau5[[#This Row],[PN]])))</f>
        <v>90</v>
      </c>
      <c r="O1469" s="44"/>
    </row>
    <row r="1470" spans="5:15" x14ac:dyDescent="0.25">
      <c r="E1470" s="125" t="s">
        <v>2</v>
      </c>
      <c r="F1470" s="5" t="s">
        <v>109</v>
      </c>
      <c r="G1470" s="145" t="s">
        <v>1984</v>
      </c>
      <c r="H1470" s="74" t="s">
        <v>26</v>
      </c>
      <c r="I1470" s="127" t="s">
        <v>3894</v>
      </c>
      <c r="J1470" s="144" t="s">
        <v>5804</v>
      </c>
      <c r="K1470" s="142">
        <v>100</v>
      </c>
      <c r="L1470" s="143">
        <v>0.1</v>
      </c>
      <c r="M1470" s="141"/>
      <c r="N1470" s="43">
        <f>IF(Tableau5[[#This Row],[PN]]&gt;0.05,"ERREUR",Tableau5[[#This Row],[Prix de vente public]]*(1-(Tableau5[[#This Row],[Remise]]+Tableau5[[#This Row],[PN]])))</f>
        <v>90</v>
      </c>
      <c r="O1470" s="44"/>
    </row>
    <row r="1471" spans="5:15" x14ac:dyDescent="0.25">
      <c r="E1471" s="125" t="s">
        <v>2</v>
      </c>
      <c r="F1471" s="5" t="s">
        <v>109</v>
      </c>
      <c r="G1471" s="145" t="s">
        <v>1985</v>
      </c>
      <c r="H1471" s="74" t="s">
        <v>26</v>
      </c>
      <c r="I1471" s="127" t="s">
        <v>3895</v>
      </c>
      <c r="J1471" s="144" t="s">
        <v>5805</v>
      </c>
      <c r="K1471" s="142">
        <v>100</v>
      </c>
      <c r="L1471" s="143">
        <v>0.1</v>
      </c>
      <c r="M1471" s="141"/>
      <c r="N1471" s="43">
        <f>IF(Tableau5[[#This Row],[PN]]&gt;0.05,"ERREUR",Tableau5[[#This Row],[Prix de vente public]]*(1-(Tableau5[[#This Row],[Remise]]+Tableau5[[#This Row],[PN]])))</f>
        <v>90</v>
      </c>
      <c r="O1471" s="44"/>
    </row>
    <row r="1472" spans="5:15" x14ac:dyDescent="0.25">
      <c r="E1472" s="125" t="s">
        <v>2</v>
      </c>
      <c r="F1472" s="5" t="s">
        <v>109</v>
      </c>
      <c r="G1472" s="145" t="s">
        <v>1986</v>
      </c>
      <c r="H1472" s="74" t="s">
        <v>26</v>
      </c>
      <c r="I1472" s="127" t="s">
        <v>3896</v>
      </c>
      <c r="J1472" s="144" t="s">
        <v>5806</v>
      </c>
      <c r="K1472" s="142">
        <v>100</v>
      </c>
      <c r="L1472" s="143">
        <v>0.1</v>
      </c>
      <c r="M1472" s="141"/>
      <c r="N1472" s="43">
        <f>IF(Tableau5[[#This Row],[PN]]&gt;0.05,"ERREUR",Tableau5[[#This Row],[Prix de vente public]]*(1-(Tableau5[[#This Row],[Remise]]+Tableau5[[#This Row],[PN]])))</f>
        <v>90</v>
      </c>
      <c r="O1472" s="44"/>
    </row>
    <row r="1473" spans="5:15" x14ac:dyDescent="0.25">
      <c r="E1473" s="125" t="s">
        <v>2</v>
      </c>
      <c r="F1473" s="5" t="s">
        <v>109</v>
      </c>
      <c r="G1473" s="145" t="s">
        <v>1987</v>
      </c>
      <c r="H1473" s="74" t="s">
        <v>26</v>
      </c>
      <c r="I1473" s="127" t="s">
        <v>3897</v>
      </c>
      <c r="J1473" s="144" t="s">
        <v>5807</v>
      </c>
      <c r="K1473" s="142">
        <v>100</v>
      </c>
      <c r="L1473" s="143">
        <v>0.1</v>
      </c>
      <c r="M1473" s="141"/>
      <c r="N1473" s="43">
        <f>IF(Tableau5[[#This Row],[PN]]&gt;0.05,"ERREUR",Tableau5[[#This Row],[Prix de vente public]]*(1-(Tableau5[[#This Row],[Remise]]+Tableau5[[#This Row],[PN]])))</f>
        <v>90</v>
      </c>
      <c r="O1473" s="44"/>
    </row>
    <row r="1474" spans="5:15" x14ac:dyDescent="0.25">
      <c r="E1474" s="125" t="s">
        <v>2</v>
      </c>
      <c r="F1474" s="5" t="s">
        <v>109</v>
      </c>
      <c r="G1474" s="145" t="s">
        <v>1988</v>
      </c>
      <c r="H1474" s="74" t="s">
        <v>26</v>
      </c>
      <c r="I1474" s="127" t="s">
        <v>3898</v>
      </c>
      <c r="J1474" s="144" t="s">
        <v>5808</v>
      </c>
      <c r="K1474" s="142">
        <v>100</v>
      </c>
      <c r="L1474" s="143">
        <v>0.1</v>
      </c>
      <c r="M1474" s="141"/>
      <c r="N1474" s="43">
        <f>IF(Tableau5[[#This Row],[PN]]&gt;0.05,"ERREUR",Tableau5[[#This Row],[Prix de vente public]]*(1-(Tableau5[[#This Row],[Remise]]+Tableau5[[#This Row],[PN]])))</f>
        <v>90</v>
      </c>
      <c r="O1474" s="44"/>
    </row>
    <row r="1475" spans="5:15" x14ac:dyDescent="0.25">
      <c r="E1475" s="125" t="s">
        <v>2</v>
      </c>
      <c r="F1475" s="5" t="s">
        <v>109</v>
      </c>
      <c r="G1475" s="145" t="s">
        <v>1989</v>
      </c>
      <c r="H1475" s="74" t="s">
        <v>26</v>
      </c>
      <c r="I1475" s="127" t="s">
        <v>3899</v>
      </c>
      <c r="J1475" s="144" t="s">
        <v>5809</v>
      </c>
      <c r="K1475" s="142">
        <v>100</v>
      </c>
      <c r="L1475" s="143">
        <v>0.1</v>
      </c>
      <c r="M1475" s="141"/>
      <c r="N1475" s="43">
        <f>IF(Tableau5[[#This Row],[PN]]&gt;0.05,"ERREUR",Tableau5[[#This Row],[Prix de vente public]]*(1-(Tableau5[[#This Row],[Remise]]+Tableau5[[#This Row],[PN]])))</f>
        <v>90</v>
      </c>
      <c r="O1475" s="44"/>
    </row>
    <row r="1476" spans="5:15" x14ac:dyDescent="0.25">
      <c r="E1476" s="125" t="s">
        <v>2</v>
      </c>
      <c r="F1476" s="5" t="s">
        <v>109</v>
      </c>
      <c r="G1476" s="145" t="s">
        <v>1990</v>
      </c>
      <c r="H1476" s="74" t="s">
        <v>26</v>
      </c>
      <c r="I1476" s="127" t="s">
        <v>3900</v>
      </c>
      <c r="J1476" s="144" t="s">
        <v>5810</v>
      </c>
      <c r="K1476" s="142">
        <v>100</v>
      </c>
      <c r="L1476" s="143">
        <v>0.1</v>
      </c>
      <c r="M1476" s="141"/>
      <c r="N1476" s="43">
        <f>IF(Tableau5[[#This Row],[PN]]&gt;0.05,"ERREUR",Tableau5[[#This Row],[Prix de vente public]]*(1-(Tableau5[[#This Row],[Remise]]+Tableau5[[#This Row],[PN]])))</f>
        <v>90</v>
      </c>
      <c r="O1476" s="44"/>
    </row>
    <row r="1477" spans="5:15" x14ac:dyDescent="0.25">
      <c r="E1477" s="125" t="s">
        <v>2</v>
      </c>
      <c r="F1477" s="5" t="s">
        <v>109</v>
      </c>
      <c r="G1477" s="145" t="s">
        <v>1991</v>
      </c>
      <c r="H1477" s="74" t="s">
        <v>26</v>
      </c>
      <c r="I1477" s="127" t="s">
        <v>3901</v>
      </c>
      <c r="J1477" s="144" t="s">
        <v>5811</v>
      </c>
      <c r="K1477" s="142">
        <v>100</v>
      </c>
      <c r="L1477" s="143">
        <v>0.1</v>
      </c>
      <c r="M1477" s="141"/>
      <c r="N1477" s="43">
        <f>IF(Tableau5[[#This Row],[PN]]&gt;0.05,"ERREUR",Tableau5[[#This Row],[Prix de vente public]]*(1-(Tableau5[[#This Row],[Remise]]+Tableau5[[#This Row],[PN]])))</f>
        <v>90</v>
      </c>
      <c r="O1477" s="44"/>
    </row>
    <row r="1478" spans="5:15" x14ac:dyDescent="0.25">
      <c r="E1478" s="125" t="s">
        <v>2</v>
      </c>
      <c r="F1478" s="5" t="s">
        <v>109</v>
      </c>
      <c r="G1478" s="145" t="s">
        <v>1992</v>
      </c>
      <c r="H1478" s="74" t="s">
        <v>26</v>
      </c>
      <c r="I1478" s="127" t="s">
        <v>3902</v>
      </c>
      <c r="J1478" s="144" t="s">
        <v>5812</v>
      </c>
      <c r="K1478" s="142">
        <v>100</v>
      </c>
      <c r="L1478" s="143">
        <v>0.1</v>
      </c>
      <c r="M1478" s="141"/>
      <c r="N1478" s="43">
        <f>IF(Tableau5[[#This Row],[PN]]&gt;0.05,"ERREUR",Tableau5[[#This Row],[Prix de vente public]]*(1-(Tableau5[[#This Row],[Remise]]+Tableau5[[#This Row],[PN]])))</f>
        <v>90</v>
      </c>
      <c r="O1478" s="44"/>
    </row>
    <row r="1479" spans="5:15" x14ac:dyDescent="0.25">
      <c r="E1479" s="125" t="s">
        <v>2</v>
      </c>
      <c r="F1479" s="5" t="s">
        <v>109</v>
      </c>
      <c r="G1479" s="145" t="s">
        <v>1993</v>
      </c>
      <c r="H1479" s="74" t="s">
        <v>26</v>
      </c>
      <c r="I1479" s="127" t="s">
        <v>3903</v>
      </c>
      <c r="J1479" s="144" t="s">
        <v>5813</v>
      </c>
      <c r="K1479" s="142">
        <v>100</v>
      </c>
      <c r="L1479" s="143">
        <v>0.1</v>
      </c>
      <c r="M1479" s="141"/>
      <c r="N1479" s="43">
        <f>IF(Tableau5[[#This Row],[PN]]&gt;0.05,"ERREUR",Tableau5[[#This Row],[Prix de vente public]]*(1-(Tableau5[[#This Row],[Remise]]+Tableau5[[#This Row],[PN]])))</f>
        <v>90</v>
      </c>
      <c r="O1479" s="44"/>
    </row>
    <row r="1480" spans="5:15" x14ac:dyDescent="0.25">
      <c r="E1480" s="125" t="s">
        <v>2</v>
      </c>
      <c r="F1480" s="5" t="s">
        <v>109</v>
      </c>
      <c r="G1480" s="145" t="s">
        <v>1994</v>
      </c>
      <c r="H1480" s="74" t="s">
        <v>26</v>
      </c>
      <c r="I1480" s="127" t="s">
        <v>3904</v>
      </c>
      <c r="J1480" s="144" t="s">
        <v>5814</v>
      </c>
      <c r="K1480" s="142">
        <v>100</v>
      </c>
      <c r="L1480" s="143">
        <v>0.1</v>
      </c>
      <c r="M1480" s="141"/>
      <c r="N1480" s="43">
        <f>IF(Tableau5[[#This Row],[PN]]&gt;0.05,"ERREUR",Tableau5[[#This Row],[Prix de vente public]]*(1-(Tableau5[[#This Row],[Remise]]+Tableau5[[#This Row],[PN]])))</f>
        <v>90</v>
      </c>
      <c r="O1480" s="44"/>
    </row>
    <row r="1481" spans="5:15" x14ac:dyDescent="0.25">
      <c r="E1481" s="125" t="s">
        <v>2</v>
      </c>
      <c r="F1481" s="5" t="s">
        <v>109</v>
      </c>
      <c r="G1481" s="145" t="s">
        <v>1995</v>
      </c>
      <c r="H1481" s="74" t="s">
        <v>26</v>
      </c>
      <c r="I1481" s="127" t="s">
        <v>3905</v>
      </c>
      <c r="J1481" s="144" t="s">
        <v>5815</v>
      </c>
      <c r="K1481" s="142">
        <v>100</v>
      </c>
      <c r="L1481" s="143">
        <v>0.1</v>
      </c>
      <c r="M1481" s="141"/>
      <c r="N1481" s="43">
        <f>IF(Tableau5[[#This Row],[PN]]&gt;0.05,"ERREUR",Tableau5[[#This Row],[Prix de vente public]]*(1-(Tableau5[[#This Row],[Remise]]+Tableau5[[#This Row],[PN]])))</f>
        <v>90</v>
      </c>
      <c r="O1481" s="44"/>
    </row>
    <row r="1482" spans="5:15" x14ac:dyDescent="0.25">
      <c r="E1482" s="125" t="s">
        <v>2</v>
      </c>
      <c r="F1482" s="5" t="s">
        <v>109</v>
      </c>
      <c r="G1482" s="145" t="s">
        <v>1996</v>
      </c>
      <c r="H1482" s="74" t="s">
        <v>26</v>
      </c>
      <c r="I1482" s="127" t="s">
        <v>3906</v>
      </c>
      <c r="J1482" s="144" t="s">
        <v>5816</v>
      </c>
      <c r="K1482" s="142">
        <v>100</v>
      </c>
      <c r="L1482" s="143">
        <v>0.1</v>
      </c>
      <c r="M1482" s="141"/>
      <c r="N1482" s="43">
        <f>IF(Tableau5[[#This Row],[PN]]&gt;0.05,"ERREUR",Tableau5[[#This Row],[Prix de vente public]]*(1-(Tableau5[[#This Row],[Remise]]+Tableau5[[#This Row],[PN]])))</f>
        <v>90</v>
      </c>
      <c r="O1482" s="44"/>
    </row>
    <row r="1483" spans="5:15" x14ac:dyDescent="0.25">
      <c r="E1483" s="125" t="s">
        <v>2</v>
      </c>
      <c r="F1483" s="5" t="s">
        <v>109</v>
      </c>
      <c r="G1483" s="145" t="s">
        <v>1997</v>
      </c>
      <c r="H1483" s="74" t="s">
        <v>26</v>
      </c>
      <c r="I1483" s="127" t="s">
        <v>3907</v>
      </c>
      <c r="J1483" s="144" t="s">
        <v>5817</v>
      </c>
      <c r="K1483" s="142">
        <v>100</v>
      </c>
      <c r="L1483" s="143">
        <v>0.1</v>
      </c>
      <c r="M1483" s="141"/>
      <c r="N1483" s="43">
        <f>IF(Tableau5[[#This Row],[PN]]&gt;0.05,"ERREUR",Tableau5[[#This Row],[Prix de vente public]]*(1-(Tableau5[[#This Row],[Remise]]+Tableau5[[#This Row],[PN]])))</f>
        <v>90</v>
      </c>
      <c r="O1483" s="44"/>
    </row>
    <row r="1484" spans="5:15" x14ac:dyDescent="0.25">
      <c r="E1484" s="125" t="s">
        <v>2</v>
      </c>
      <c r="F1484" s="5" t="s">
        <v>108</v>
      </c>
      <c r="G1484" s="145" t="s">
        <v>1998</v>
      </c>
      <c r="H1484" s="74" t="s">
        <v>26</v>
      </c>
      <c r="I1484" s="127" t="s">
        <v>3908</v>
      </c>
      <c r="J1484" s="144" t="s">
        <v>5818</v>
      </c>
      <c r="K1484" s="142">
        <v>100</v>
      </c>
      <c r="L1484" s="143">
        <v>0.1</v>
      </c>
      <c r="M1484" s="141"/>
      <c r="N1484" s="43">
        <f>IF(Tableau5[[#This Row],[PN]]&gt;0.05,"ERREUR",Tableau5[[#This Row],[Prix de vente public]]*(1-(Tableau5[[#This Row],[Remise]]+Tableau5[[#This Row],[PN]])))</f>
        <v>90</v>
      </c>
      <c r="O1484" s="44"/>
    </row>
    <row r="1485" spans="5:15" x14ac:dyDescent="0.25">
      <c r="E1485" s="125" t="s">
        <v>2</v>
      </c>
      <c r="F1485" s="5" t="s">
        <v>108</v>
      </c>
      <c r="G1485" s="145" t="s">
        <v>1999</v>
      </c>
      <c r="H1485" s="74" t="s">
        <v>26</v>
      </c>
      <c r="I1485" s="127" t="s">
        <v>3909</v>
      </c>
      <c r="J1485" s="144" t="s">
        <v>5819</v>
      </c>
      <c r="K1485" s="142">
        <v>100</v>
      </c>
      <c r="L1485" s="143">
        <v>0.1</v>
      </c>
      <c r="M1485" s="141"/>
      <c r="N1485" s="43">
        <f>IF(Tableau5[[#This Row],[PN]]&gt;0.05,"ERREUR",Tableau5[[#This Row],[Prix de vente public]]*(1-(Tableau5[[#This Row],[Remise]]+Tableau5[[#This Row],[PN]])))</f>
        <v>90</v>
      </c>
      <c r="O1485" s="44"/>
    </row>
    <row r="1486" spans="5:15" x14ac:dyDescent="0.25">
      <c r="E1486" s="125" t="s">
        <v>2</v>
      </c>
      <c r="F1486" s="5" t="s">
        <v>108</v>
      </c>
      <c r="G1486" s="145" t="s">
        <v>2000</v>
      </c>
      <c r="H1486" s="74" t="s">
        <v>26</v>
      </c>
      <c r="I1486" s="127" t="s">
        <v>3910</v>
      </c>
      <c r="J1486" s="144" t="s">
        <v>5820</v>
      </c>
      <c r="K1486" s="142">
        <v>100</v>
      </c>
      <c r="L1486" s="143">
        <v>0.1</v>
      </c>
      <c r="M1486" s="141"/>
      <c r="N1486" s="43">
        <f>IF(Tableau5[[#This Row],[PN]]&gt;0.05,"ERREUR",Tableau5[[#This Row],[Prix de vente public]]*(1-(Tableau5[[#This Row],[Remise]]+Tableau5[[#This Row],[PN]])))</f>
        <v>90</v>
      </c>
      <c r="O1486" s="44"/>
    </row>
    <row r="1487" spans="5:15" x14ac:dyDescent="0.25">
      <c r="E1487" s="125" t="s">
        <v>2</v>
      </c>
      <c r="F1487" s="5" t="s">
        <v>108</v>
      </c>
      <c r="G1487" s="145" t="s">
        <v>2001</v>
      </c>
      <c r="H1487" s="74" t="s">
        <v>26</v>
      </c>
      <c r="I1487" s="127" t="s">
        <v>3911</v>
      </c>
      <c r="J1487" s="144" t="s">
        <v>5821</v>
      </c>
      <c r="K1487" s="142">
        <v>100</v>
      </c>
      <c r="L1487" s="143">
        <v>0.1</v>
      </c>
      <c r="M1487" s="141"/>
      <c r="N1487" s="43">
        <f>IF(Tableau5[[#This Row],[PN]]&gt;0.05,"ERREUR",Tableau5[[#This Row],[Prix de vente public]]*(1-(Tableau5[[#This Row],[Remise]]+Tableau5[[#This Row],[PN]])))</f>
        <v>90</v>
      </c>
      <c r="O1487" s="44"/>
    </row>
    <row r="1488" spans="5:15" x14ac:dyDescent="0.25">
      <c r="E1488" s="125" t="s">
        <v>2</v>
      </c>
      <c r="F1488" s="5" t="s">
        <v>108</v>
      </c>
      <c r="G1488" s="145" t="s">
        <v>2002</v>
      </c>
      <c r="H1488" s="74" t="s">
        <v>26</v>
      </c>
      <c r="I1488" s="127" t="s">
        <v>3912</v>
      </c>
      <c r="J1488" s="144" t="s">
        <v>5822</v>
      </c>
      <c r="K1488" s="142">
        <v>100</v>
      </c>
      <c r="L1488" s="143">
        <v>0.1</v>
      </c>
      <c r="M1488" s="141"/>
      <c r="N1488" s="43">
        <f>IF(Tableau5[[#This Row],[PN]]&gt;0.05,"ERREUR",Tableau5[[#This Row],[Prix de vente public]]*(1-(Tableau5[[#This Row],[Remise]]+Tableau5[[#This Row],[PN]])))</f>
        <v>90</v>
      </c>
      <c r="O1488" s="44"/>
    </row>
    <row r="1489" spans="5:15" x14ac:dyDescent="0.25">
      <c r="E1489" s="125" t="s">
        <v>2</v>
      </c>
      <c r="F1489" s="5" t="s">
        <v>108</v>
      </c>
      <c r="G1489" s="145" t="s">
        <v>2003</v>
      </c>
      <c r="H1489" s="74" t="s">
        <v>26</v>
      </c>
      <c r="I1489" s="127" t="s">
        <v>3913</v>
      </c>
      <c r="J1489" s="144" t="s">
        <v>5823</v>
      </c>
      <c r="K1489" s="142">
        <v>100</v>
      </c>
      <c r="L1489" s="143">
        <v>0.1</v>
      </c>
      <c r="M1489" s="141"/>
      <c r="N1489" s="43">
        <f>IF(Tableau5[[#This Row],[PN]]&gt;0.05,"ERREUR",Tableau5[[#This Row],[Prix de vente public]]*(1-(Tableau5[[#This Row],[Remise]]+Tableau5[[#This Row],[PN]])))</f>
        <v>90</v>
      </c>
      <c r="O1489" s="44"/>
    </row>
    <row r="1490" spans="5:15" x14ac:dyDescent="0.25">
      <c r="E1490" s="125" t="s">
        <v>2</v>
      </c>
      <c r="F1490" s="5" t="s">
        <v>108</v>
      </c>
      <c r="G1490" s="145" t="s">
        <v>2004</v>
      </c>
      <c r="H1490" s="74" t="s">
        <v>26</v>
      </c>
      <c r="I1490" s="127" t="s">
        <v>3914</v>
      </c>
      <c r="J1490" s="144" t="s">
        <v>5824</v>
      </c>
      <c r="K1490" s="142">
        <v>100</v>
      </c>
      <c r="L1490" s="143">
        <v>0.1</v>
      </c>
      <c r="M1490" s="141"/>
      <c r="N1490" s="43">
        <f>IF(Tableau5[[#This Row],[PN]]&gt;0.05,"ERREUR",Tableau5[[#This Row],[Prix de vente public]]*(1-(Tableau5[[#This Row],[Remise]]+Tableau5[[#This Row],[PN]])))</f>
        <v>90</v>
      </c>
      <c r="O1490" s="44"/>
    </row>
    <row r="1491" spans="5:15" x14ac:dyDescent="0.25">
      <c r="E1491" s="125" t="s">
        <v>2</v>
      </c>
      <c r="F1491" s="5" t="s">
        <v>108</v>
      </c>
      <c r="G1491" s="145" t="s">
        <v>2005</v>
      </c>
      <c r="H1491" s="74" t="s">
        <v>26</v>
      </c>
      <c r="I1491" s="127" t="s">
        <v>3915</v>
      </c>
      <c r="J1491" s="144" t="s">
        <v>5825</v>
      </c>
      <c r="K1491" s="142">
        <v>100</v>
      </c>
      <c r="L1491" s="143">
        <v>0.1</v>
      </c>
      <c r="M1491" s="141"/>
      <c r="N1491" s="43">
        <f>IF(Tableau5[[#This Row],[PN]]&gt;0.05,"ERREUR",Tableau5[[#This Row],[Prix de vente public]]*(1-(Tableau5[[#This Row],[Remise]]+Tableau5[[#This Row],[PN]])))</f>
        <v>90</v>
      </c>
      <c r="O1491" s="44"/>
    </row>
    <row r="1492" spans="5:15" x14ac:dyDescent="0.25">
      <c r="E1492" s="125" t="s">
        <v>2</v>
      </c>
      <c r="F1492" s="5" t="s">
        <v>108</v>
      </c>
      <c r="G1492" s="145" t="s">
        <v>2006</v>
      </c>
      <c r="H1492" s="74" t="s">
        <v>26</v>
      </c>
      <c r="I1492" s="127" t="s">
        <v>3916</v>
      </c>
      <c r="J1492" s="144" t="s">
        <v>5826</v>
      </c>
      <c r="K1492" s="142">
        <v>100</v>
      </c>
      <c r="L1492" s="143">
        <v>0.1</v>
      </c>
      <c r="M1492" s="141"/>
      <c r="N1492" s="43">
        <f>IF(Tableau5[[#This Row],[PN]]&gt;0.05,"ERREUR",Tableau5[[#This Row],[Prix de vente public]]*(1-(Tableau5[[#This Row],[Remise]]+Tableau5[[#This Row],[PN]])))</f>
        <v>90</v>
      </c>
      <c r="O1492" s="44"/>
    </row>
    <row r="1493" spans="5:15" x14ac:dyDescent="0.25">
      <c r="E1493" s="125" t="s">
        <v>2</v>
      </c>
      <c r="F1493" s="5" t="s">
        <v>108</v>
      </c>
      <c r="G1493" s="145" t="s">
        <v>2007</v>
      </c>
      <c r="H1493" s="74" t="s">
        <v>26</v>
      </c>
      <c r="I1493" s="127" t="s">
        <v>3917</v>
      </c>
      <c r="J1493" s="144" t="s">
        <v>5827</v>
      </c>
      <c r="K1493" s="142">
        <v>100</v>
      </c>
      <c r="L1493" s="143">
        <v>0.1</v>
      </c>
      <c r="M1493" s="141"/>
      <c r="N1493" s="43">
        <f>IF(Tableau5[[#This Row],[PN]]&gt;0.05,"ERREUR",Tableau5[[#This Row],[Prix de vente public]]*(1-(Tableau5[[#This Row],[Remise]]+Tableau5[[#This Row],[PN]])))</f>
        <v>90</v>
      </c>
      <c r="O1493" s="44"/>
    </row>
    <row r="1494" spans="5:15" x14ac:dyDescent="0.25">
      <c r="E1494" s="125" t="s">
        <v>2</v>
      </c>
      <c r="F1494" s="5" t="s">
        <v>108</v>
      </c>
      <c r="G1494" s="145" t="s">
        <v>2008</v>
      </c>
      <c r="H1494" s="74" t="s">
        <v>26</v>
      </c>
      <c r="I1494" s="127" t="s">
        <v>3918</v>
      </c>
      <c r="J1494" s="144" t="s">
        <v>5828</v>
      </c>
      <c r="K1494" s="142">
        <v>100</v>
      </c>
      <c r="L1494" s="143">
        <v>0.1</v>
      </c>
      <c r="M1494" s="141"/>
      <c r="N1494" s="43">
        <f>IF(Tableau5[[#This Row],[PN]]&gt;0.05,"ERREUR",Tableau5[[#This Row],[Prix de vente public]]*(1-(Tableau5[[#This Row],[Remise]]+Tableau5[[#This Row],[PN]])))</f>
        <v>90</v>
      </c>
      <c r="O1494" s="44"/>
    </row>
    <row r="1495" spans="5:15" x14ac:dyDescent="0.25">
      <c r="E1495" s="125" t="s">
        <v>2</v>
      </c>
      <c r="F1495" s="5" t="s">
        <v>108</v>
      </c>
      <c r="G1495" s="145" t="s">
        <v>2009</v>
      </c>
      <c r="H1495" s="74" t="s">
        <v>26</v>
      </c>
      <c r="I1495" s="127" t="s">
        <v>3919</v>
      </c>
      <c r="J1495" s="144" t="s">
        <v>5829</v>
      </c>
      <c r="K1495" s="142">
        <v>100</v>
      </c>
      <c r="L1495" s="143">
        <v>0.1</v>
      </c>
      <c r="M1495" s="141"/>
      <c r="N1495" s="43">
        <f>IF(Tableau5[[#This Row],[PN]]&gt;0.05,"ERREUR",Tableau5[[#This Row],[Prix de vente public]]*(1-(Tableau5[[#This Row],[Remise]]+Tableau5[[#This Row],[PN]])))</f>
        <v>90</v>
      </c>
      <c r="O1495" s="44"/>
    </row>
    <row r="1496" spans="5:15" x14ac:dyDescent="0.25">
      <c r="E1496" s="125" t="s">
        <v>2</v>
      </c>
      <c r="F1496" s="5" t="s">
        <v>108</v>
      </c>
      <c r="G1496" s="145" t="s">
        <v>2010</v>
      </c>
      <c r="H1496" s="74" t="s">
        <v>26</v>
      </c>
      <c r="I1496" s="127" t="s">
        <v>3920</v>
      </c>
      <c r="J1496" s="144" t="s">
        <v>5830</v>
      </c>
      <c r="K1496" s="142">
        <v>100</v>
      </c>
      <c r="L1496" s="143">
        <v>0.1</v>
      </c>
      <c r="M1496" s="141"/>
      <c r="N1496" s="43">
        <f>IF(Tableau5[[#This Row],[PN]]&gt;0.05,"ERREUR",Tableau5[[#This Row],[Prix de vente public]]*(1-(Tableau5[[#This Row],[Remise]]+Tableau5[[#This Row],[PN]])))</f>
        <v>90</v>
      </c>
      <c r="O1496" s="44"/>
    </row>
    <row r="1497" spans="5:15" x14ac:dyDescent="0.25">
      <c r="E1497" s="125" t="s">
        <v>2</v>
      </c>
      <c r="F1497" s="5" t="s">
        <v>108</v>
      </c>
      <c r="G1497" s="145" t="s">
        <v>2011</v>
      </c>
      <c r="H1497" s="74" t="s">
        <v>26</v>
      </c>
      <c r="I1497" s="127" t="s">
        <v>3921</v>
      </c>
      <c r="J1497" s="144" t="s">
        <v>5831</v>
      </c>
      <c r="K1497" s="142">
        <v>100</v>
      </c>
      <c r="L1497" s="143">
        <v>0.1</v>
      </c>
      <c r="M1497" s="141"/>
      <c r="N1497" s="43">
        <f>IF(Tableau5[[#This Row],[PN]]&gt;0.05,"ERREUR",Tableau5[[#This Row],[Prix de vente public]]*(1-(Tableau5[[#This Row],[Remise]]+Tableau5[[#This Row],[PN]])))</f>
        <v>90</v>
      </c>
      <c r="O1497" s="44"/>
    </row>
    <row r="1498" spans="5:15" x14ac:dyDescent="0.25">
      <c r="E1498" s="125" t="s">
        <v>2</v>
      </c>
      <c r="F1498" s="5" t="s">
        <v>108</v>
      </c>
      <c r="G1498" s="145" t="s">
        <v>2012</v>
      </c>
      <c r="H1498" s="74" t="s">
        <v>26</v>
      </c>
      <c r="I1498" s="127" t="s">
        <v>3922</v>
      </c>
      <c r="J1498" s="144" t="s">
        <v>5832</v>
      </c>
      <c r="K1498" s="142">
        <v>100</v>
      </c>
      <c r="L1498" s="143">
        <v>0.1</v>
      </c>
      <c r="M1498" s="141"/>
      <c r="N1498" s="43">
        <f>IF(Tableau5[[#This Row],[PN]]&gt;0.05,"ERREUR",Tableau5[[#This Row],[Prix de vente public]]*(1-(Tableau5[[#This Row],[Remise]]+Tableau5[[#This Row],[PN]])))</f>
        <v>90</v>
      </c>
      <c r="O1498" s="44"/>
    </row>
    <row r="1499" spans="5:15" x14ac:dyDescent="0.25">
      <c r="E1499" s="125" t="s">
        <v>2</v>
      </c>
      <c r="F1499" s="5" t="s">
        <v>108</v>
      </c>
      <c r="G1499" s="145" t="s">
        <v>2013</v>
      </c>
      <c r="H1499" s="74" t="s">
        <v>26</v>
      </c>
      <c r="I1499" s="127" t="s">
        <v>3923</v>
      </c>
      <c r="J1499" s="144" t="s">
        <v>5833</v>
      </c>
      <c r="K1499" s="142">
        <v>100</v>
      </c>
      <c r="L1499" s="143">
        <v>0.1</v>
      </c>
      <c r="M1499" s="141"/>
      <c r="N1499" s="43">
        <f>IF(Tableau5[[#This Row],[PN]]&gt;0.05,"ERREUR",Tableau5[[#This Row],[Prix de vente public]]*(1-(Tableau5[[#This Row],[Remise]]+Tableau5[[#This Row],[PN]])))</f>
        <v>90</v>
      </c>
      <c r="O1499" s="44"/>
    </row>
    <row r="1500" spans="5:15" x14ac:dyDescent="0.25">
      <c r="E1500" s="125" t="s">
        <v>2</v>
      </c>
      <c r="F1500" s="5" t="s">
        <v>108</v>
      </c>
      <c r="G1500" s="145" t="s">
        <v>2014</v>
      </c>
      <c r="H1500" s="74" t="s">
        <v>26</v>
      </c>
      <c r="I1500" s="127" t="s">
        <v>3924</v>
      </c>
      <c r="J1500" s="144" t="s">
        <v>5834</v>
      </c>
      <c r="K1500" s="142">
        <v>100</v>
      </c>
      <c r="L1500" s="143">
        <v>0.1</v>
      </c>
      <c r="M1500" s="141"/>
      <c r="N1500" s="43">
        <f>IF(Tableau5[[#This Row],[PN]]&gt;0.05,"ERREUR",Tableau5[[#This Row],[Prix de vente public]]*(1-(Tableau5[[#This Row],[Remise]]+Tableau5[[#This Row],[PN]])))</f>
        <v>90</v>
      </c>
      <c r="O1500" s="44"/>
    </row>
    <row r="1501" spans="5:15" x14ac:dyDescent="0.25">
      <c r="E1501" s="125" t="s">
        <v>2</v>
      </c>
      <c r="F1501" s="5" t="s">
        <v>108</v>
      </c>
      <c r="G1501" s="145" t="s">
        <v>2015</v>
      </c>
      <c r="H1501" s="74" t="s">
        <v>26</v>
      </c>
      <c r="I1501" s="127" t="s">
        <v>3925</v>
      </c>
      <c r="J1501" s="144" t="s">
        <v>5835</v>
      </c>
      <c r="K1501" s="142">
        <v>100</v>
      </c>
      <c r="L1501" s="143">
        <v>0.1</v>
      </c>
      <c r="M1501" s="141"/>
      <c r="N1501" s="43">
        <f>IF(Tableau5[[#This Row],[PN]]&gt;0.05,"ERREUR",Tableau5[[#This Row],[Prix de vente public]]*(1-(Tableau5[[#This Row],[Remise]]+Tableau5[[#This Row],[PN]])))</f>
        <v>90</v>
      </c>
      <c r="O1501" s="44"/>
    </row>
    <row r="1502" spans="5:15" x14ac:dyDescent="0.25">
      <c r="E1502" s="125" t="s">
        <v>2</v>
      </c>
      <c r="F1502" s="5" t="s">
        <v>108</v>
      </c>
      <c r="G1502" s="145" t="s">
        <v>2016</v>
      </c>
      <c r="H1502" s="74" t="s">
        <v>26</v>
      </c>
      <c r="I1502" s="127" t="s">
        <v>3926</v>
      </c>
      <c r="J1502" s="144" t="s">
        <v>5836</v>
      </c>
      <c r="K1502" s="142">
        <v>100</v>
      </c>
      <c r="L1502" s="143">
        <v>0.1</v>
      </c>
      <c r="M1502" s="141"/>
      <c r="N1502" s="43">
        <f>IF(Tableau5[[#This Row],[PN]]&gt;0.05,"ERREUR",Tableau5[[#This Row],[Prix de vente public]]*(1-(Tableau5[[#This Row],[Remise]]+Tableau5[[#This Row],[PN]])))</f>
        <v>90</v>
      </c>
      <c r="O1502" s="44"/>
    </row>
    <row r="1503" spans="5:15" x14ac:dyDescent="0.25">
      <c r="E1503" s="125" t="s">
        <v>2</v>
      </c>
      <c r="F1503" s="5" t="s">
        <v>109</v>
      </c>
      <c r="G1503" s="145" t="s">
        <v>2017</v>
      </c>
      <c r="H1503" s="74" t="s">
        <v>26</v>
      </c>
      <c r="I1503" s="127" t="s">
        <v>3927</v>
      </c>
      <c r="J1503" s="144" t="s">
        <v>5837</v>
      </c>
      <c r="K1503" s="142">
        <v>100</v>
      </c>
      <c r="L1503" s="143">
        <v>0.1</v>
      </c>
      <c r="M1503" s="141"/>
      <c r="N1503" s="43">
        <f>IF(Tableau5[[#This Row],[PN]]&gt;0.05,"ERREUR",Tableau5[[#This Row],[Prix de vente public]]*(1-(Tableau5[[#This Row],[Remise]]+Tableau5[[#This Row],[PN]])))</f>
        <v>90</v>
      </c>
      <c r="O1503" s="44"/>
    </row>
    <row r="1504" spans="5:15" x14ac:dyDescent="0.25">
      <c r="E1504" s="125" t="s">
        <v>2</v>
      </c>
      <c r="F1504" s="5" t="s">
        <v>109</v>
      </c>
      <c r="G1504" s="145" t="s">
        <v>2018</v>
      </c>
      <c r="H1504" s="74" t="s">
        <v>26</v>
      </c>
      <c r="I1504" s="127" t="s">
        <v>3928</v>
      </c>
      <c r="J1504" s="144" t="s">
        <v>5838</v>
      </c>
      <c r="K1504" s="142">
        <v>100</v>
      </c>
      <c r="L1504" s="143">
        <v>0.1</v>
      </c>
      <c r="M1504" s="141"/>
      <c r="N1504" s="43">
        <f>IF(Tableau5[[#This Row],[PN]]&gt;0.05,"ERREUR",Tableau5[[#This Row],[Prix de vente public]]*(1-(Tableau5[[#This Row],[Remise]]+Tableau5[[#This Row],[PN]])))</f>
        <v>90</v>
      </c>
      <c r="O1504" s="44"/>
    </row>
    <row r="1505" spans="5:15" x14ac:dyDescent="0.25">
      <c r="E1505" s="125" t="s">
        <v>2</v>
      </c>
      <c r="F1505" s="5" t="s">
        <v>109</v>
      </c>
      <c r="G1505" s="145" t="s">
        <v>2019</v>
      </c>
      <c r="H1505" s="74" t="s">
        <v>26</v>
      </c>
      <c r="I1505" s="127" t="s">
        <v>3929</v>
      </c>
      <c r="J1505" s="144" t="s">
        <v>5839</v>
      </c>
      <c r="K1505" s="142">
        <v>100</v>
      </c>
      <c r="L1505" s="143">
        <v>0.1</v>
      </c>
      <c r="M1505" s="141"/>
      <c r="N1505" s="43">
        <f>IF(Tableau5[[#This Row],[PN]]&gt;0.05,"ERREUR",Tableau5[[#This Row],[Prix de vente public]]*(1-(Tableau5[[#This Row],[Remise]]+Tableau5[[#This Row],[PN]])))</f>
        <v>90</v>
      </c>
      <c r="O1505" s="44"/>
    </row>
    <row r="1506" spans="5:15" x14ac:dyDescent="0.25">
      <c r="E1506" s="125" t="s">
        <v>2</v>
      </c>
      <c r="F1506" s="5" t="s">
        <v>109</v>
      </c>
      <c r="G1506" s="145" t="s">
        <v>2020</v>
      </c>
      <c r="H1506" s="74" t="s">
        <v>26</v>
      </c>
      <c r="I1506" s="127" t="s">
        <v>3930</v>
      </c>
      <c r="J1506" s="144" t="s">
        <v>5840</v>
      </c>
      <c r="K1506" s="142">
        <v>100</v>
      </c>
      <c r="L1506" s="143">
        <v>0.1</v>
      </c>
      <c r="M1506" s="141"/>
      <c r="N1506" s="43">
        <f>IF(Tableau5[[#This Row],[PN]]&gt;0.05,"ERREUR",Tableau5[[#This Row],[Prix de vente public]]*(1-(Tableau5[[#This Row],[Remise]]+Tableau5[[#This Row],[PN]])))</f>
        <v>90</v>
      </c>
      <c r="O1506" s="44"/>
    </row>
    <row r="1507" spans="5:15" x14ac:dyDescent="0.25">
      <c r="E1507" s="125" t="s">
        <v>2</v>
      </c>
      <c r="F1507" s="5" t="s">
        <v>109</v>
      </c>
      <c r="G1507" s="145" t="s">
        <v>2021</v>
      </c>
      <c r="H1507" s="74" t="s">
        <v>26</v>
      </c>
      <c r="I1507" s="127" t="s">
        <v>3931</v>
      </c>
      <c r="J1507" s="144" t="s">
        <v>5841</v>
      </c>
      <c r="K1507" s="142">
        <v>100</v>
      </c>
      <c r="L1507" s="143">
        <v>0.1</v>
      </c>
      <c r="M1507" s="141"/>
      <c r="N1507" s="43">
        <f>IF(Tableau5[[#This Row],[PN]]&gt;0.05,"ERREUR",Tableau5[[#This Row],[Prix de vente public]]*(1-(Tableau5[[#This Row],[Remise]]+Tableau5[[#This Row],[PN]])))</f>
        <v>90</v>
      </c>
      <c r="O1507" s="44"/>
    </row>
    <row r="1508" spans="5:15" x14ac:dyDescent="0.25">
      <c r="E1508" s="125" t="s">
        <v>2</v>
      </c>
      <c r="F1508" s="5" t="s">
        <v>109</v>
      </c>
      <c r="G1508" s="145" t="s">
        <v>2022</v>
      </c>
      <c r="H1508" s="74" t="s">
        <v>26</v>
      </c>
      <c r="I1508" s="127" t="s">
        <v>3932</v>
      </c>
      <c r="J1508" s="144" t="s">
        <v>5842</v>
      </c>
      <c r="K1508" s="142">
        <v>100</v>
      </c>
      <c r="L1508" s="143">
        <v>0.1</v>
      </c>
      <c r="M1508" s="141"/>
      <c r="N1508" s="43">
        <f>IF(Tableau5[[#This Row],[PN]]&gt;0.05,"ERREUR",Tableau5[[#This Row],[Prix de vente public]]*(1-(Tableau5[[#This Row],[Remise]]+Tableau5[[#This Row],[PN]])))</f>
        <v>90</v>
      </c>
      <c r="O1508" s="44"/>
    </row>
    <row r="1509" spans="5:15" x14ac:dyDescent="0.25">
      <c r="E1509" s="125" t="s">
        <v>2</v>
      </c>
      <c r="F1509" s="5" t="s">
        <v>109</v>
      </c>
      <c r="G1509" s="145" t="s">
        <v>2023</v>
      </c>
      <c r="H1509" s="74" t="s">
        <v>26</v>
      </c>
      <c r="I1509" s="127" t="s">
        <v>3933</v>
      </c>
      <c r="J1509" s="144" t="s">
        <v>5843</v>
      </c>
      <c r="K1509" s="142">
        <v>100</v>
      </c>
      <c r="L1509" s="143">
        <v>0.1</v>
      </c>
      <c r="M1509" s="141"/>
      <c r="N1509" s="43">
        <f>IF(Tableau5[[#This Row],[PN]]&gt;0.05,"ERREUR",Tableau5[[#This Row],[Prix de vente public]]*(1-(Tableau5[[#This Row],[Remise]]+Tableau5[[#This Row],[PN]])))</f>
        <v>90</v>
      </c>
      <c r="O1509" s="44"/>
    </row>
    <row r="1510" spans="5:15" x14ac:dyDescent="0.25">
      <c r="E1510" s="125" t="s">
        <v>2</v>
      </c>
      <c r="F1510" s="5" t="s">
        <v>109</v>
      </c>
      <c r="G1510" s="145" t="s">
        <v>2024</v>
      </c>
      <c r="H1510" s="74" t="s">
        <v>26</v>
      </c>
      <c r="I1510" s="127" t="s">
        <v>3934</v>
      </c>
      <c r="J1510" s="144" t="s">
        <v>5844</v>
      </c>
      <c r="K1510" s="142">
        <v>100</v>
      </c>
      <c r="L1510" s="143">
        <v>0.1</v>
      </c>
      <c r="M1510" s="141"/>
      <c r="N1510" s="43">
        <f>IF(Tableau5[[#This Row],[PN]]&gt;0.05,"ERREUR",Tableau5[[#This Row],[Prix de vente public]]*(1-(Tableau5[[#This Row],[Remise]]+Tableau5[[#This Row],[PN]])))</f>
        <v>90</v>
      </c>
      <c r="O1510" s="44"/>
    </row>
    <row r="1511" spans="5:15" x14ac:dyDescent="0.25">
      <c r="E1511" s="125" t="s">
        <v>2</v>
      </c>
      <c r="F1511" s="5" t="s">
        <v>109</v>
      </c>
      <c r="G1511" s="145" t="s">
        <v>2025</v>
      </c>
      <c r="H1511" s="74" t="s">
        <v>26</v>
      </c>
      <c r="I1511" s="127" t="s">
        <v>3935</v>
      </c>
      <c r="J1511" s="144" t="s">
        <v>5845</v>
      </c>
      <c r="K1511" s="142">
        <v>100</v>
      </c>
      <c r="L1511" s="143">
        <v>0.1</v>
      </c>
      <c r="M1511" s="141"/>
      <c r="N1511" s="43">
        <f>IF(Tableau5[[#This Row],[PN]]&gt;0.05,"ERREUR",Tableau5[[#This Row],[Prix de vente public]]*(1-(Tableau5[[#This Row],[Remise]]+Tableau5[[#This Row],[PN]])))</f>
        <v>90</v>
      </c>
      <c r="O1511" s="44"/>
    </row>
    <row r="1512" spans="5:15" x14ac:dyDescent="0.25">
      <c r="E1512" s="125" t="s">
        <v>2</v>
      </c>
      <c r="F1512" s="5" t="s">
        <v>109</v>
      </c>
      <c r="G1512" s="145" t="s">
        <v>2026</v>
      </c>
      <c r="H1512" s="74" t="s">
        <v>26</v>
      </c>
      <c r="I1512" s="127" t="s">
        <v>3936</v>
      </c>
      <c r="J1512" s="144" t="s">
        <v>5846</v>
      </c>
      <c r="K1512" s="142">
        <v>100</v>
      </c>
      <c r="L1512" s="143">
        <v>0.1</v>
      </c>
      <c r="M1512" s="141"/>
      <c r="N1512" s="43">
        <f>IF(Tableau5[[#This Row],[PN]]&gt;0.05,"ERREUR",Tableau5[[#This Row],[Prix de vente public]]*(1-(Tableau5[[#This Row],[Remise]]+Tableau5[[#This Row],[PN]])))</f>
        <v>90</v>
      </c>
      <c r="O1512" s="44"/>
    </row>
    <row r="1513" spans="5:15" x14ac:dyDescent="0.25">
      <c r="E1513" s="125" t="s">
        <v>2</v>
      </c>
      <c r="F1513" s="5" t="s">
        <v>109</v>
      </c>
      <c r="G1513" s="145" t="s">
        <v>2027</v>
      </c>
      <c r="H1513" s="74" t="s">
        <v>26</v>
      </c>
      <c r="I1513" s="127" t="s">
        <v>3937</v>
      </c>
      <c r="J1513" s="144" t="s">
        <v>5847</v>
      </c>
      <c r="K1513" s="142">
        <v>100</v>
      </c>
      <c r="L1513" s="143">
        <v>0.1</v>
      </c>
      <c r="M1513" s="141"/>
      <c r="N1513" s="43">
        <f>IF(Tableau5[[#This Row],[PN]]&gt;0.05,"ERREUR",Tableau5[[#This Row],[Prix de vente public]]*(1-(Tableau5[[#This Row],[Remise]]+Tableau5[[#This Row],[PN]])))</f>
        <v>90</v>
      </c>
      <c r="O1513" s="44"/>
    </row>
    <row r="1514" spans="5:15" x14ac:dyDescent="0.25">
      <c r="E1514" s="125" t="s">
        <v>2</v>
      </c>
      <c r="F1514" s="5" t="s">
        <v>109</v>
      </c>
      <c r="G1514" s="145" t="s">
        <v>2028</v>
      </c>
      <c r="H1514" s="74" t="s">
        <v>26</v>
      </c>
      <c r="I1514" s="127" t="s">
        <v>3938</v>
      </c>
      <c r="J1514" s="144" t="s">
        <v>5848</v>
      </c>
      <c r="K1514" s="142">
        <v>100</v>
      </c>
      <c r="L1514" s="143">
        <v>0.1</v>
      </c>
      <c r="M1514" s="141"/>
      <c r="N1514" s="43">
        <f>IF(Tableau5[[#This Row],[PN]]&gt;0.05,"ERREUR",Tableau5[[#This Row],[Prix de vente public]]*(1-(Tableau5[[#This Row],[Remise]]+Tableau5[[#This Row],[PN]])))</f>
        <v>90</v>
      </c>
      <c r="O1514" s="44"/>
    </row>
    <row r="1515" spans="5:15" x14ac:dyDescent="0.25">
      <c r="E1515" s="125" t="s">
        <v>2</v>
      </c>
      <c r="F1515" s="5" t="s">
        <v>109</v>
      </c>
      <c r="G1515" s="145" t="s">
        <v>2029</v>
      </c>
      <c r="H1515" s="74" t="s">
        <v>26</v>
      </c>
      <c r="I1515" s="127" t="s">
        <v>3939</v>
      </c>
      <c r="J1515" s="144" t="s">
        <v>5849</v>
      </c>
      <c r="K1515" s="142">
        <v>100</v>
      </c>
      <c r="L1515" s="143">
        <v>0.1</v>
      </c>
      <c r="M1515" s="141"/>
      <c r="N1515" s="43">
        <f>IF(Tableau5[[#This Row],[PN]]&gt;0.05,"ERREUR",Tableau5[[#This Row],[Prix de vente public]]*(1-(Tableau5[[#This Row],[Remise]]+Tableau5[[#This Row],[PN]])))</f>
        <v>90</v>
      </c>
      <c r="O1515" s="44"/>
    </row>
    <row r="1516" spans="5:15" x14ac:dyDescent="0.25">
      <c r="E1516" s="125" t="s">
        <v>2</v>
      </c>
      <c r="F1516" s="5" t="s">
        <v>109</v>
      </c>
      <c r="G1516" s="145" t="s">
        <v>2030</v>
      </c>
      <c r="H1516" s="74" t="s">
        <v>26</v>
      </c>
      <c r="I1516" s="127" t="s">
        <v>3940</v>
      </c>
      <c r="J1516" s="144" t="s">
        <v>5850</v>
      </c>
      <c r="K1516" s="142">
        <v>100</v>
      </c>
      <c r="L1516" s="143">
        <v>0.1</v>
      </c>
      <c r="M1516" s="141"/>
      <c r="N1516" s="43">
        <f>IF(Tableau5[[#This Row],[PN]]&gt;0.05,"ERREUR",Tableau5[[#This Row],[Prix de vente public]]*(1-(Tableau5[[#This Row],[Remise]]+Tableau5[[#This Row],[PN]])))</f>
        <v>90</v>
      </c>
      <c r="O1516" s="44"/>
    </row>
    <row r="1517" spans="5:15" x14ac:dyDescent="0.25">
      <c r="E1517" s="125" t="s">
        <v>2</v>
      </c>
      <c r="F1517" s="5" t="s">
        <v>109</v>
      </c>
      <c r="G1517" s="145" t="s">
        <v>2031</v>
      </c>
      <c r="H1517" s="74" t="s">
        <v>26</v>
      </c>
      <c r="I1517" s="127" t="s">
        <v>3941</v>
      </c>
      <c r="J1517" s="144" t="s">
        <v>5851</v>
      </c>
      <c r="K1517" s="142">
        <v>100</v>
      </c>
      <c r="L1517" s="143">
        <v>0.1</v>
      </c>
      <c r="M1517" s="141"/>
      <c r="N1517" s="43">
        <f>IF(Tableau5[[#This Row],[PN]]&gt;0.05,"ERREUR",Tableau5[[#This Row],[Prix de vente public]]*(1-(Tableau5[[#This Row],[Remise]]+Tableau5[[#This Row],[PN]])))</f>
        <v>90</v>
      </c>
      <c r="O1517" s="44"/>
    </row>
    <row r="1518" spans="5:15" x14ac:dyDescent="0.25">
      <c r="E1518" s="125" t="s">
        <v>2</v>
      </c>
      <c r="F1518" s="5" t="s">
        <v>109</v>
      </c>
      <c r="G1518" s="145" t="s">
        <v>2032</v>
      </c>
      <c r="H1518" s="74" t="s">
        <v>26</v>
      </c>
      <c r="I1518" s="127" t="s">
        <v>3942</v>
      </c>
      <c r="J1518" s="144" t="s">
        <v>5852</v>
      </c>
      <c r="K1518" s="142">
        <v>100</v>
      </c>
      <c r="L1518" s="143">
        <v>0.1</v>
      </c>
      <c r="M1518" s="141"/>
      <c r="N1518" s="43">
        <f>IF(Tableau5[[#This Row],[PN]]&gt;0.05,"ERREUR",Tableau5[[#This Row],[Prix de vente public]]*(1-(Tableau5[[#This Row],[Remise]]+Tableau5[[#This Row],[PN]])))</f>
        <v>90</v>
      </c>
      <c r="O1518" s="44"/>
    </row>
    <row r="1519" spans="5:15" x14ac:dyDescent="0.25">
      <c r="E1519" s="125"/>
      <c r="F1519" s="5" t="s">
        <v>107</v>
      </c>
      <c r="G1519" s="145" t="s">
        <v>2033</v>
      </c>
      <c r="H1519" s="74" t="s">
        <v>26</v>
      </c>
      <c r="I1519" s="127" t="s">
        <v>3943</v>
      </c>
      <c r="J1519" s="144" t="s">
        <v>5853</v>
      </c>
      <c r="K1519" s="142">
        <v>100</v>
      </c>
      <c r="L1519" s="143">
        <v>0.1</v>
      </c>
      <c r="M1519" s="141"/>
      <c r="N1519" s="43">
        <f>IF(Tableau5[[#This Row],[PN]]&gt;0.05,"ERREUR",Tableau5[[#This Row],[Prix de vente public]]*(1-(Tableau5[[#This Row],[Remise]]+Tableau5[[#This Row],[PN]])))</f>
        <v>90</v>
      </c>
      <c r="O1519" s="44"/>
    </row>
    <row r="1520" spans="5:15" x14ac:dyDescent="0.25">
      <c r="E1520" s="125"/>
      <c r="F1520" s="5" t="s">
        <v>107</v>
      </c>
      <c r="G1520" s="145" t="s">
        <v>2034</v>
      </c>
      <c r="H1520" s="74" t="s">
        <v>26</v>
      </c>
      <c r="I1520" s="127" t="s">
        <v>3944</v>
      </c>
      <c r="J1520" s="144" t="s">
        <v>5854</v>
      </c>
      <c r="K1520" s="142">
        <v>100</v>
      </c>
      <c r="L1520" s="143">
        <v>0.1</v>
      </c>
      <c r="M1520" s="141"/>
      <c r="N1520" s="43">
        <f>IF(Tableau5[[#This Row],[PN]]&gt;0.05,"ERREUR",Tableau5[[#This Row],[Prix de vente public]]*(1-(Tableau5[[#This Row],[Remise]]+Tableau5[[#This Row],[PN]])))</f>
        <v>90</v>
      </c>
      <c r="O1520" s="44"/>
    </row>
    <row r="1521" spans="5:15" x14ac:dyDescent="0.25">
      <c r="E1521" s="125"/>
      <c r="F1521" s="5" t="s">
        <v>107</v>
      </c>
      <c r="G1521" s="145" t="s">
        <v>2035</v>
      </c>
      <c r="H1521" s="74" t="s">
        <v>26</v>
      </c>
      <c r="I1521" s="127" t="s">
        <v>3945</v>
      </c>
      <c r="J1521" s="144" t="s">
        <v>5855</v>
      </c>
      <c r="K1521" s="142">
        <v>100</v>
      </c>
      <c r="L1521" s="143">
        <v>0.1</v>
      </c>
      <c r="M1521" s="141"/>
      <c r="N1521" s="43">
        <f>IF(Tableau5[[#This Row],[PN]]&gt;0.05,"ERREUR",Tableau5[[#This Row],[Prix de vente public]]*(1-(Tableau5[[#This Row],[Remise]]+Tableau5[[#This Row],[PN]])))</f>
        <v>90</v>
      </c>
      <c r="O1521" s="44"/>
    </row>
    <row r="1522" spans="5:15" x14ac:dyDescent="0.25">
      <c r="E1522" s="125"/>
      <c r="F1522" s="5" t="s">
        <v>107</v>
      </c>
      <c r="G1522" s="145" t="s">
        <v>2036</v>
      </c>
      <c r="H1522" s="74" t="s">
        <v>26</v>
      </c>
      <c r="I1522" s="127" t="s">
        <v>3946</v>
      </c>
      <c r="J1522" s="144" t="s">
        <v>5856</v>
      </c>
      <c r="K1522" s="142">
        <v>100</v>
      </c>
      <c r="L1522" s="143">
        <v>0.1</v>
      </c>
      <c r="M1522" s="141"/>
      <c r="N1522" s="43">
        <f>IF(Tableau5[[#This Row],[PN]]&gt;0.05,"ERREUR",Tableau5[[#This Row],[Prix de vente public]]*(1-(Tableau5[[#This Row],[Remise]]+Tableau5[[#This Row],[PN]])))</f>
        <v>90</v>
      </c>
      <c r="O1522" s="44"/>
    </row>
    <row r="1523" spans="5:15" x14ac:dyDescent="0.25">
      <c r="E1523" s="125"/>
      <c r="F1523" s="5" t="s">
        <v>107</v>
      </c>
      <c r="G1523" s="145" t="s">
        <v>2037</v>
      </c>
      <c r="H1523" s="74" t="s">
        <v>26</v>
      </c>
      <c r="I1523" s="127" t="s">
        <v>3947</v>
      </c>
      <c r="J1523" s="144" t="s">
        <v>5857</v>
      </c>
      <c r="K1523" s="142">
        <v>100</v>
      </c>
      <c r="L1523" s="143">
        <v>0.1</v>
      </c>
      <c r="M1523" s="141"/>
      <c r="N1523" s="43">
        <f>IF(Tableau5[[#This Row],[PN]]&gt;0.05,"ERREUR",Tableau5[[#This Row],[Prix de vente public]]*(1-(Tableau5[[#This Row],[Remise]]+Tableau5[[#This Row],[PN]])))</f>
        <v>90</v>
      </c>
      <c r="O1523" s="44"/>
    </row>
    <row r="1524" spans="5:15" x14ac:dyDescent="0.25">
      <c r="E1524" s="125"/>
      <c r="F1524" s="5" t="s">
        <v>107</v>
      </c>
      <c r="G1524" s="145" t="s">
        <v>2038</v>
      </c>
      <c r="H1524" s="74" t="s">
        <v>26</v>
      </c>
      <c r="I1524" s="127" t="s">
        <v>3948</v>
      </c>
      <c r="J1524" s="144" t="s">
        <v>5858</v>
      </c>
      <c r="K1524" s="142">
        <v>100</v>
      </c>
      <c r="L1524" s="143">
        <v>0.1</v>
      </c>
      <c r="M1524" s="141"/>
      <c r="N1524" s="43">
        <f>IF(Tableau5[[#This Row],[PN]]&gt;0.05,"ERREUR",Tableau5[[#This Row],[Prix de vente public]]*(1-(Tableau5[[#This Row],[Remise]]+Tableau5[[#This Row],[PN]])))</f>
        <v>90</v>
      </c>
      <c r="O1524" s="44"/>
    </row>
    <row r="1525" spans="5:15" x14ac:dyDescent="0.25">
      <c r="E1525" s="125"/>
      <c r="F1525" s="5" t="s">
        <v>107</v>
      </c>
      <c r="G1525" s="145" t="s">
        <v>2039</v>
      </c>
      <c r="H1525" s="74" t="s">
        <v>26</v>
      </c>
      <c r="I1525" s="127" t="s">
        <v>3949</v>
      </c>
      <c r="J1525" s="144" t="s">
        <v>5859</v>
      </c>
      <c r="K1525" s="142">
        <v>100</v>
      </c>
      <c r="L1525" s="143">
        <v>0.1</v>
      </c>
      <c r="M1525" s="141"/>
      <c r="N1525" s="43">
        <f>IF(Tableau5[[#This Row],[PN]]&gt;0.05,"ERREUR",Tableau5[[#This Row],[Prix de vente public]]*(1-(Tableau5[[#This Row],[Remise]]+Tableau5[[#This Row],[PN]])))</f>
        <v>90</v>
      </c>
      <c r="O1525" s="44"/>
    </row>
    <row r="1526" spans="5:15" x14ac:dyDescent="0.25">
      <c r="E1526" s="125"/>
      <c r="F1526" s="5" t="s">
        <v>107</v>
      </c>
      <c r="G1526" s="145" t="s">
        <v>2040</v>
      </c>
      <c r="H1526" s="74" t="s">
        <v>26</v>
      </c>
      <c r="I1526" s="127" t="s">
        <v>3950</v>
      </c>
      <c r="J1526" s="144" t="s">
        <v>5860</v>
      </c>
      <c r="K1526" s="142">
        <v>100</v>
      </c>
      <c r="L1526" s="143">
        <v>0.1</v>
      </c>
      <c r="M1526" s="141"/>
      <c r="N1526" s="43">
        <f>IF(Tableau5[[#This Row],[PN]]&gt;0.05,"ERREUR",Tableau5[[#This Row],[Prix de vente public]]*(1-(Tableau5[[#This Row],[Remise]]+Tableau5[[#This Row],[PN]])))</f>
        <v>90</v>
      </c>
      <c r="O1526" s="44"/>
    </row>
    <row r="1527" spans="5:15" x14ac:dyDescent="0.25">
      <c r="E1527" s="125"/>
      <c r="F1527" s="5" t="s">
        <v>107</v>
      </c>
      <c r="G1527" s="145" t="s">
        <v>2041</v>
      </c>
      <c r="H1527" s="74" t="s">
        <v>26</v>
      </c>
      <c r="I1527" s="127" t="s">
        <v>3951</v>
      </c>
      <c r="J1527" s="144" t="s">
        <v>5861</v>
      </c>
      <c r="K1527" s="142">
        <v>100</v>
      </c>
      <c r="L1527" s="143">
        <v>0.1</v>
      </c>
      <c r="M1527" s="141"/>
      <c r="N1527" s="43">
        <f>IF(Tableau5[[#This Row],[PN]]&gt;0.05,"ERREUR",Tableau5[[#This Row],[Prix de vente public]]*(1-(Tableau5[[#This Row],[Remise]]+Tableau5[[#This Row],[PN]])))</f>
        <v>90</v>
      </c>
      <c r="O1527" s="44"/>
    </row>
    <row r="1528" spans="5:15" x14ac:dyDescent="0.25">
      <c r="E1528" s="125"/>
      <c r="F1528" s="5" t="s">
        <v>107</v>
      </c>
      <c r="G1528" s="145" t="s">
        <v>2042</v>
      </c>
      <c r="H1528" s="74" t="s">
        <v>26</v>
      </c>
      <c r="I1528" s="127" t="s">
        <v>3952</v>
      </c>
      <c r="J1528" s="144" t="s">
        <v>5862</v>
      </c>
      <c r="K1528" s="142">
        <v>100</v>
      </c>
      <c r="L1528" s="143">
        <v>0.1</v>
      </c>
      <c r="M1528" s="141"/>
      <c r="N1528" s="43">
        <f>IF(Tableau5[[#This Row],[PN]]&gt;0.05,"ERREUR",Tableau5[[#This Row],[Prix de vente public]]*(1-(Tableau5[[#This Row],[Remise]]+Tableau5[[#This Row],[PN]])))</f>
        <v>90</v>
      </c>
      <c r="O1528" s="44"/>
    </row>
    <row r="1529" spans="5:15" x14ac:dyDescent="0.25">
      <c r="E1529" s="125"/>
      <c r="F1529" s="5" t="s">
        <v>107</v>
      </c>
      <c r="G1529" s="145" t="s">
        <v>2043</v>
      </c>
      <c r="H1529" s="74" t="s">
        <v>26</v>
      </c>
      <c r="I1529" s="127" t="s">
        <v>3953</v>
      </c>
      <c r="J1529" s="144" t="s">
        <v>5863</v>
      </c>
      <c r="K1529" s="142">
        <v>100</v>
      </c>
      <c r="L1529" s="143">
        <v>0.1</v>
      </c>
      <c r="M1529" s="141"/>
      <c r="N1529" s="43">
        <f>IF(Tableau5[[#This Row],[PN]]&gt;0.05,"ERREUR",Tableau5[[#This Row],[Prix de vente public]]*(1-(Tableau5[[#This Row],[Remise]]+Tableau5[[#This Row],[PN]])))</f>
        <v>90</v>
      </c>
      <c r="O1529" s="44"/>
    </row>
    <row r="1530" spans="5:15" x14ac:dyDescent="0.25">
      <c r="E1530" s="125"/>
      <c r="F1530" s="5" t="s">
        <v>107</v>
      </c>
      <c r="G1530" s="145" t="s">
        <v>2044</v>
      </c>
      <c r="H1530" s="74" t="s">
        <v>26</v>
      </c>
      <c r="I1530" s="127" t="s">
        <v>3954</v>
      </c>
      <c r="J1530" s="144" t="s">
        <v>5864</v>
      </c>
      <c r="K1530" s="142">
        <v>100</v>
      </c>
      <c r="L1530" s="143">
        <v>0.1</v>
      </c>
      <c r="M1530" s="141"/>
      <c r="N1530" s="43">
        <f>IF(Tableau5[[#This Row],[PN]]&gt;0.05,"ERREUR",Tableau5[[#This Row],[Prix de vente public]]*(1-(Tableau5[[#This Row],[Remise]]+Tableau5[[#This Row],[PN]])))</f>
        <v>90</v>
      </c>
      <c r="O1530" s="44"/>
    </row>
    <row r="1531" spans="5:15" x14ac:dyDescent="0.25">
      <c r="E1531" s="125"/>
      <c r="F1531" s="5" t="s">
        <v>107</v>
      </c>
      <c r="G1531" s="145" t="s">
        <v>2045</v>
      </c>
      <c r="H1531" s="74" t="s">
        <v>26</v>
      </c>
      <c r="I1531" s="127" t="s">
        <v>3955</v>
      </c>
      <c r="J1531" s="144" t="s">
        <v>5865</v>
      </c>
      <c r="K1531" s="142">
        <v>100</v>
      </c>
      <c r="L1531" s="143">
        <v>0.1</v>
      </c>
      <c r="M1531" s="141"/>
      <c r="N1531" s="43">
        <f>IF(Tableau5[[#This Row],[PN]]&gt;0.05,"ERREUR",Tableau5[[#This Row],[Prix de vente public]]*(1-(Tableau5[[#This Row],[Remise]]+Tableau5[[#This Row],[PN]])))</f>
        <v>90</v>
      </c>
      <c r="O1531" s="44"/>
    </row>
    <row r="1532" spans="5:15" x14ac:dyDescent="0.25">
      <c r="E1532" s="125"/>
      <c r="F1532" s="5" t="s">
        <v>107</v>
      </c>
      <c r="G1532" s="145" t="s">
        <v>2046</v>
      </c>
      <c r="H1532" s="74" t="s">
        <v>26</v>
      </c>
      <c r="I1532" s="127" t="s">
        <v>3956</v>
      </c>
      <c r="J1532" s="144" t="s">
        <v>5866</v>
      </c>
      <c r="K1532" s="142">
        <v>100</v>
      </c>
      <c r="L1532" s="143">
        <v>0.1</v>
      </c>
      <c r="M1532" s="141"/>
      <c r="N1532" s="43">
        <f>IF(Tableau5[[#This Row],[PN]]&gt;0.05,"ERREUR",Tableau5[[#This Row],[Prix de vente public]]*(1-(Tableau5[[#This Row],[Remise]]+Tableau5[[#This Row],[PN]])))</f>
        <v>90</v>
      </c>
      <c r="O1532" s="44"/>
    </row>
    <row r="1533" spans="5:15" x14ac:dyDescent="0.25">
      <c r="E1533" s="125"/>
      <c r="F1533" s="5" t="s">
        <v>107</v>
      </c>
      <c r="G1533" s="145" t="s">
        <v>2047</v>
      </c>
      <c r="H1533" s="74" t="s">
        <v>26</v>
      </c>
      <c r="I1533" s="127" t="s">
        <v>3957</v>
      </c>
      <c r="J1533" s="144" t="s">
        <v>5867</v>
      </c>
      <c r="K1533" s="142">
        <v>100</v>
      </c>
      <c r="L1533" s="143">
        <v>0.1</v>
      </c>
      <c r="M1533" s="141"/>
      <c r="N1533" s="43">
        <f>IF(Tableau5[[#This Row],[PN]]&gt;0.05,"ERREUR",Tableau5[[#This Row],[Prix de vente public]]*(1-(Tableau5[[#This Row],[Remise]]+Tableau5[[#This Row],[PN]])))</f>
        <v>90</v>
      </c>
      <c r="O1533" s="44"/>
    </row>
    <row r="1534" spans="5:15" x14ac:dyDescent="0.25">
      <c r="E1534" s="125"/>
      <c r="F1534" s="5" t="s">
        <v>107</v>
      </c>
      <c r="G1534" s="145" t="s">
        <v>2048</v>
      </c>
      <c r="H1534" s="74" t="s">
        <v>26</v>
      </c>
      <c r="I1534" s="127" t="s">
        <v>3958</v>
      </c>
      <c r="J1534" s="144" t="s">
        <v>5868</v>
      </c>
      <c r="K1534" s="142">
        <v>100</v>
      </c>
      <c r="L1534" s="143">
        <v>0.1</v>
      </c>
      <c r="M1534" s="141"/>
      <c r="N1534" s="43">
        <f>IF(Tableau5[[#This Row],[PN]]&gt;0.05,"ERREUR",Tableau5[[#This Row],[Prix de vente public]]*(1-(Tableau5[[#This Row],[Remise]]+Tableau5[[#This Row],[PN]])))</f>
        <v>90</v>
      </c>
      <c r="O1534" s="44"/>
    </row>
    <row r="1535" spans="5:15" x14ac:dyDescent="0.25">
      <c r="E1535" s="125"/>
      <c r="F1535" s="5" t="s">
        <v>107</v>
      </c>
      <c r="G1535" s="145" t="s">
        <v>2049</v>
      </c>
      <c r="H1535" s="74" t="s">
        <v>26</v>
      </c>
      <c r="I1535" s="127" t="s">
        <v>3959</v>
      </c>
      <c r="J1535" s="144" t="s">
        <v>5869</v>
      </c>
      <c r="K1535" s="142">
        <v>100</v>
      </c>
      <c r="L1535" s="143">
        <v>0.1</v>
      </c>
      <c r="M1535" s="141"/>
      <c r="N1535" s="43">
        <f>IF(Tableau5[[#This Row],[PN]]&gt;0.05,"ERREUR",Tableau5[[#This Row],[Prix de vente public]]*(1-(Tableau5[[#This Row],[Remise]]+Tableau5[[#This Row],[PN]])))</f>
        <v>90</v>
      </c>
      <c r="O1535" s="44"/>
    </row>
    <row r="1536" spans="5:15" x14ac:dyDescent="0.25">
      <c r="E1536" s="125"/>
      <c r="F1536" s="5" t="s">
        <v>107</v>
      </c>
      <c r="G1536" s="145" t="s">
        <v>2050</v>
      </c>
      <c r="H1536" s="74" t="s">
        <v>26</v>
      </c>
      <c r="I1536" s="127" t="s">
        <v>3960</v>
      </c>
      <c r="J1536" s="144" t="s">
        <v>5870</v>
      </c>
      <c r="K1536" s="142">
        <v>100</v>
      </c>
      <c r="L1536" s="143">
        <v>0.1</v>
      </c>
      <c r="M1536" s="141"/>
      <c r="N1536" s="43">
        <f>IF(Tableau5[[#This Row],[PN]]&gt;0.05,"ERREUR",Tableau5[[#This Row],[Prix de vente public]]*(1-(Tableau5[[#This Row],[Remise]]+Tableau5[[#This Row],[PN]])))</f>
        <v>90</v>
      </c>
      <c r="O1536" s="44"/>
    </row>
    <row r="1537" spans="5:15" x14ac:dyDescent="0.25">
      <c r="E1537" s="125"/>
      <c r="F1537" s="5" t="s">
        <v>107</v>
      </c>
      <c r="G1537" s="145" t="s">
        <v>2051</v>
      </c>
      <c r="H1537" s="74" t="s">
        <v>26</v>
      </c>
      <c r="I1537" s="127" t="s">
        <v>3961</v>
      </c>
      <c r="J1537" s="144" t="s">
        <v>5871</v>
      </c>
      <c r="K1537" s="142">
        <v>100</v>
      </c>
      <c r="L1537" s="143">
        <v>0.1</v>
      </c>
      <c r="M1537" s="141"/>
      <c r="N1537" s="43">
        <f>IF(Tableau5[[#This Row],[PN]]&gt;0.05,"ERREUR",Tableau5[[#This Row],[Prix de vente public]]*(1-(Tableau5[[#This Row],[Remise]]+Tableau5[[#This Row],[PN]])))</f>
        <v>90</v>
      </c>
      <c r="O1537" s="44"/>
    </row>
    <row r="1538" spans="5:15" x14ac:dyDescent="0.25">
      <c r="E1538" s="125"/>
      <c r="F1538" s="5" t="s">
        <v>107</v>
      </c>
      <c r="G1538" s="145" t="s">
        <v>2052</v>
      </c>
      <c r="H1538" s="74" t="s">
        <v>26</v>
      </c>
      <c r="I1538" s="127" t="s">
        <v>3962</v>
      </c>
      <c r="J1538" s="144" t="s">
        <v>5872</v>
      </c>
      <c r="K1538" s="142">
        <v>100</v>
      </c>
      <c r="L1538" s="143">
        <v>0.1</v>
      </c>
      <c r="M1538" s="141"/>
      <c r="N1538" s="43">
        <f>IF(Tableau5[[#This Row],[PN]]&gt;0.05,"ERREUR",Tableau5[[#This Row],[Prix de vente public]]*(1-(Tableau5[[#This Row],[Remise]]+Tableau5[[#This Row],[PN]])))</f>
        <v>90</v>
      </c>
      <c r="O1538" s="44"/>
    </row>
    <row r="1539" spans="5:15" x14ac:dyDescent="0.25">
      <c r="E1539" s="125"/>
      <c r="F1539" s="5" t="s">
        <v>107</v>
      </c>
      <c r="G1539" s="145" t="s">
        <v>2053</v>
      </c>
      <c r="H1539" s="74" t="s">
        <v>26</v>
      </c>
      <c r="I1539" s="127" t="s">
        <v>3963</v>
      </c>
      <c r="J1539" s="144" t="s">
        <v>5873</v>
      </c>
      <c r="K1539" s="142">
        <v>100</v>
      </c>
      <c r="L1539" s="143">
        <v>0.1</v>
      </c>
      <c r="M1539" s="141"/>
      <c r="N1539" s="43">
        <f>IF(Tableau5[[#This Row],[PN]]&gt;0.05,"ERREUR",Tableau5[[#This Row],[Prix de vente public]]*(1-(Tableau5[[#This Row],[Remise]]+Tableau5[[#This Row],[PN]])))</f>
        <v>90</v>
      </c>
      <c r="O1539" s="44"/>
    </row>
    <row r="1540" spans="5:15" x14ac:dyDescent="0.25">
      <c r="E1540" s="125"/>
      <c r="F1540" s="5" t="s">
        <v>107</v>
      </c>
      <c r="G1540" s="145" t="s">
        <v>2054</v>
      </c>
      <c r="H1540" s="74" t="s">
        <v>26</v>
      </c>
      <c r="I1540" s="127" t="s">
        <v>3964</v>
      </c>
      <c r="J1540" s="144" t="s">
        <v>5874</v>
      </c>
      <c r="K1540" s="142">
        <v>100</v>
      </c>
      <c r="L1540" s="143">
        <v>0.1</v>
      </c>
      <c r="M1540" s="141"/>
      <c r="N1540" s="43">
        <f>IF(Tableau5[[#This Row],[PN]]&gt;0.05,"ERREUR",Tableau5[[#This Row],[Prix de vente public]]*(1-(Tableau5[[#This Row],[Remise]]+Tableau5[[#This Row],[PN]])))</f>
        <v>90</v>
      </c>
      <c r="O1540" s="44"/>
    </row>
    <row r="1541" spans="5:15" x14ac:dyDescent="0.25">
      <c r="E1541" s="125"/>
      <c r="F1541" s="5" t="s">
        <v>107</v>
      </c>
      <c r="G1541" s="145" t="s">
        <v>2055</v>
      </c>
      <c r="H1541" s="74" t="s">
        <v>26</v>
      </c>
      <c r="I1541" s="127" t="s">
        <v>3965</v>
      </c>
      <c r="J1541" s="144" t="s">
        <v>5875</v>
      </c>
      <c r="K1541" s="142">
        <v>100</v>
      </c>
      <c r="L1541" s="143">
        <v>0.1</v>
      </c>
      <c r="M1541" s="141"/>
      <c r="N1541" s="43">
        <f>IF(Tableau5[[#This Row],[PN]]&gt;0.05,"ERREUR",Tableau5[[#This Row],[Prix de vente public]]*(1-(Tableau5[[#This Row],[Remise]]+Tableau5[[#This Row],[PN]])))</f>
        <v>90</v>
      </c>
      <c r="O1541" s="44"/>
    </row>
    <row r="1542" spans="5:15" x14ac:dyDescent="0.25">
      <c r="E1542" s="125"/>
      <c r="F1542" s="5" t="s">
        <v>107</v>
      </c>
      <c r="G1542" s="145" t="s">
        <v>2056</v>
      </c>
      <c r="H1542" s="74" t="s">
        <v>26</v>
      </c>
      <c r="I1542" s="127" t="s">
        <v>3966</v>
      </c>
      <c r="J1542" s="144" t="s">
        <v>5876</v>
      </c>
      <c r="K1542" s="142">
        <v>100</v>
      </c>
      <c r="L1542" s="143">
        <v>0.1</v>
      </c>
      <c r="M1542" s="141"/>
      <c r="N1542" s="43">
        <f>IF(Tableau5[[#This Row],[PN]]&gt;0.05,"ERREUR",Tableau5[[#This Row],[Prix de vente public]]*(1-(Tableau5[[#This Row],[Remise]]+Tableau5[[#This Row],[PN]])))</f>
        <v>90</v>
      </c>
      <c r="O1542" s="44"/>
    </row>
    <row r="1543" spans="5:15" x14ac:dyDescent="0.25">
      <c r="E1543" s="125"/>
      <c r="F1543" s="5" t="s">
        <v>107</v>
      </c>
      <c r="G1543" s="145" t="s">
        <v>2057</v>
      </c>
      <c r="H1543" s="74" t="s">
        <v>26</v>
      </c>
      <c r="I1543" s="127" t="s">
        <v>3967</v>
      </c>
      <c r="J1543" s="144" t="s">
        <v>5877</v>
      </c>
      <c r="K1543" s="142">
        <v>100</v>
      </c>
      <c r="L1543" s="143">
        <v>0.1</v>
      </c>
      <c r="M1543" s="141"/>
      <c r="N1543" s="43">
        <f>IF(Tableau5[[#This Row],[PN]]&gt;0.05,"ERREUR",Tableau5[[#This Row],[Prix de vente public]]*(1-(Tableau5[[#This Row],[Remise]]+Tableau5[[#This Row],[PN]])))</f>
        <v>90</v>
      </c>
      <c r="O1543" s="44"/>
    </row>
    <row r="1544" spans="5:15" x14ac:dyDescent="0.25">
      <c r="E1544" s="125"/>
      <c r="F1544" s="5" t="s">
        <v>107</v>
      </c>
      <c r="G1544" s="145" t="s">
        <v>2058</v>
      </c>
      <c r="H1544" s="74" t="s">
        <v>26</v>
      </c>
      <c r="I1544" s="127" t="s">
        <v>3968</v>
      </c>
      <c r="J1544" s="144" t="s">
        <v>5878</v>
      </c>
      <c r="K1544" s="142">
        <v>100</v>
      </c>
      <c r="L1544" s="143">
        <v>0.1</v>
      </c>
      <c r="M1544" s="141"/>
      <c r="N1544" s="43">
        <f>IF(Tableau5[[#This Row],[PN]]&gt;0.05,"ERREUR",Tableau5[[#This Row],[Prix de vente public]]*(1-(Tableau5[[#This Row],[Remise]]+Tableau5[[#This Row],[PN]])))</f>
        <v>90</v>
      </c>
      <c r="O1544" s="44"/>
    </row>
    <row r="1545" spans="5:15" x14ac:dyDescent="0.25">
      <c r="E1545" s="125"/>
      <c r="F1545" s="5" t="s">
        <v>107</v>
      </c>
      <c r="G1545" s="145" t="s">
        <v>2059</v>
      </c>
      <c r="H1545" s="74" t="s">
        <v>26</v>
      </c>
      <c r="I1545" s="127" t="s">
        <v>3969</v>
      </c>
      <c r="J1545" s="144" t="s">
        <v>5879</v>
      </c>
      <c r="K1545" s="142">
        <v>100</v>
      </c>
      <c r="L1545" s="143">
        <v>0.1</v>
      </c>
      <c r="M1545" s="141"/>
      <c r="N1545" s="43">
        <f>IF(Tableau5[[#This Row],[PN]]&gt;0.05,"ERREUR",Tableau5[[#This Row],[Prix de vente public]]*(1-(Tableau5[[#This Row],[Remise]]+Tableau5[[#This Row],[PN]])))</f>
        <v>90</v>
      </c>
      <c r="O1545" s="44"/>
    </row>
    <row r="1546" spans="5:15" x14ac:dyDescent="0.25">
      <c r="E1546" s="125"/>
      <c r="F1546" s="5" t="s">
        <v>107</v>
      </c>
      <c r="G1546" s="145" t="s">
        <v>2060</v>
      </c>
      <c r="H1546" s="74" t="s">
        <v>26</v>
      </c>
      <c r="I1546" s="127" t="s">
        <v>3970</v>
      </c>
      <c r="J1546" s="144" t="s">
        <v>5880</v>
      </c>
      <c r="K1546" s="142">
        <v>100</v>
      </c>
      <c r="L1546" s="143">
        <v>0.1</v>
      </c>
      <c r="M1546" s="141"/>
      <c r="N1546" s="43">
        <f>IF(Tableau5[[#This Row],[PN]]&gt;0.05,"ERREUR",Tableau5[[#This Row],[Prix de vente public]]*(1-(Tableau5[[#This Row],[Remise]]+Tableau5[[#This Row],[PN]])))</f>
        <v>90</v>
      </c>
      <c r="O1546" s="44"/>
    </row>
    <row r="1547" spans="5:15" x14ac:dyDescent="0.25">
      <c r="E1547" s="125"/>
      <c r="F1547" s="5" t="s">
        <v>107</v>
      </c>
      <c r="G1547" s="145" t="s">
        <v>2061</v>
      </c>
      <c r="H1547" s="74" t="s">
        <v>26</v>
      </c>
      <c r="I1547" s="127" t="s">
        <v>3971</v>
      </c>
      <c r="J1547" s="144" t="s">
        <v>5881</v>
      </c>
      <c r="K1547" s="142">
        <v>100</v>
      </c>
      <c r="L1547" s="143">
        <v>0.1</v>
      </c>
      <c r="M1547" s="141"/>
      <c r="N1547" s="43">
        <f>IF(Tableau5[[#This Row],[PN]]&gt;0.05,"ERREUR",Tableau5[[#This Row],[Prix de vente public]]*(1-(Tableau5[[#This Row],[Remise]]+Tableau5[[#This Row],[PN]])))</f>
        <v>90</v>
      </c>
      <c r="O1547" s="44"/>
    </row>
    <row r="1548" spans="5:15" x14ac:dyDescent="0.25">
      <c r="E1548" s="125"/>
      <c r="F1548" s="5" t="s">
        <v>107</v>
      </c>
      <c r="G1548" s="145" t="s">
        <v>2062</v>
      </c>
      <c r="H1548" s="74" t="s">
        <v>26</v>
      </c>
      <c r="I1548" s="127" t="s">
        <v>3972</v>
      </c>
      <c r="J1548" s="144" t="s">
        <v>5882</v>
      </c>
      <c r="K1548" s="142">
        <v>100</v>
      </c>
      <c r="L1548" s="143">
        <v>0.1</v>
      </c>
      <c r="M1548" s="141"/>
      <c r="N1548" s="43">
        <f>IF(Tableau5[[#This Row],[PN]]&gt;0.05,"ERREUR",Tableau5[[#This Row],[Prix de vente public]]*(1-(Tableau5[[#This Row],[Remise]]+Tableau5[[#This Row],[PN]])))</f>
        <v>90</v>
      </c>
      <c r="O1548" s="44"/>
    </row>
    <row r="1549" spans="5:15" x14ac:dyDescent="0.25">
      <c r="E1549" s="125"/>
      <c r="F1549" s="5" t="s">
        <v>107</v>
      </c>
      <c r="G1549" s="145" t="s">
        <v>2063</v>
      </c>
      <c r="H1549" s="74" t="s">
        <v>26</v>
      </c>
      <c r="I1549" s="127" t="s">
        <v>3973</v>
      </c>
      <c r="J1549" s="144" t="s">
        <v>5883</v>
      </c>
      <c r="K1549" s="142">
        <v>100</v>
      </c>
      <c r="L1549" s="143">
        <v>0.1</v>
      </c>
      <c r="M1549" s="141"/>
      <c r="N1549" s="43">
        <f>IF(Tableau5[[#This Row],[PN]]&gt;0.05,"ERREUR",Tableau5[[#This Row],[Prix de vente public]]*(1-(Tableau5[[#This Row],[Remise]]+Tableau5[[#This Row],[PN]])))</f>
        <v>90</v>
      </c>
      <c r="O1549" s="44"/>
    </row>
    <row r="1550" spans="5:15" x14ac:dyDescent="0.25">
      <c r="E1550" s="125"/>
      <c r="F1550" s="5" t="s">
        <v>107</v>
      </c>
      <c r="G1550" s="145" t="s">
        <v>2064</v>
      </c>
      <c r="H1550" s="74" t="s">
        <v>26</v>
      </c>
      <c r="I1550" s="127" t="s">
        <v>3974</v>
      </c>
      <c r="J1550" s="144" t="s">
        <v>5884</v>
      </c>
      <c r="K1550" s="142">
        <v>100</v>
      </c>
      <c r="L1550" s="143">
        <v>0.1</v>
      </c>
      <c r="M1550" s="141"/>
      <c r="N1550" s="43">
        <f>IF(Tableau5[[#This Row],[PN]]&gt;0.05,"ERREUR",Tableau5[[#This Row],[Prix de vente public]]*(1-(Tableau5[[#This Row],[Remise]]+Tableau5[[#This Row],[PN]])))</f>
        <v>90</v>
      </c>
      <c r="O1550" s="44"/>
    </row>
    <row r="1551" spans="5:15" x14ac:dyDescent="0.25">
      <c r="E1551" s="125"/>
      <c r="F1551" s="5" t="s">
        <v>107</v>
      </c>
      <c r="G1551" s="145" t="s">
        <v>2065</v>
      </c>
      <c r="H1551" s="74" t="s">
        <v>26</v>
      </c>
      <c r="I1551" s="127" t="s">
        <v>3975</v>
      </c>
      <c r="J1551" s="144" t="s">
        <v>5885</v>
      </c>
      <c r="K1551" s="142">
        <v>100</v>
      </c>
      <c r="L1551" s="143">
        <v>0.1</v>
      </c>
      <c r="M1551" s="141"/>
      <c r="N1551" s="43">
        <f>IF(Tableau5[[#This Row],[PN]]&gt;0.05,"ERREUR",Tableau5[[#This Row],[Prix de vente public]]*(1-(Tableau5[[#This Row],[Remise]]+Tableau5[[#This Row],[PN]])))</f>
        <v>90</v>
      </c>
      <c r="O1551" s="44"/>
    </row>
    <row r="1552" spans="5:15" x14ac:dyDescent="0.25">
      <c r="E1552" s="125"/>
      <c r="F1552" s="5" t="s">
        <v>107</v>
      </c>
      <c r="G1552" s="145" t="s">
        <v>2066</v>
      </c>
      <c r="H1552" s="74" t="s">
        <v>26</v>
      </c>
      <c r="I1552" s="127" t="s">
        <v>3976</v>
      </c>
      <c r="J1552" s="144" t="s">
        <v>5886</v>
      </c>
      <c r="K1552" s="142">
        <v>100</v>
      </c>
      <c r="L1552" s="143">
        <v>0.1</v>
      </c>
      <c r="M1552" s="141"/>
      <c r="N1552" s="43">
        <f>IF(Tableau5[[#This Row],[PN]]&gt;0.05,"ERREUR",Tableau5[[#This Row],[Prix de vente public]]*(1-(Tableau5[[#This Row],[Remise]]+Tableau5[[#This Row],[PN]])))</f>
        <v>90</v>
      </c>
      <c r="O1552" s="44"/>
    </row>
    <row r="1553" spans="5:15" x14ac:dyDescent="0.25">
      <c r="E1553" s="125"/>
      <c r="F1553" s="5" t="s">
        <v>107</v>
      </c>
      <c r="G1553" s="145" t="s">
        <v>2067</v>
      </c>
      <c r="H1553" s="74" t="s">
        <v>26</v>
      </c>
      <c r="I1553" s="127" t="s">
        <v>3977</v>
      </c>
      <c r="J1553" s="144" t="s">
        <v>5887</v>
      </c>
      <c r="K1553" s="142">
        <v>100</v>
      </c>
      <c r="L1553" s="143">
        <v>0.1</v>
      </c>
      <c r="M1553" s="141"/>
      <c r="N1553" s="43">
        <f>IF(Tableau5[[#This Row],[PN]]&gt;0.05,"ERREUR",Tableau5[[#This Row],[Prix de vente public]]*(1-(Tableau5[[#This Row],[Remise]]+Tableau5[[#This Row],[PN]])))</f>
        <v>90</v>
      </c>
      <c r="O1553" s="44"/>
    </row>
    <row r="1554" spans="5:15" x14ac:dyDescent="0.25">
      <c r="E1554" s="125"/>
      <c r="F1554" s="5" t="s">
        <v>107</v>
      </c>
      <c r="G1554" s="145" t="s">
        <v>2068</v>
      </c>
      <c r="H1554" s="74" t="s">
        <v>26</v>
      </c>
      <c r="I1554" s="127" t="s">
        <v>3978</v>
      </c>
      <c r="J1554" s="144" t="s">
        <v>5888</v>
      </c>
      <c r="K1554" s="142">
        <v>100</v>
      </c>
      <c r="L1554" s="143">
        <v>0.1</v>
      </c>
      <c r="M1554" s="141"/>
      <c r="N1554" s="43">
        <f>IF(Tableau5[[#This Row],[PN]]&gt;0.05,"ERREUR",Tableau5[[#This Row],[Prix de vente public]]*(1-(Tableau5[[#This Row],[Remise]]+Tableau5[[#This Row],[PN]])))</f>
        <v>90</v>
      </c>
      <c r="O1554" s="44"/>
    </row>
    <row r="1555" spans="5:15" x14ac:dyDescent="0.25">
      <c r="E1555" s="125"/>
      <c r="F1555" s="5" t="s">
        <v>107</v>
      </c>
      <c r="G1555" s="145" t="s">
        <v>2069</v>
      </c>
      <c r="H1555" s="74" t="s">
        <v>26</v>
      </c>
      <c r="I1555" s="127" t="s">
        <v>3979</v>
      </c>
      <c r="J1555" s="144" t="s">
        <v>5889</v>
      </c>
      <c r="K1555" s="142">
        <v>100</v>
      </c>
      <c r="L1555" s="143">
        <v>0.1</v>
      </c>
      <c r="M1555" s="141"/>
      <c r="N1555" s="43">
        <f>IF(Tableau5[[#This Row],[PN]]&gt;0.05,"ERREUR",Tableau5[[#This Row],[Prix de vente public]]*(1-(Tableau5[[#This Row],[Remise]]+Tableau5[[#This Row],[PN]])))</f>
        <v>90</v>
      </c>
      <c r="O1555" s="44"/>
    </row>
    <row r="1556" spans="5:15" x14ac:dyDescent="0.25">
      <c r="E1556" s="125"/>
      <c r="F1556" s="5" t="s">
        <v>107</v>
      </c>
      <c r="G1556" s="145" t="s">
        <v>2070</v>
      </c>
      <c r="H1556" s="74" t="s">
        <v>26</v>
      </c>
      <c r="I1556" s="127" t="s">
        <v>3980</v>
      </c>
      <c r="J1556" s="144" t="s">
        <v>5890</v>
      </c>
      <c r="K1556" s="142">
        <v>100</v>
      </c>
      <c r="L1556" s="143">
        <v>0.1</v>
      </c>
      <c r="M1556" s="141"/>
      <c r="N1556" s="43">
        <f>IF(Tableau5[[#This Row],[PN]]&gt;0.05,"ERREUR",Tableau5[[#This Row],[Prix de vente public]]*(1-(Tableau5[[#This Row],[Remise]]+Tableau5[[#This Row],[PN]])))</f>
        <v>90</v>
      </c>
      <c r="O1556" s="44"/>
    </row>
    <row r="1557" spans="5:15" x14ac:dyDescent="0.25">
      <c r="E1557" s="125"/>
      <c r="F1557" s="5" t="s">
        <v>107</v>
      </c>
      <c r="G1557" s="145" t="s">
        <v>2071</v>
      </c>
      <c r="H1557" s="74" t="s">
        <v>26</v>
      </c>
      <c r="I1557" s="127" t="s">
        <v>3981</v>
      </c>
      <c r="J1557" s="144" t="s">
        <v>5891</v>
      </c>
      <c r="K1557" s="142">
        <v>100</v>
      </c>
      <c r="L1557" s="143">
        <v>0.1</v>
      </c>
      <c r="M1557" s="141"/>
      <c r="N1557" s="43">
        <f>IF(Tableau5[[#This Row],[PN]]&gt;0.05,"ERREUR",Tableau5[[#This Row],[Prix de vente public]]*(1-(Tableau5[[#This Row],[Remise]]+Tableau5[[#This Row],[PN]])))</f>
        <v>90</v>
      </c>
      <c r="O1557" s="44"/>
    </row>
    <row r="1558" spans="5:15" x14ac:dyDescent="0.25">
      <c r="E1558" s="125"/>
      <c r="F1558" s="5" t="s">
        <v>107</v>
      </c>
      <c r="G1558" s="145" t="s">
        <v>2072</v>
      </c>
      <c r="H1558" s="74" t="s">
        <v>26</v>
      </c>
      <c r="I1558" s="127" t="s">
        <v>3982</v>
      </c>
      <c r="J1558" s="144" t="s">
        <v>5892</v>
      </c>
      <c r="K1558" s="142">
        <v>100</v>
      </c>
      <c r="L1558" s="143">
        <v>0.1</v>
      </c>
      <c r="M1558" s="141"/>
      <c r="N1558" s="43">
        <f>IF(Tableau5[[#This Row],[PN]]&gt;0.05,"ERREUR",Tableau5[[#This Row],[Prix de vente public]]*(1-(Tableau5[[#This Row],[Remise]]+Tableau5[[#This Row],[PN]])))</f>
        <v>90</v>
      </c>
      <c r="O1558" s="44"/>
    </row>
    <row r="1559" spans="5:15" x14ac:dyDescent="0.25">
      <c r="E1559" s="125"/>
      <c r="F1559" s="5" t="s">
        <v>107</v>
      </c>
      <c r="G1559" s="145" t="s">
        <v>2073</v>
      </c>
      <c r="H1559" s="74" t="s">
        <v>26</v>
      </c>
      <c r="I1559" s="127" t="s">
        <v>3983</v>
      </c>
      <c r="J1559" s="144" t="s">
        <v>5893</v>
      </c>
      <c r="K1559" s="142">
        <v>100</v>
      </c>
      <c r="L1559" s="143">
        <v>0.1</v>
      </c>
      <c r="M1559" s="141"/>
      <c r="N1559" s="43">
        <f>IF(Tableau5[[#This Row],[PN]]&gt;0.05,"ERREUR",Tableau5[[#This Row],[Prix de vente public]]*(1-(Tableau5[[#This Row],[Remise]]+Tableau5[[#This Row],[PN]])))</f>
        <v>90</v>
      </c>
      <c r="O1559" s="44"/>
    </row>
    <row r="1560" spans="5:15" x14ac:dyDescent="0.25">
      <c r="E1560" s="125"/>
      <c r="F1560" s="5" t="s">
        <v>107</v>
      </c>
      <c r="G1560" s="145" t="s">
        <v>2074</v>
      </c>
      <c r="H1560" s="74" t="s">
        <v>26</v>
      </c>
      <c r="I1560" s="127" t="s">
        <v>3984</v>
      </c>
      <c r="J1560" s="144" t="s">
        <v>5894</v>
      </c>
      <c r="K1560" s="142">
        <v>100</v>
      </c>
      <c r="L1560" s="143">
        <v>0.1</v>
      </c>
      <c r="M1560" s="141"/>
      <c r="N1560" s="43">
        <f>IF(Tableau5[[#This Row],[PN]]&gt;0.05,"ERREUR",Tableau5[[#This Row],[Prix de vente public]]*(1-(Tableau5[[#This Row],[Remise]]+Tableau5[[#This Row],[PN]])))</f>
        <v>90</v>
      </c>
      <c r="O1560" s="44"/>
    </row>
    <row r="1561" spans="5:15" x14ac:dyDescent="0.25">
      <c r="E1561" s="125"/>
      <c r="F1561" s="5" t="s">
        <v>107</v>
      </c>
      <c r="G1561" s="145" t="s">
        <v>2075</v>
      </c>
      <c r="H1561" s="74" t="s">
        <v>26</v>
      </c>
      <c r="I1561" s="127" t="s">
        <v>3985</v>
      </c>
      <c r="J1561" s="144" t="s">
        <v>5895</v>
      </c>
      <c r="K1561" s="142">
        <v>100</v>
      </c>
      <c r="L1561" s="143">
        <v>0.1</v>
      </c>
      <c r="M1561" s="141"/>
      <c r="N1561" s="43">
        <f>IF(Tableau5[[#This Row],[PN]]&gt;0.05,"ERREUR",Tableau5[[#This Row],[Prix de vente public]]*(1-(Tableau5[[#This Row],[Remise]]+Tableau5[[#This Row],[PN]])))</f>
        <v>90</v>
      </c>
      <c r="O1561" s="44"/>
    </row>
    <row r="1562" spans="5:15" x14ac:dyDescent="0.25">
      <c r="E1562" s="125"/>
      <c r="F1562" s="5" t="s">
        <v>107</v>
      </c>
      <c r="G1562" s="145" t="s">
        <v>2076</v>
      </c>
      <c r="H1562" s="74" t="s">
        <v>26</v>
      </c>
      <c r="I1562" s="127" t="s">
        <v>3986</v>
      </c>
      <c r="J1562" s="144" t="s">
        <v>5896</v>
      </c>
      <c r="K1562" s="142">
        <v>100</v>
      </c>
      <c r="L1562" s="143">
        <v>0.1</v>
      </c>
      <c r="M1562" s="141"/>
      <c r="N1562" s="43">
        <f>IF(Tableau5[[#This Row],[PN]]&gt;0.05,"ERREUR",Tableau5[[#This Row],[Prix de vente public]]*(1-(Tableau5[[#This Row],[Remise]]+Tableau5[[#This Row],[PN]])))</f>
        <v>90</v>
      </c>
      <c r="O1562" s="44"/>
    </row>
    <row r="1563" spans="5:15" x14ac:dyDescent="0.25">
      <c r="E1563" s="125"/>
      <c r="F1563" s="5" t="s">
        <v>107</v>
      </c>
      <c r="G1563" s="145" t="s">
        <v>2077</v>
      </c>
      <c r="H1563" s="74" t="s">
        <v>26</v>
      </c>
      <c r="I1563" s="127" t="s">
        <v>3987</v>
      </c>
      <c r="J1563" s="144" t="s">
        <v>5897</v>
      </c>
      <c r="K1563" s="142">
        <v>100</v>
      </c>
      <c r="L1563" s="143">
        <v>0.1</v>
      </c>
      <c r="M1563" s="141"/>
      <c r="N1563" s="43">
        <f>IF(Tableau5[[#This Row],[PN]]&gt;0.05,"ERREUR",Tableau5[[#This Row],[Prix de vente public]]*(1-(Tableau5[[#This Row],[Remise]]+Tableau5[[#This Row],[PN]])))</f>
        <v>90</v>
      </c>
      <c r="O1563" s="44"/>
    </row>
    <row r="1564" spans="5:15" x14ac:dyDescent="0.25">
      <c r="E1564" s="125"/>
      <c r="F1564" s="5" t="s">
        <v>107</v>
      </c>
      <c r="G1564" s="145" t="s">
        <v>2078</v>
      </c>
      <c r="H1564" s="74" t="s">
        <v>26</v>
      </c>
      <c r="I1564" s="127" t="s">
        <v>3988</v>
      </c>
      <c r="J1564" s="144" t="s">
        <v>5898</v>
      </c>
      <c r="K1564" s="142">
        <v>100</v>
      </c>
      <c r="L1564" s="143">
        <v>0.1</v>
      </c>
      <c r="M1564" s="141"/>
      <c r="N1564" s="43">
        <f>IF(Tableau5[[#This Row],[PN]]&gt;0.05,"ERREUR",Tableau5[[#This Row],[Prix de vente public]]*(1-(Tableau5[[#This Row],[Remise]]+Tableau5[[#This Row],[PN]])))</f>
        <v>90</v>
      </c>
      <c r="O1564" s="44"/>
    </row>
    <row r="1565" spans="5:15" x14ac:dyDescent="0.25">
      <c r="E1565" s="125"/>
      <c r="F1565" s="5" t="s">
        <v>107</v>
      </c>
      <c r="G1565" s="145" t="s">
        <v>2079</v>
      </c>
      <c r="H1565" s="74" t="s">
        <v>26</v>
      </c>
      <c r="I1565" s="127" t="s">
        <v>3989</v>
      </c>
      <c r="J1565" s="144" t="s">
        <v>5899</v>
      </c>
      <c r="K1565" s="142">
        <v>100</v>
      </c>
      <c r="L1565" s="143">
        <v>0.1</v>
      </c>
      <c r="M1565" s="141"/>
      <c r="N1565" s="43">
        <f>IF(Tableau5[[#This Row],[PN]]&gt;0.05,"ERREUR",Tableau5[[#This Row],[Prix de vente public]]*(1-(Tableau5[[#This Row],[Remise]]+Tableau5[[#This Row],[PN]])))</f>
        <v>90</v>
      </c>
      <c r="O1565" s="44"/>
    </row>
    <row r="1566" spans="5:15" x14ac:dyDescent="0.25">
      <c r="E1566" s="125"/>
      <c r="F1566" s="5" t="s">
        <v>107</v>
      </c>
      <c r="G1566" s="145" t="s">
        <v>2080</v>
      </c>
      <c r="H1566" s="74" t="s">
        <v>26</v>
      </c>
      <c r="I1566" s="127" t="s">
        <v>3990</v>
      </c>
      <c r="J1566" s="144" t="s">
        <v>5900</v>
      </c>
      <c r="K1566" s="142">
        <v>100</v>
      </c>
      <c r="L1566" s="143">
        <v>0.1</v>
      </c>
      <c r="M1566" s="141"/>
      <c r="N1566" s="43">
        <f>IF(Tableau5[[#This Row],[PN]]&gt;0.05,"ERREUR",Tableau5[[#This Row],[Prix de vente public]]*(1-(Tableau5[[#This Row],[Remise]]+Tableau5[[#This Row],[PN]])))</f>
        <v>90</v>
      </c>
      <c r="O1566" s="44"/>
    </row>
    <row r="1567" spans="5:15" x14ac:dyDescent="0.25">
      <c r="E1567" s="125"/>
      <c r="F1567" s="5" t="s">
        <v>107</v>
      </c>
      <c r="G1567" s="145" t="s">
        <v>2081</v>
      </c>
      <c r="H1567" s="74" t="s">
        <v>26</v>
      </c>
      <c r="I1567" s="127" t="s">
        <v>3991</v>
      </c>
      <c r="J1567" s="144" t="s">
        <v>5901</v>
      </c>
      <c r="K1567" s="142">
        <v>100</v>
      </c>
      <c r="L1567" s="143">
        <v>0.1</v>
      </c>
      <c r="M1567" s="141"/>
      <c r="N1567" s="43">
        <f>IF(Tableau5[[#This Row],[PN]]&gt;0.05,"ERREUR",Tableau5[[#This Row],[Prix de vente public]]*(1-(Tableau5[[#This Row],[Remise]]+Tableau5[[#This Row],[PN]])))</f>
        <v>90</v>
      </c>
      <c r="O1567" s="44"/>
    </row>
    <row r="1568" spans="5:15" x14ac:dyDescent="0.25">
      <c r="E1568" s="125"/>
      <c r="F1568" s="5" t="s">
        <v>107</v>
      </c>
      <c r="G1568" s="145" t="s">
        <v>2082</v>
      </c>
      <c r="H1568" s="74" t="s">
        <v>26</v>
      </c>
      <c r="I1568" s="127" t="s">
        <v>3992</v>
      </c>
      <c r="J1568" s="144" t="s">
        <v>5902</v>
      </c>
      <c r="K1568" s="142">
        <v>100</v>
      </c>
      <c r="L1568" s="143">
        <v>0.1</v>
      </c>
      <c r="M1568" s="141"/>
      <c r="N1568" s="43">
        <f>IF(Tableau5[[#This Row],[PN]]&gt;0.05,"ERREUR",Tableau5[[#This Row],[Prix de vente public]]*(1-(Tableau5[[#This Row],[Remise]]+Tableau5[[#This Row],[PN]])))</f>
        <v>90</v>
      </c>
      <c r="O1568" s="44"/>
    </row>
    <row r="1569" spans="5:15" x14ac:dyDescent="0.25">
      <c r="E1569" s="125"/>
      <c r="F1569" s="5" t="s">
        <v>107</v>
      </c>
      <c r="G1569" s="145" t="s">
        <v>2083</v>
      </c>
      <c r="H1569" s="74" t="s">
        <v>26</v>
      </c>
      <c r="I1569" s="127" t="s">
        <v>3993</v>
      </c>
      <c r="J1569" s="144" t="s">
        <v>5903</v>
      </c>
      <c r="K1569" s="142">
        <v>100</v>
      </c>
      <c r="L1569" s="143">
        <v>0.1</v>
      </c>
      <c r="M1569" s="141"/>
      <c r="N1569" s="43">
        <f>IF(Tableau5[[#This Row],[PN]]&gt;0.05,"ERREUR",Tableau5[[#This Row],[Prix de vente public]]*(1-(Tableau5[[#This Row],[Remise]]+Tableau5[[#This Row],[PN]])))</f>
        <v>90</v>
      </c>
      <c r="O1569" s="44"/>
    </row>
    <row r="1570" spans="5:15" x14ac:dyDescent="0.25">
      <c r="E1570" s="125"/>
      <c r="F1570" s="5" t="s">
        <v>107</v>
      </c>
      <c r="G1570" s="145" t="s">
        <v>2084</v>
      </c>
      <c r="H1570" s="74" t="s">
        <v>26</v>
      </c>
      <c r="I1570" s="127" t="s">
        <v>3994</v>
      </c>
      <c r="J1570" s="144" t="s">
        <v>5904</v>
      </c>
      <c r="K1570" s="142">
        <v>100</v>
      </c>
      <c r="L1570" s="143">
        <v>0.1</v>
      </c>
      <c r="M1570" s="141"/>
      <c r="N1570" s="43">
        <f>IF(Tableau5[[#This Row],[PN]]&gt;0.05,"ERREUR",Tableau5[[#This Row],[Prix de vente public]]*(1-(Tableau5[[#This Row],[Remise]]+Tableau5[[#This Row],[PN]])))</f>
        <v>90</v>
      </c>
      <c r="O1570" s="44"/>
    </row>
    <row r="1571" spans="5:15" x14ac:dyDescent="0.25">
      <c r="E1571" s="125"/>
      <c r="F1571" s="5" t="s">
        <v>107</v>
      </c>
      <c r="G1571" s="145" t="s">
        <v>2085</v>
      </c>
      <c r="H1571" s="74" t="s">
        <v>26</v>
      </c>
      <c r="I1571" s="127" t="s">
        <v>3995</v>
      </c>
      <c r="J1571" s="144" t="s">
        <v>5905</v>
      </c>
      <c r="K1571" s="142">
        <v>100</v>
      </c>
      <c r="L1571" s="143">
        <v>0.1</v>
      </c>
      <c r="M1571" s="141"/>
      <c r="N1571" s="43">
        <f>IF(Tableau5[[#This Row],[PN]]&gt;0.05,"ERREUR",Tableau5[[#This Row],[Prix de vente public]]*(1-(Tableau5[[#This Row],[Remise]]+Tableau5[[#This Row],[PN]])))</f>
        <v>90</v>
      </c>
      <c r="O1571" s="44"/>
    </row>
    <row r="1572" spans="5:15" x14ac:dyDescent="0.25">
      <c r="E1572" s="125"/>
      <c r="F1572" s="5" t="s">
        <v>107</v>
      </c>
      <c r="G1572" s="145" t="s">
        <v>2086</v>
      </c>
      <c r="H1572" s="74" t="s">
        <v>26</v>
      </c>
      <c r="I1572" s="127" t="s">
        <v>3996</v>
      </c>
      <c r="J1572" s="144" t="s">
        <v>5906</v>
      </c>
      <c r="K1572" s="142">
        <v>100</v>
      </c>
      <c r="L1572" s="143">
        <v>0.1</v>
      </c>
      <c r="M1572" s="141"/>
      <c r="N1572" s="43">
        <f>IF(Tableau5[[#This Row],[PN]]&gt;0.05,"ERREUR",Tableau5[[#This Row],[Prix de vente public]]*(1-(Tableau5[[#This Row],[Remise]]+Tableau5[[#This Row],[PN]])))</f>
        <v>90</v>
      </c>
      <c r="O1572" s="44"/>
    </row>
    <row r="1573" spans="5:15" x14ac:dyDescent="0.25">
      <c r="E1573" s="125"/>
      <c r="F1573" s="5" t="s">
        <v>107</v>
      </c>
      <c r="G1573" s="145" t="s">
        <v>2087</v>
      </c>
      <c r="H1573" s="74" t="s">
        <v>26</v>
      </c>
      <c r="I1573" s="127" t="s">
        <v>3997</v>
      </c>
      <c r="J1573" s="144" t="s">
        <v>5907</v>
      </c>
      <c r="K1573" s="142">
        <v>100</v>
      </c>
      <c r="L1573" s="143">
        <v>0.1</v>
      </c>
      <c r="M1573" s="141"/>
      <c r="N1573" s="43">
        <f>IF(Tableau5[[#This Row],[PN]]&gt;0.05,"ERREUR",Tableau5[[#This Row],[Prix de vente public]]*(1-(Tableau5[[#This Row],[Remise]]+Tableau5[[#This Row],[PN]])))</f>
        <v>90</v>
      </c>
      <c r="O1573" s="44"/>
    </row>
    <row r="1574" spans="5:15" x14ac:dyDescent="0.25">
      <c r="E1574" s="125"/>
      <c r="F1574" s="5" t="s">
        <v>107</v>
      </c>
      <c r="G1574" s="145" t="s">
        <v>2088</v>
      </c>
      <c r="H1574" s="74" t="s">
        <v>26</v>
      </c>
      <c r="I1574" s="127" t="s">
        <v>3998</v>
      </c>
      <c r="J1574" s="144" t="s">
        <v>5908</v>
      </c>
      <c r="K1574" s="142">
        <v>100</v>
      </c>
      <c r="L1574" s="143">
        <v>0.1</v>
      </c>
      <c r="M1574" s="141"/>
      <c r="N1574" s="43">
        <f>IF(Tableau5[[#This Row],[PN]]&gt;0.05,"ERREUR",Tableau5[[#This Row],[Prix de vente public]]*(1-(Tableau5[[#This Row],[Remise]]+Tableau5[[#This Row],[PN]])))</f>
        <v>90</v>
      </c>
      <c r="O1574" s="44"/>
    </row>
    <row r="1575" spans="5:15" x14ac:dyDescent="0.25">
      <c r="E1575" s="125"/>
      <c r="F1575" s="5" t="s">
        <v>107</v>
      </c>
      <c r="G1575" s="145" t="s">
        <v>2089</v>
      </c>
      <c r="H1575" s="74" t="s">
        <v>26</v>
      </c>
      <c r="I1575" s="127" t="s">
        <v>3999</v>
      </c>
      <c r="J1575" s="144" t="s">
        <v>5909</v>
      </c>
      <c r="K1575" s="142">
        <v>100</v>
      </c>
      <c r="L1575" s="143">
        <v>0.1</v>
      </c>
      <c r="M1575" s="141"/>
      <c r="N1575" s="43">
        <f>IF(Tableau5[[#This Row],[PN]]&gt;0.05,"ERREUR",Tableau5[[#This Row],[Prix de vente public]]*(1-(Tableau5[[#This Row],[Remise]]+Tableau5[[#This Row],[PN]])))</f>
        <v>90</v>
      </c>
      <c r="O1575" s="44"/>
    </row>
    <row r="1576" spans="5:15" x14ac:dyDescent="0.25">
      <c r="E1576" s="125"/>
      <c r="F1576" s="5" t="s">
        <v>107</v>
      </c>
      <c r="G1576" s="145" t="s">
        <v>2090</v>
      </c>
      <c r="H1576" s="74" t="s">
        <v>26</v>
      </c>
      <c r="I1576" s="127" t="s">
        <v>4000</v>
      </c>
      <c r="J1576" s="144" t="s">
        <v>5910</v>
      </c>
      <c r="K1576" s="142">
        <v>100</v>
      </c>
      <c r="L1576" s="143">
        <v>0.1</v>
      </c>
      <c r="M1576" s="141"/>
      <c r="N1576" s="43">
        <f>IF(Tableau5[[#This Row],[PN]]&gt;0.05,"ERREUR",Tableau5[[#This Row],[Prix de vente public]]*(1-(Tableau5[[#This Row],[Remise]]+Tableau5[[#This Row],[PN]])))</f>
        <v>90</v>
      </c>
      <c r="O1576" s="44"/>
    </row>
    <row r="1577" spans="5:15" x14ac:dyDescent="0.25">
      <c r="E1577" s="125"/>
      <c r="F1577" s="5" t="s">
        <v>107</v>
      </c>
      <c r="G1577" s="145" t="s">
        <v>2091</v>
      </c>
      <c r="H1577" s="74" t="s">
        <v>26</v>
      </c>
      <c r="I1577" s="127" t="s">
        <v>4001</v>
      </c>
      <c r="J1577" s="144" t="s">
        <v>5911</v>
      </c>
      <c r="K1577" s="142">
        <v>100</v>
      </c>
      <c r="L1577" s="143">
        <v>0.1</v>
      </c>
      <c r="M1577" s="141"/>
      <c r="N1577" s="43">
        <f>IF(Tableau5[[#This Row],[PN]]&gt;0.05,"ERREUR",Tableau5[[#This Row],[Prix de vente public]]*(1-(Tableau5[[#This Row],[Remise]]+Tableau5[[#This Row],[PN]])))</f>
        <v>90</v>
      </c>
      <c r="O1577" s="44"/>
    </row>
    <row r="1578" spans="5:15" x14ac:dyDescent="0.25">
      <c r="E1578" s="125"/>
      <c r="F1578" s="5" t="s">
        <v>107</v>
      </c>
      <c r="G1578" s="145" t="s">
        <v>2092</v>
      </c>
      <c r="H1578" s="74" t="s">
        <v>26</v>
      </c>
      <c r="I1578" s="127" t="s">
        <v>4002</v>
      </c>
      <c r="J1578" s="144" t="s">
        <v>5912</v>
      </c>
      <c r="K1578" s="142">
        <v>100</v>
      </c>
      <c r="L1578" s="143">
        <v>0.1</v>
      </c>
      <c r="M1578" s="141"/>
      <c r="N1578" s="43">
        <f>IF(Tableau5[[#This Row],[PN]]&gt;0.05,"ERREUR",Tableau5[[#This Row],[Prix de vente public]]*(1-(Tableau5[[#This Row],[Remise]]+Tableau5[[#This Row],[PN]])))</f>
        <v>90</v>
      </c>
      <c r="O1578" s="44"/>
    </row>
    <row r="1579" spans="5:15" x14ac:dyDescent="0.25">
      <c r="E1579" s="125"/>
      <c r="F1579" s="5" t="s">
        <v>107</v>
      </c>
      <c r="G1579" s="145" t="s">
        <v>2093</v>
      </c>
      <c r="H1579" s="74" t="s">
        <v>26</v>
      </c>
      <c r="I1579" s="127" t="s">
        <v>4003</v>
      </c>
      <c r="J1579" s="144" t="s">
        <v>5913</v>
      </c>
      <c r="K1579" s="142">
        <v>100</v>
      </c>
      <c r="L1579" s="143">
        <v>0.1</v>
      </c>
      <c r="M1579" s="141"/>
      <c r="N1579" s="43">
        <f>IF(Tableau5[[#This Row],[PN]]&gt;0.05,"ERREUR",Tableau5[[#This Row],[Prix de vente public]]*(1-(Tableau5[[#This Row],[Remise]]+Tableau5[[#This Row],[PN]])))</f>
        <v>90</v>
      </c>
      <c r="O1579" s="44"/>
    </row>
    <row r="1580" spans="5:15" x14ac:dyDescent="0.25">
      <c r="E1580" s="125"/>
      <c r="F1580" s="5" t="s">
        <v>107</v>
      </c>
      <c r="G1580" s="145" t="s">
        <v>2094</v>
      </c>
      <c r="H1580" s="74" t="s">
        <v>26</v>
      </c>
      <c r="I1580" s="127" t="s">
        <v>4004</v>
      </c>
      <c r="J1580" s="144" t="s">
        <v>5914</v>
      </c>
      <c r="K1580" s="142">
        <v>100</v>
      </c>
      <c r="L1580" s="143">
        <v>0.1</v>
      </c>
      <c r="M1580" s="141"/>
      <c r="N1580" s="43">
        <f>IF(Tableau5[[#This Row],[PN]]&gt;0.05,"ERREUR",Tableau5[[#This Row],[Prix de vente public]]*(1-(Tableau5[[#This Row],[Remise]]+Tableau5[[#This Row],[PN]])))</f>
        <v>90</v>
      </c>
      <c r="O1580" s="44"/>
    </row>
    <row r="1581" spans="5:15" x14ac:dyDescent="0.25">
      <c r="E1581" s="125"/>
      <c r="F1581" s="5" t="s">
        <v>107</v>
      </c>
      <c r="G1581" s="145" t="s">
        <v>2095</v>
      </c>
      <c r="H1581" s="74" t="s">
        <v>26</v>
      </c>
      <c r="I1581" s="127" t="s">
        <v>4005</v>
      </c>
      <c r="J1581" s="144" t="s">
        <v>5915</v>
      </c>
      <c r="K1581" s="142">
        <v>100</v>
      </c>
      <c r="L1581" s="143">
        <v>0.1</v>
      </c>
      <c r="M1581" s="141"/>
      <c r="N1581" s="43">
        <f>IF(Tableau5[[#This Row],[PN]]&gt;0.05,"ERREUR",Tableau5[[#This Row],[Prix de vente public]]*(1-(Tableau5[[#This Row],[Remise]]+Tableau5[[#This Row],[PN]])))</f>
        <v>90</v>
      </c>
      <c r="O1581" s="44"/>
    </row>
    <row r="1582" spans="5:15" x14ac:dyDescent="0.25">
      <c r="E1582" s="125"/>
      <c r="F1582" s="5" t="s">
        <v>107</v>
      </c>
      <c r="G1582" s="145" t="s">
        <v>2096</v>
      </c>
      <c r="H1582" s="74" t="s">
        <v>26</v>
      </c>
      <c r="I1582" s="127" t="s">
        <v>4006</v>
      </c>
      <c r="J1582" s="144" t="s">
        <v>5916</v>
      </c>
      <c r="K1582" s="142">
        <v>100</v>
      </c>
      <c r="L1582" s="143">
        <v>0.1</v>
      </c>
      <c r="M1582" s="141"/>
      <c r="N1582" s="43">
        <f>IF(Tableau5[[#This Row],[PN]]&gt;0.05,"ERREUR",Tableau5[[#This Row],[Prix de vente public]]*(1-(Tableau5[[#This Row],[Remise]]+Tableau5[[#This Row],[PN]])))</f>
        <v>90</v>
      </c>
      <c r="O1582" s="44"/>
    </row>
    <row r="1583" spans="5:15" x14ac:dyDescent="0.25">
      <c r="E1583" s="125"/>
      <c r="F1583" s="5" t="s">
        <v>107</v>
      </c>
      <c r="G1583" s="145" t="s">
        <v>2097</v>
      </c>
      <c r="H1583" s="74" t="s">
        <v>26</v>
      </c>
      <c r="I1583" s="127" t="s">
        <v>4007</v>
      </c>
      <c r="J1583" s="144" t="s">
        <v>5917</v>
      </c>
      <c r="K1583" s="142">
        <v>100</v>
      </c>
      <c r="L1583" s="143">
        <v>0.1</v>
      </c>
      <c r="M1583" s="141"/>
      <c r="N1583" s="43">
        <f>IF(Tableau5[[#This Row],[PN]]&gt;0.05,"ERREUR",Tableau5[[#This Row],[Prix de vente public]]*(1-(Tableau5[[#This Row],[Remise]]+Tableau5[[#This Row],[PN]])))</f>
        <v>90</v>
      </c>
      <c r="O1583" s="44"/>
    </row>
    <row r="1584" spans="5:15" x14ac:dyDescent="0.25">
      <c r="E1584" s="125"/>
      <c r="F1584" s="5" t="s">
        <v>107</v>
      </c>
      <c r="G1584" s="145" t="s">
        <v>2098</v>
      </c>
      <c r="H1584" s="74" t="s">
        <v>26</v>
      </c>
      <c r="I1584" s="127" t="s">
        <v>4008</v>
      </c>
      <c r="J1584" s="144" t="s">
        <v>5918</v>
      </c>
      <c r="K1584" s="142">
        <v>100</v>
      </c>
      <c r="L1584" s="143">
        <v>0.1</v>
      </c>
      <c r="M1584" s="141"/>
      <c r="N1584" s="43">
        <f>IF(Tableau5[[#This Row],[PN]]&gt;0.05,"ERREUR",Tableau5[[#This Row],[Prix de vente public]]*(1-(Tableau5[[#This Row],[Remise]]+Tableau5[[#This Row],[PN]])))</f>
        <v>90</v>
      </c>
      <c r="O1584" s="44"/>
    </row>
    <row r="1585" spans="5:15" x14ac:dyDescent="0.25">
      <c r="E1585" s="125"/>
      <c r="F1585" s="5" t="s">
        <v>107</v>
      </c>
      <c r="G1585" s="145" t="s">
        <v>2099</v>
      </c>
      <c r="H1585" s="74" t="s">
        <v>26</v>
      </c>
      <c r="I1585" s="127" t="s">
        <v>4009</v>
      </c>
      <c r="J1585" s="144" t="s">
        <v>5919</v>
      </c>
      <c r="K1585" s="142">
        <v>100</v>
      </c>
      <c r="L1585" s="143">
        <v>0.1</v>
      </c>
      <c r="M1585" s="141"/>
      <c r="N1585" s="43">
        <f>IF(Tableau5[[#This Row],[PN]]&gt;0.05,"ERREUR",Tableau5[[#This Row],[Prix de vente public]]*(1-(Tableau5[[#This Row],[Remise]]+Tableau5[[#This Row],[PN]])))</f>
        <v>90</v>
      </c>
      <c r="O1585" s="44"/>
    </row>
    <row r="1586" spans="5:15" x14ac:dyDescent="0.25">
      <c r="E1586" s="125"/>
      <c r="F1586" s="5" t="s">
        <v>107</v>
      </c>
      <c r="G1586" s="145" t="s">
        <v>2100</v>
      </c>
      <c r="H1586" s="74" t="s">
        <v>26</v>
      </c>
      <c r="I1586" s="127" t="s">
        <v>4010</v>
      </c>
      <c r="J1586" s="144" t="s">
        <v>5920</v>
      </c>
      <c r="K1586" s="142">
        <v>100</v>
      </c>
      <c r="L1586" s="143">
        <v>0.1</v>
      </c>
      <c r="M1586" s="141"/>
      <c r="N1586" s="43">
        <f>IF(Tableau5[[#This Row],[PN]]&gt;0.05,"ERREUR",Tableau5[[#This Row],[Prix de vente public]]*(1-(Tableau5[[#This Row],[Remise]]+Tableau5[[#This Row],[PN]])))</f>
        <v>90</v>
      </c>
      <c r="O1586" s="44"/>
    </row>
    <row r="1587" spans="5:15" x14ac:dyDescent="0.25">
      <c r="E1587" s="125"/>
      <c r="F1587" s="5" t="s">
        <v>107</v>
      </c>
      <c r="G1587" s="145" t="s">
        <v>2101</v>
      </c>
      <c r="H1587" s="74" t="s">
        <v>26</v>
      </c>
      <c r="I1587" s="127" t="s">
        <v>4011</v>
      </c>
      <c r="J1587" s="144" t="s">
        <v>5921</v>
      </c>
      <c r="K1587" s="142">
        <v>100</v>
      </c>
      <c r="L1587" s="143">
        <v>0.1</v>
      </c>
      <c r="M1587" s="141"/>
      <c r="N1587" s="43">
        <f>IF(Tableau5[[#This Row],[PN]]&gt;0.05,"ERREUR",Tableau5[[#This Row],[Prix de vente public]]*(1-(Tableau5[[#This Row],[Remise]]+Tableau5[[#This Row],[PN]])))</f>
        <v>90</v>
      </c>
      <c r="O1587" s="44"/>
    </row>
    <row r="1588" spans="5:15" x14ac:dyDescent="0.25">
      <c r="E1588" s="125"/>
      <c r="F1588" s="5" t="s">
        <v>107</v>
      </c>
      <c r="G1588" s="145" t="s">
        <v>2102</v>
      </c>
      <c r="H1588" s="74" t="s">
        <v>26</v>
      </c>
      <c r="I1588" s="127" t="s">
        <v>4012</v>
      </c>
      <c r="J1588" s="144" t="s">
        <v>5922</v>
      </c>
      <c r="K1588" s="142">
        <v>100</v>
      </c>
      <c r="L1588" s="143">
        <v>0.1</v>
      </c>
      <c r="M1588" s="141"/>
      <c r="N1588" s="43">
        <f>IF(Tableau5[[#This Row],[PN]]&gt;0.05,"ERREUR",Tableau5[[#This Row],[Prix de vente public]]*(1-(Tableau5[[#This Row],[Remise]]+Tableau5[[#This Row],[PN]])))</f>
        <v>90</v>
      </c>
      <c r="O1588" s="44"/>
    </row>
    <row r="1589" spans="5:15" x14ac:dyDescent="0.25">
      <c r="E1589" s="125"/>
      <c r="F1589" s="5" t="s">
        <v>107</v>
      </c>
      <c r="G1589" s="145" t="s">
        <v>2103</v>
      </c>
      <c r="H1589" s="74" t="s">
        <v>26</v>
      </c>
      <c r="I1589" s="127" t="s">
        <v>4013</v>
      </c>
      <c r="J1589" s="144" t="s">
        <v>5923</v>
      </c>
      <c r="K1589" s="142">
        <v>100</v>
      </c>
      <c r="L1589" s="143">
        <v>0.1</v>
      </c>
      <c r="M1589" s="141"/>
      <c r="N1589" s="43">
        <f>IF(Tableau5[[#This Row],[PN]]&gt;0.05,"ERREUR",Tableau5[[#This Row],[Prix de vente public]]*(1-(Tableau5[[#This Row],[Remise]]+Tableau5[[#This Row],[PN]])))</f>
        <v>90</v>
      </c>
      <c r="O1589" s="44"/>
    </row>
    <row r="1590" spans="5:15" x14ac:dyDescent="0.25">
      <c r="E1590" s="125"/>
      <c r="F1590" s="5" t="s">
        <v>107</v>
      </c>
      <c r="G1590" s="145" t="s">
        <v>2104</v>
      </c>
      <c r="H1590" s="74" t="s">
        <v>26</v>
      </c>
      <c r="I1590" s="127" t="s">
        <v>4014</v>
      </c>
      <c r="J1590" s="144" t="s">
        <v>5924</v>
      </c>
      <c r="K1590" s="142">
        <v>100</v>
      </c>
      <c r="L1590" s="143">
        <v>0.1</v>
      </c>
      <c r="M1590" s="141"/>
      <c r="N1590" s="43">
        <f>IF(Tableau5[[#This Row],[PN]]&gt;0.05,"ERREUR",Tableau5[[#This Row],[Prix de vente public]]*(1-(Tableau5[[#This Row],[Remise]]+Tableau5[[#This Row],[PN]])))</f>
        <v>90</v>
      </c>
      <c r="O1590" s="44"/>
    </row>
    <row r="1591" spans="5:15" x14ac:dyDescent="0.25">
      <c r="E1591" s="125"/>
      <c r="F1591" s="5" t="s">
        <v>107</v>
      </c>
      <c r="G1591" s="145" t="s">
        <v>2105</v>
      </c>
      <c r="H1591" s="74" t="s">
        <v>26</v>
      </c>
      <c r="I1591" s="127" t="s">
        <v>4015</v>
      </c>
      <c r="J1591" s="144" t="s">
        <v>5925</v>
      </c>
      <c r="K1591" s="142">
        <v>100</v>
      </c>
      <c r="L1591" s="143">
        <v>0.1</v>
      </c>
      <c r="M1591" s="141"/>
      <c r="N1591" s="43">
        <f>IF(Tableau5[[#This Row],[PN]]&gt;0.05,"ERREUR",Tableau5[[#This Row],[Prix de vente public]]*(1-(Tableau5[[#This Row],[Remise]]+Tableau5[[#This Row],[PN]])))</f>
        <v>90</v>
      </c>
      <c r="O1591" s="44"/>
    </row>
    <row r="1592" spans="5:15" x14ac:dyDescent="0.25">
      <c r="E1592" s="125"/>
      <c r="F1592" s="5" t="s">
        <v>107</v>
      </c>
      <c r="G1592" s="145" t="s">
        <v>2106</v>
      </c>
      <c r="H1592" s="74" t="s">
        <v>26</v>
      </c>
      <c r="I1592" s="127" t="s">
        <v>4016</v>
      </c>
      <c r="J1592" s="144" t="s">
        <v>5926</v>
      </c>
      <c r="K1592" s="142">
        <v>100</v>
      </c>
      <c r="L1592" s="143">
        <v>0.1</v>
      </c>
      <c r="M1592" s="141"/>
      <c r="N1592" s="43">
        <f>IF(Tableau5[[#This Row],[PN]]&gt;0.05,"ERREUR",Tableau5[[#This Row],[Prix de vente public]]*(1-(Tableau5[[#This Row],[Remise]]+Tableau5[[#This Row],[PN]])))</f>
        <v>90</v>
      </c>
      <c r="O1592" s="44"/>
    </row>
    <row r="1593" spans="5:15" x14ac:dyDescent="0.25">
      <c r="E1593" s="125"/>
      <c r="F1593" s="5" t="s">
        <v>107</v>
      </c>
      <c r="G1593" s="145" t="s">
        <v>2107</v>
      </c>
      <c r="H1593" s="74" t="s">
        <v>26</v>
      </c>
      <c r="I1593" s="127" t="s">
        <v>4017</v>
      </c>
      <c r="J1593" s="144" t="s">
        <v>5927</v>
      </c>
      <c r="K1593" s="142">
        <v>100</v>
      </c>
      <c r="L1593" s="143">
        <v>0.1</v>
      </c>
      <c r="M1593" s="141"/>
      <c r="N1593" s="43">
        <f>IF(Tableau5[[#This Row],[PN]]&gt;0.05,"ERREUR",Tableau5[[#This Row],[Prix de vente public]]*(1-(Tableau5[[#This Row],[Remise]]+Tableau5[[#This Row],[PN]])))</f>
        <v>90</v>
      </c>
      <c r="O1593" s="44"/>
    </row>
    <row r="1594" spans="5:15" x14ac:dyDescent="0.25">
      <c r="E1594" s="125"/>
      <c r="F1594" s="5" t="s">
        <v>107</v>
      </c>
      <c r="G1594" s="145" t="s">
        <v>2108</v>
      </c>
      <c r="H1594" s="74" t="s">
        <v>26</v>
      </c>
      <c r="I1594" s="127" t="s">
        <v>4018</v>
      </c>
      <c r="J1594" s="144" t="s">
        <v>5928</v>
      </c>
      <c r="K1594" s="142">
        <v>100</v>
      </c>
      <c r="L1594" s="143">
        <v>0.1</v>
      </c>
      <c r="M1594" s="141"/>
      <c r="N1594" s="43">
        <f>IF(Tableau5[[#This Row],[PN]]&gt;0.05,"ERREUR",Tableau5[[#This Row],[Prix de vente public]]*(1-(Tableau5[[#This Row],[Remise]]+Tableau5[[#This Row],[PN]])))</f>
        <v>90</v>
      </c>
      <c r="O1594" s="44"/>
    </row>
    <row r="1595" spans="5:15" x14ac:dyDescent="0.25">
      <c r="E1595" s="125"/>
      <c r="F1595" s="5" t="s">
        <v>106</v>
      </c>
      <c r="G1595" s="145" t="s">
        <v>2109</v>
      </c>
      <c r="H1595" s="74" t="s">
        <v>26</v>
      </c>
      <c r="I1595" s="127" t="s">
        <v>4019</v>
      </c>
      <c r="J1595" s="144" t="s">
        <v>5929</v>
      </c>
      <c r="K1595" s="142">
        <v>100</v>
      </c>
      <c r="L1595" s="143">
        <v>0.1</v>
      </c>
      <c r="M1595" s="141"/>
      <c r="N1595" s="43">
        <f>IF(Tableau5[[#This Row],[PN]]&gt;0.05,"ERREUR",Tableau5[[#This Row],[Prix de vente public]]*(1-(Tableau5[[#This Row],[Remise]]+Tableau5[[#This Row],[PN]])))</f>
        <v>90</v>
      </c>
      <c r="O1595" s="44"/>
    </row>
    <row r="1596" spans="5:15" x14ac:dyDescent="0.25">
      <c r="E1596" s="125"/>
      <c r="F1596" s="5" t="s">
        <v>106</v>
      </c>
      <c r="G1596" s="145" t="s">
        <v>2110</v>
      </c>
      <c r="H1596" s="74" t="s">
        <v>26</v>
      </c>
      <c r="I1596" s="127" t="s">
        <v>4020</v>
      </c>
      <c r="J1596" s="144" t="s">
        <v>5930</v>
      </c>
      <c r="K1596" s="142">
        <v>100</v>
      </c>
      <c r="L1596" s="143">
        <v>0.1</v>
      </c>
      <c r="M1596" s="141"/>
      <c r="N1596" s="43">
        <f>IF(Tableau5[[#This Row],[PN]]&gt;0.05,"ERREUR",Tableau5[[#This Row],[Prix de vente public]]*(1-(Tableau5[[#This Row],[Remise]]+Tableau5[[#This Row],[PN]])))</f>
        <v>90</v>
      </c>
      <c r="O1596" s="44"/>
    </row>
    <row r="1597" spans="5:15" x14ac:dyDescent="0.25">
      <c r="E1597" s="125"/>
      <c r="F1597" s="5" t="s">
        <v>106</v>
      </c>
      <c r="G1597" s="145" t="s">
        <v>2111</v>
      </c>
      <c r="H1597" s="74" t="s">
        <v>26</v>
      </c>
      <c r="I1597" s="127" t="s">
        <v>4021</v>
      </c>
      <c r="J1597" s="144" t="s">
        <v>5931</v>
      </c>
      <c r="K1597" s="142">
        <v>100</v>
      </c>
      <c r="L1597" s="143">
        <v>0.1</v>
      </c>
      <c r="M1597" s="141"/>
      <c r="N1597" s="43">
        <f>IF(Tableau5[[#This Row],[PN]]&gt;0.05,"ERREUR",Tableau5[[#This Row],[Prix de vente public]]*(1-(Tableau5[[#This Row],[Remise]]+Tableau5[[#This Row],[PN]])))</f>
        <v>90</v>
      </c>
      <c r="O1597" s="44"/>
    </row>
    <row r="1598" spans="5:15" x14ac:dyDescent="0.25">
      <c r="E1598" s="125"/>
      <c r="F1598" s="5" t="s">
        <v>106</v>
      </c>
      <c r="G1598" s="145" t="s">
        <v>2112</v>
      </c>
      <c r="H1598" s="74" t="s">
        <v>26</v>
      </c>
      <c r="I1598" s="127" t="s">
        <v>4022</v>
      </c>
      <c r="J1598" s="144" t="s">
        <v>5932</v>
      </c>
      <c r="K1598" s="142">
        <v>100</v>
      </c>
      <c r="L1598" s="143">
        <v>0.1</v>
      </c>
      <c r="M1598" s="141"/>
      <c r="N1598" s="43">
        <f>IF(Tableau5[[#This Row],[PN]]&gt;0.05,"ERREUR",Tableau5[[#This Row],[Prix de vente public]]*(1-(Tableau5[[#This Row],[Remise]]+Tableau5[[#This Row],[PN]])))</f>
        <v>90</v>
      </c>
      <c r="O1598" s="44"/>
    </row>
    <row r="1599" spans="5:15" x14ac:dyDescent="0.25">
      <c r="E1599" s="125"/>
      <c r="F1599" s="5" t="s">
        <v>106</v>
      </c>
      <c r="G1599" s="145" t="s">
        <v>2113</v>
      </c>
      <c r="H1599" s="74" t="s">
        <v>26</v>
      </c>
      <c r="I1599" s="127" t="s">
        <v>4023</v>
      </c>
      <c r="J1599" s="144" t="s">
        <v>5933</v>
      </c>
      <c r="K1599" s="142">
        <v>100</v>
      </c>
      <c r="L1599" s="143">
        <v>0.1</v>
      </c>
      <c r="M1599" s="141"/>
      <c r="N1599" s="43">
        <f>IF(Tableau5[[#This Row],[PN]]&gt;0.05,"ERREUR",Tableau5[[#This Row],[Prix de vente public]]*(1-(Tableau5[[#This Row],[Remise]]+Tableau5[[#This Row],[PN]])))</f>
        <v>90</v>
      </c>
      <c r="O1599" s="44"/>
    </row>
    <row r="1600" spans="5:15" x14ac:dyDescent="0.25">
      <c r="E1600" s="125"/>
      <c r="F1600" s="5" t="s">
        <v>106</v>
      </c>
      <c r="G1600" s="145" t="s">
        <v>2114</v>
      </c>
      <c r="H1600" s="74" t="s">
        <v>26</v>
      </c>
      <c r="I1600" s="127" t="s">
        <v>4024</v>
      </c>
      <c r="J1600" s="144" t="s">
        <v>5934</v>
      </c>
      <c r="K1600" s="142">
        <v>100</v>
      </c>
      <c r="L1600" s="143">
        <v>0.1</v>
      </c>
      <c r="M1600" s="141"/>
      <c r="N1600" s="43">
        <f>IF(Tableau5[[#This Row],[PN]]&gt;0.05,"ERREUR",Tableau5[[#This Row],[Prix de vente public]]*(1-(Tableau5[[#This Row],[Remise]]+Tableau5[[#This Row],[PN]])))</f>
        <v>90</v>
      </c>
      <c r="O1600" s="44"/>
    </row>
    <row r="1601" spans="5:15" x14ac:dyDescent="0.25">
      <c r="E1601" s="125"/>
      <c r="F1601" s="5" t="s">
        <v>106</v>
      </c>
      <c r="G1601" s="145" t="s">
        <v>2115</v>
      </c>
      <c r="H1601" s="74" t="s">
        <v>26</v>
      </c>
      <c r="I1601" s="127" t="s">
        <v>4025</v>
      </c>
      <c r="J1601" s="144" t="s">
        <v>5935</v>
      </c>
      <c r="K1601" s="142">
        <v>100</v>
      </c>
      <c r="L1601" s="143">
        <v>0.1</v>
      </c>
      <c r="M1601" s="141"/>
      <c r="N1601" s="43">
        <f>IF(Tableau5[[#This Row],[PN]]&gt;0.05,"ERREUR",Tableau5[[#This Row],[Prix de vente public]]*(1-(Tableau5[[#This Row],[Remise]]+Tableau5[[#This Row],[PN]])))</f>
        <v>90</v>
      </c>
      <c r="O1601" s="44"/>
    </row>
    <row r="1602" spans="5:15" x14ac:dyDescent="0.25">
      <c r="E1602" s="125"/>
      <c r="F1602" s="5" t="s">
        <v>106</v>
      </c>
      <c r="G1602" s="145" t="s">
        <v>2116</v>
      </c>
      <c r="H1602" s="74" t="s">
        <v>26</v>
      </c>
      <c r="I1602" s="127" t="s">
        <v>4026</v>
      </c>
      <c r="J1602" s="144" t="s">
        <v>5936</v>
      </c>
      <c r="K1602" s="142">
        <v>100</v>
      </c>
      <c r="L1602" s="143">
        <v>0.1</v>
      </c>
      <c r="M1602" s="141"/>
      <c r="N1602" s="43">
        <f>IF(Tableau5[[#This Row],[PN]]&gt;0.05,"ERREUR",Tableau5[[#This Row],[Prix de vente public]]*(1-(Tableau5[[#This Row],[Remise]]+Tableau5[[#This Row],[PN]])))</f>
        <v>90</v>
      </c>
      <c r="O1602" s="44"/>
    </row>
    <row r="1603" spans="5:15" x14ac:dyDescent="0.25">
      <c r="E1603" s="125"/>
      <c r="F1603" s="5" t="s">
        <v>106</v>
      </c>
      <c r="G1603" s="145" t="s">
        <v>2117</v>
      </c>
      <c r="H1603" s="74" t="s">
        <v>26</v>
      </c>
      <c r="I1603" s="127" t="s">
        <v>4027</v>
      </c>
      <c r="J1603" s="144" t="s">
        <v>5937</v>
      </c>
      <c r="K1603" s="142">
        <v>100</v>
      </c>
      <c r="L1603" s="143">
        <v>0.1</v>
      </c>
      <c r="M1603" s="141"/>
      <c r="N1603" s="43">
        <f>IF(Tableau5[[#This Row],[PN]]&gt;0.05,"ERREUR",Tableau5[[#This Row],[Prix de vente public]]*(1-(Tableau5[[#This Row],[Remise]]+Tableau5[[#This Row],[PN]])))</f>
        <v>90</v>
      </c>
      <c r="O1603" s="44"/>
    </row>
    <row r="1604" spans="5:15" x14ac:dyDescent="0.25">
      <c r="E1604" s="125"/>
      <c r="F1604" s="5" t="s">
        <v>106</v>
      </c>
      <c r="G1604" s="145" t="s">
        <v>2118</v>
      </c>
      <c r="H1604" s="74" t="s">
        <v>26</v>
      </c>
      <c r="I1604" s="127" t="s">
        <v>4028</v>
      </c>
      <c r="J1604" s="144" t="s">
        <v>5938</v>
      </c>
      <c r="K1604" s="142">
        <v>100</v>
      </c>
      <c r="L1604" s="143">
        <v>0.1</v>
      </c>
      <c r="M1604" s="141"/>
      <c r="N1604" s="43">
        <f>IF(Tableau5[[#This Row],[PN]]&gt;0.05,"ERREUR",Tableau5[[#This Row],[Prix de vente public]]*(1-(Tableau5[[#This Row],[Remise]]+Tableau5[[#This Row],[PN]])))</f>
        <v>90</v>
      </c>
      <c r="O1604" s="44"/>
    </row>
    <row r="1605" spans="5:15" x14ac:dyDescent="0.25">
      <c r="E1605" s="125"/>
      <c r="F1605" s="5" t="s">
        <v>106</v>
      </c>
      <c r="G1605" s="145" t="s">
        <v>2119</v>
      </c>
      <c r="H1605" s="74" t="s">
        <v>26</v>
      </c>
      <c r="I1605" s="127" t="s">
        <v>4029</v>
      </c>
      <c r="J1605" s="144" t="s">
        <v>5939</v>
      </c>
      <c r="K1605" s="142">
        <v>100</v>
      </c>
      <c r="L1605" s="143">
        <v>0.1</v>
      </c>
      <c r="M1605" s="141"/>
      <c r="N1605" s="43">
        <f>IF(Tableau5[[#This Row],[PN]]&gt;0.05,"ERREUR",Tableau5[[#This Row],[Prix de vente public]]*(1-(Tableau5[[#This Row],[Remise]]+Tableau5[[#This Row],[PN]])))</f>
        <v>90</v>
      </c>
      <c r="O1605" s="44"/>
    </row>
    <row r="1606" spans="5:15" x14ac:dyDescent="0.25">
      <c r="E1606" s="125"/>
      <c r="F1606" s="5" t="s">
        <v>106</v>
      </c>
      <c r="G1606" s="145" t="s">
        <v>2120</v>
      </c>
      <c r="H1606" s="74" t="s">
        <v>26</v>
      </c>
      <c r="I1606" s="127" t="s">
        <v>4030</v>
      </c>
      <c r="J1606" s="144" t="s">
        <v>5940</v>
      </c>
      <c r="K1606" s="142">
        <v>100</v>
      </c>
      <c r="L1606" s="143">
        <v>0.1</v>
      </c>
      <c r="M1606" s="141"/>
      <c r="N1606" s="43">
        <f>IF(Tableau5[[#This Row],[PN]]&gt;0.05,"ERREUR",Tableau5[[#This Row],[Prix de vente public]]*(1-(Tableau5[[#This Row],[Remise]]+Tableau5[[#This Row],[PN]])))</f>
        <v>90</v>
      </c>
      <c r="O1606" s="44"/>
    </row>
    <row r="1607" spans="5:15" x14ac:dyDescent="0.25">
      <c r="E1607" s="125"/>
      <c r="F1607" s="5" t="s">
        <v>106</v>
      </c>
      <c r="G1607" s="145" t="s">
        <v>2121</v>
      </c>
      <c r="H1607" s="74" t="s">
        <v>26</v>
      </c>
      <c r="I1607" s="127" t="s">
        <v>4031</v>
      </c>
      <c r="J1607" s="144" t="s">
        <v>5941</v>
      </c>
      <c r="K1607" s="142">
        <v>100</v>
      </c>
      <c r="L1607" s="143">
        <v>0.1</v>
      </c>
      <c r="M1607" s="141"/>
      <c r="N1607" s="43">
        <f>IF(Tableau5[[#This Row],[PN]]&gt;0.05,"ERREUR",Tableau5[[#This Row],[Prix de vente public]]*(1-(Tableau5[[#This Row],[Remise]]+Tableau5[[#This Row],[PN]])))</f>
        <v>90</v>
      </c>
      <c r="O1607" s="44"/>
    </row>
    <row r="1608" spans="5:15" x14ac:dyDescent="0.25">
      <c r="E1608" s="125"/>
      <c r="F1608" s="5" t="s">
        <v>106</v>
      </c>
      <c r="G1608" s="145" t="s">
        <v>2122</v>
      </c>
      <c r="H1608" s="74" t="s">
        <v>26</v>
      </c>
      <c r="I1608" s="127" t="s">
        <v>4032</v>
      </c>
      <c r="J1608" s="144" t="s">
        <v>5942</v>
      </c>
      <c r="K1608" s="142">
        <v>100</v>
      </c>
      <c r="L1608" s="143">
        <v>0.1</v>
      </c>
      <c r="M1608" s="141"/>
      <c r="N1608" s="43">
        <f>IF(Tableau5[[#This Row],[PN]]&gt;0.05,"ERREUR",Tableau5[[#This Row],[Prix de vente public]]*(1-(Tableau5[[#This Row],[Remise]]+Tableau5[[#This Row],[PN]])))</f>
        <v>90</v>
      </c>
      <c r="O1608" s="44"/>
    </row>
    <row r="1609" spans="5:15" x14ac:dyDescent="0.25">
      <c r="E1609" s="125"/>
      <c r="F1609" s="5" t="s">
        <v>106</v>
      </c>
      <c r="G1609" s="145" t="s">
        <v>2123</v>
      </c>
      <c r="H1609" s="74" t="s">
        <v>26</v>
      </c>
      <c r="I1609" s="127" t="s">
        <v>4033</v>
      </c>
      <c r="J1609" s="144" t="s">
        <v>5943</v>
      </c>
      <c r="K1609" s="142">
        <v>100</v>
      </c>
      <c r="L1609" s="143">
        <v>0.1</v>
      </c>
      <c r="M1609" s="141"/>
      <c r="N1609" s="43">
        <f>IF(Tableau5[[#This Row],[PN]]&gt;0.05,"ERREUR",Tableau5[[#This Row],[Prix de vente public]]*(1-(Tableau5[[#This Row],[Remise]]+Tableau5[[#This Row],[PN]])))</f>
        <v>90</v>
      </c>
      <c r="O1609" s="44"/>
    </row>
    <row r="1610" spans="5:15" x14ac:dyDescent="0.25">
      <c r="E1610" s="125"/>
      <c r="F1610" s="5" t="s">
        <v>106</v>
      </c>
      <c r="G1610" s="145" t="s">
        <v>2124</v>
      </c>
      <c r="H1610" s="74" t="s">
        <v>26</v>
      </c>
      <c r="I1610" s="127" t="s">
        <v>4034</v>
      </c>
      <c r="J1610" s="144" t="s">
        <v>5944</v>
      </c>
      <c r="K1610" s="142">
        <v>100</v>
      </c>
      <c r="L1610" s="143">
        <v>0.1</v>
      </c>
      <c r="M1610" s="141"/>
      <c r="N1610" s="43">
        <f>IF(Tableau5[[#This Row],[PN]]&gt;0.05,"ERREUR",Tableau5[[#This Row],[Prix de vente public]]*(1-(Tableau5[[#This Row],[Remise]]+Tableau5[[#This Row],[PN]])))</f>
        <v>90</v>
      </c>
      <c r="O1610" s="44"/>
    </row>
    <row r="1611" spans="5:15" x14ac:dyDescent="0.25">
      <c r="E1611" s="125"/>
      <c r="F1611" s="5" t="s">
        <v>106</v>
      </c>
      <c r="G1611" s="145" t="s">
        <v>2125</v>
      </c>
      <c r="H1611" s="74" t="s">
        <v>26</v>
      </c>
      <c r="I1611" s="127" t="s">
        <v>4035</v>
      </c>
      <c r="J1611" s="144" t="s">
        <v>5945</v>
      </c>
      <c r="K1611" s="142">
        <v>100</v>
      </c>
      <c r="L1611" s="143">
        <v>0.1</v>
      </c>
      <c r="M1611" s="141"/>
      <c r="N1611" s="43">
        <f>IF(Tableau5[[#This Row],[PN]]&gt;0.05,"ERREUR",Tableau5[[#This Row],[Prix de vente public]]*(1-(Tableau5[[#This Row],[Remise]]+Tableau5[[#This Row],[PN]])))</f>
        <v>90</v>
      </c>
      <c r="O1611" s="44"/>
    </row>
    <row r="1612" spans="5:15" x14ac:dyDescent="0.25">
      <c r="E1612" s="125"/>
      <c r="F1612" s="5" t="s">
        <v>106</v>
      </c>
      <c r="G1612" s="145" t="s">
        <v>2126</v>
      </c>
      <c r="H1612" s="74" t="s">
        <v>26</v>
      </c>
      <c r="I1612" s="127" t="s">
        <v>4036</v>
      </c>
      <c r="J1612" s="144" t="s">
        <v>5946</v>
      </c>
      <c r="K1612" s="142">
        <v>100</v>
      </c>
      <c r="L1612" s="143">
        <v>0.1</v>
      </c>
      <c r="M1612" s="141"/>
      <c r="N1612" s="43">
        <f>IF(Tableau5[[#This Row],[PN]]&gt;0.05,"ERREUR",Tableau5[[#This Row],[Prix de vente public]]*(1-(Tableau5[[#This Row],[Remise]]+Tableau5[[#This Row],[PN]])))</f>
        <v>90</v>
      </c>
      <c r="O1612" s="44"/>
    </row>
    <row r="1613" spans="5:15" x14ac:dyDescent="0.25">
      <c r="E1613" s="125"/>
      <c r="F1613" s="5" t="s">
        <v>106</v>
      </c>
      <c r="G1613" s="145" t="s">
        <v>2127</v>
      </c>
      <c r="H1613" s="74" t="s">
        <v>26</v>
      </c>
      <c r="I1613" s="127" t="s">
        <v>4037</v>
      </c>
      <c r="J1613" s="144" t="s">
        <v>5947</v>
      </c>
      <c r="K1613" s="142">
        <v>100</v>
      </c>
      <c r="L1613" s="143">
        <v>0.1</v>
      </c>
      <c r="M1613" s="141"/>
      <c r="N1613" s="43">
        <f>IF(Tableau5[[#This Row],[PN]]&gt;0.05,"ERREUR",Tableau5[[#This Row],[Prix de vente public]]*(1-(Tableau5[[#This Row],[Remise]]+Tableau5[[#This Row],[PN]])))</f>
        <v>90</v>
      </c>
      <c r="O1613" s="44"/>
    </row>
    <row r="1614" spans="5:15" x14ac:dyDescent="0.25">
      <c r="E1614" s="125"/>
      <c r="F1614" s="5" t="s">
        <v>106</v>
      </c>
      <c r="G1614" s="145" t="s">
        <v>2128</v>
      </c>
      <c r="H1614" s="74" t="s">
        <v>26</v>
      </c>
      <c r="I1614" s="127" t="s">
        <v>4038</v>
      </c>
      <c r="J1614" s="144" t="s">
        <v>5948</v>
      </c>
      <c r="K1614" s="142">
        <v>100</v>
      </c>
      <c r="L1614" s="143">
        <v>0.1</v>
      </c>
      <c r="M1614" s="141"/>
      <c r="N1614" s="43">
        <f>IF(Tableau5[[#This Row],[PN]]&gt;0.05,"ERREUR",Tableau5[[#This Row],[Prix de vente public]]*(1-(Tableau5[[#This Row],[Remise]]+Tableau5[[#This Row],[PN]])))</f>
        <v>90</v>
      </c>
      <c r="O1614" s="44"/>
    </row>
    <row r="1615" spans="5:15" x14ac:dyDescent="0.25">
      <c r="E1615" s="125"/>
      <c r="F1615" s="5" t="s">
        <v>106</v>
      </c>
      <c r="G1615" s="145" t="s">
        <v>2129</v>
      </c>
      <c r="H1615" s="74" t="s">
        <v>26</v>
      </c>
      <c r="I1615" s="127" t="s">
        <v>4039</v>
      </c>
      <c r="J1615" s="144" t="s">
        <v>5949</v>
      </c>
      <c r="K1615" s="142">
        <v>100</v>
      </c>
      <c r="L1615" s="143">
        <v>0.1</v>
      </c>
      <c r="M1615" s="141"/>
      <c r="N1615" s="43">
        <f>IF(Tableau5[[#This Row],[PN]]&gt;0.05,"ERREUR",Tableau5[[#This Row],[Prix de vente public]]*(1-(Tableau5[[#This Row],[Remise]]+Tableau5[[#This Row],[PN]])))</f>
        <v>90</v>
      </c>
      <c r="O1615" s="44"/>
    </row>
    <row r="1616" spans="5:15" x14ac:dyDescent="0.25">
      <c r="E1616" s="125"/>
      <c r="F1616" s="5" t="s">
        <v>106</v>
      </c>
      <c r="G1616" s="145" t="s">
        <v>2130</v>
      </c>
      <c r="H1616" s="74" t="s">
        <v>26</v>
      </c>
      <c r="I1616" s="127" t="s">
        <v>4040</v>
      </c>
      <c r="J1616" s="144" t="s">
        <v>5950</v>
      </c>
      <c r="K1616" s="142">
        <v>100</v>
      </c>
      <c r="L1616" s="143">
        <v>0.1</v>
      </c>
      <c r="M1616" s="141"/>
      <c r="N1616" s="43">
        <f>IF(Tableau5[[#This Row],[PN]]&gt;0.05,"ERREUR",Tableau5[[#This Row],[Prix de vente public]]*(1-(Tableau5[[#This Row],[Remise]]+Tableau5[[#This Row],[PN]])))</f>
        <v>90</v>
      </c>
      <c r="O1616" s="44"/>
    </row>
    <row r="1617" spans="5:15" x14ac:dyDescent="0.25">
      <c r="E1617" s="125"/>
      <c r="F1617" s="5" t="s">
        <v>106</v>
      </c>
      <c r="G1617" s="145" t="s">
        <v>2131</v>
      </c>
      <c r="H1617" s="74" t="s">
        <v>26</v>
      </c>
      <c r="I1617" s="127" t="s">
        <v>4041</v>
      </c>
      <c r="J1617" s="144" t="s">
        <v>5951</v>
      </c>
      <c r="K1617" s="142">
        <v>100</v>
      </c>
      <c r="L1617" s="143">
        <v>0.1</v>
      </c>
      <c r="M1617" s="141"/>
      <c r="N1617" s="43">
        <f>IF(Tableau5[[#This Row],[PN]]&gt;0.05,"ERREUR",Tableau5[[#This Row],[Prix de vente public]]*(1-(Tableau5[[#This Row],[Remise]]+Tableau5[[#This Row],[PN]])))</f>
        <v>90</v>
      </c>
      <c r="O1617" s="44"/>
    </row>
    <row r="1618" spans="5:15" x14ac:dyDescent="0.25">
      <c r="E1618" s="125"/>
      <c r="F1618" s="5" t="s">
        <v>106</v>
      </c>
      <c r="G1618" s="145" t="s">
        <v>2132</v>
      </c>
      <c r="H1618" s="74" t="s">
        <v>26</v>
      </c>
      <c r="I1618" s="127" t="s">
        <v>4042</v>
      </c>
      <c r="J1618" s="144" t="s">
        <v>5952</v>
      </c>
      <c r="K1618" s="142">
        <v>100</v>
      </c>
      <c r="L1618" s="143">
        <v>0.1</v>
      </c>
      <c r="M1618" s="141"/>
      <c r="N1618" s="43">
        <f>IF(Tableau5[[#This Row],[PN]]&gt;0.05,"ERREUR",Tableau5[[#This Row],[Prix de vente public]]*(1-(Tableau5[[#This Row],[Remise]]+Tableau5[[#This Row],[PN]])))</f>
        <v>90</v>
      </c>
      <c r="O1618" s="44"/>
    </row>
    <row r="1619" spans="5:15" x14ac:dyDescent="0.25">
      <c r="E1619" s="125"/>
      <c r="F1619" s="5" t="s">
        <v>106</v>
      </c>
      <c r="G1619" s="145" t="s">
        <v>2133</v>
      </c>
      <c r="H1619" s="74" t="s">
        <v>26</v>
      </c>
      <c r="I1619" s="127" t="s">
        <v>4043</v>
      </c>
      <c r="J1619" s="144" t="s">
        <v>5953</v>
      </c>
      <c r="K1619" s="142">
        <v>100</v>
      </c>
      <c r="L1619" s="143">
        <v>0.1</v>
      </c>
      <c r="M1619" s="141"/>
      <c r="N1619" s="43">
        <f>IF(Tableau5[[#This Row],[PN]]&gt;0.05,"ERREUR",Tableau5[[#This Row],[Prix de vente public]]*(1-(Tableau5[[#This Row],[Remise]]+Tableau5[[#This Row],[PN]])))</f>
        <v>90</v>
      </c>
      <c r="O1619" s="44"/>
    </row>
    <row r="1620" spans="5:15" x14ac:dyDescent="0.25">
      <c r="E1620" s="125"/>
      <c r="F1620" s="5" t="s">
        <v>106</v>
      </c>
      <c r="G1620" s="145" t="s">
        <v>2134</v>
      </c>
      <c r="H1620" s="74" t="s">
        <v>26</v>
      </c>
      <c r="I1620" s="127" t="s">
        <v>4044</v>
      </c>
      <c r="J1620" s="144" t="s">
        <v>5954</v>
      </c>
      <c r="K1620" s="142">
        <v>100</v>
      </c>
      <c r="L1620" s="143">
        <v>0.1</v>
      </c>
      <c r="M1620" s="141"/>
      <c r="N1620" s="43">
        <f>IF(Tableau5[[#This Row],[PN]]&gt;0.05,"ERREUR",Tableau5[[#This Row],[Prix de vente public]]*(1-(Tableau5[[#This Row],[Remise]]+Tableau5[[#This Row],[PN]])))</f>
        <v>90</v>
      </c>
      <c r="O1620" s="44"/>
    </row>
    <row r="1621" spans="5:15" x14ac:dyDescent="0.25">
      <c r="E1621" s="125"/>
      <c r="F1621" s="5" t="s">
        <v>106</v>
      </c>
      <c r="G1621" s="145" t="s">
        <v>2135</v>
      </c>
      <c r="H1621" s="74" t="s">
        <v>26</v>
      </c>
      <c r="I1621" s="127" t="s">
        <v>4045</v>
      </c>
      <c r="J1621" s="144" t="s">
        <v>5955</v>
      </c>
      <c r="K1621" s="142">
        <v>100</v>
      </c>
      <c r="L1621" s="143">
        <v>0.1</v>
      </c>
      <c r="M1621" s="141"/>
      <c r="N1621" s="43">
        <f>IF(Tableau5[[#This Row],[PN]]&gt;0.05,"ERREUR",Tableau5[[#This Row],[Prix de vente public]]*(1-(Tableau5[[#This Row],[Remise]]+Tableau5[[#This Row],[PN]])))</f>
        <v>90</v>
      </c>
      <c r="O1621" s="44"/>
    </row>
    <row r="1622" spans="5:15" x14ac:dyDescent="0.25">
      <c r="E1622" s="125"/>
      <c r="F1622" s="5" t="s">
        <v>106</v>
      </c>
      <c r="G1622" s="145" t="s">
        <v>2136</v>
      </c>
      <c r="H1622" s="74" t="s">
        <v>26</v>
      </c>
      <c r="I1622" s="127" t="s">
        <v>4046</v>
      </c>
      <c r="J1622" s="144" t="s">
        <v>5956</v>
      </c>
      <c r="K1622" s="142">
        <v>100</v>
      </c>
      <c r="L1622" s="143">
        <v>0.1</v>
      </c>
      <c r="M1622" s="141"/>
      <c r="N1622" s="43">
        <f>IF(Tableau5[[#This Row],[PN]]&gt;0.05,"ERREUR",Tableau5[[#This Row],[Prix de vente public]]*(1-(Tableau5[[#This Row],[Remise]]+Tableau5[[#This Row],[PN]])))</f>
        <v>90</v>
      </c>
      <c r="O1622" s="44"/>
    </row>
    <row r="1623" spans="5:15" x14ac:dyDescent="0.25">
      <c r="E1623" s="125"/>
      <c r="F1623" s="5" t="s">
        <v>106</v>
      </c>
      <c r="G1623" s="145" t="s">
        <v>2137</v>
      </c>
      <c r="H1623" s="74" t="s">
        <v>26</v>
      </c>
      <c r="I1623" s="127" t="s">
        <v>4047</v>
      </c>
      <c r="J1623" s="144" t="s">
        <v>5957</v>
      </c>
      <c r="K1623" s="142">
        <v>100</v>
      </c>
      <c r="L1623" s="143">
        <v>0.1</v>
      </c>
      <c r="M1623" s="141"/>
      <c r="N1623" s="43">
        <f>IF(Tableau5[[#This Row],[PN]]&gt;0.05,"ERREUR",Tableau5[[#This Row],[Prix de vente public]]*(1-(Tableau5[[#This Row],[Remise]]+Tableau5[[#This Row],[PN]])))</f>
        <v>90</v>
      </c>
      <c r="O1623" s="44"/>
    </row>
    <row r="1624" spans="5:15" x14ac:dyDescent="0.25">
      <c r="E1624" s="125"/>
      <c r="F1624" s="5" t="s">
        <v>106</v>
      </c>
      <c r="G1624" s="145" t="s">
        <v>2138</v>
      </c>
      <c r="H1624" s="74" t="s">
        <v>26</v>
      </c>
      <c r="I1624" s="127" t="s">
        <v>4048</v>
      </c>
      <c r="J1624" s="144" t="s">
        <v>5958</v>
      </c>
      <c r="K1624" s="142">
        <v>100</v>
      </c>
      <c r="L1624" s="143">
        <v>0.1</v>
      </c>
      <c r="M1624" s="141"/>
      <c r="N1624" s="43">
        <f>IF(Tableau5[[#This Row],[PN]]&gt;0.05,"ERREUR",Tableau5[[#This Row],[Prix de vente public]]*(1-(Tableau5[[#This Row],[Remise]]+Tableau5[[#This Row],[PN]])))</f>
        <v>90</v>
      </c>
      <c r="O1624" s="44"/>
    </row>
    <row r="1625" spans="5:15" x14ac:dyDescent="0.25">
      <c r="E1625" s="125"/>
      <c r="F1625" s="5" t="s">
        <v>106</v>
      </c>
      <c r="G1625" s="145" t="s">
        <v>2139</v>
      </c>
      <c r="H1625" s="74" t="s">
        <v>26</v>
      </c>
      <c r="I1625" s="127" t="s">
        <v>4049</v>
      </c>
      <c r="J1625" s="144" t="s">
        <v>5959</v>
      </c>
      <c r="K1625" s="142">
        <v>100</v>
      </c>
      <c r="L1625" s="143">
        <v>0.1</v>
      </c>
      <c r="M1625" s="141"/>
      <c r="N1625" s="43">
        <f>IF(Tableau5[[#This Row],[PN]]&gt;0.05,"ERREUR",Tableau5[[#This Row],[Prix de vente public]]*(1-(Tableau5[[#This Row],[Remise]]+Tableau5[[#This Row],[PN]])))</f>
        <v>90</v>
      </c>
      <c r="O1625" s="44"/>
    </row>
    <row r="1626" spans="5:15" x14ac:dyDescent="0.25">
      <c r="E1626" s="125"/>
      <c r="F1626" s="5" t="s">
        <v>106</v>
      </c>
      <c r="G1626" s="145" t="s">
        <v>2140</v>
      </c>
      <c r="H1626" s="74" t="s">
        <v>26</v>
      </c>
      <c r="I1626" s="127" t="s">
        <v>4050</v>
      </c>
      <c r="J1626" s="144" t="s">
        <v>5960</v>
      </c>
      <c r="K1626" s="142">
        <v>100</v>
      </c>
      <c r="L1626" s="143">
        <v>0.1</v>
      </c>
      <c r="M1626" s="141"/>
      <c r="N1626" s="43">
        <f>IF(Tableau5[[#This Row],[PN]]&gt;0.05,"ERREUR",Tableau5[[#This Row],[Prix de vente public]]*(1-(Tableau5[[#This Row],[Remise]]+Tableau5[[#This Row],[PN]])))</f>
        <v>90</v>
      </c>
      <c r="O1626" s="44"/>
    </row>
    <row r="1627" spans="5:15" x14ac:dyDescent="0.25">
      <c r="E1627" s="125"/>
      <c r="F1627" s="5" t="s">
        <v>106</v>
      </c>
      <c r="G1627" s="145" t="s">
        <v>2141</v>
      </c>
      <c r="H1627" s="74" t="s">
        <v>26</v>
      </c>
      <c r="I1627" s="127" t="s">
        <v>4051</v>
      </c>
      <c r="J1627" s="144" t="s">
        <v>5961</v>
      </c>
      <c r="K1627" s="142">
        <v>100</v>
      </c>
      <c r="L1627" s="143">
        <v>0.1</v>
      </c>
      <c r="M1627" s="141"/>
      <c r="N1627" s="43">
        <f>IF(Tableau5[[#This Row],[PN]]&gt;0.05,"ERREUR",Tableau5[[#This Row],[Prix de vente public]]*(1-(Tableau5[[#This Row],[Remise]]+Tableau5[[#This Row],[PN]])))</f>
        <v>90</v>
      </c>
      <c r="O1627" s="44"/>
    </row>
    <row r="1628" spans="5:15" x14ac:dyDescent="0.25">
      <c r="E1628" s="125"/>
      <c r="F1628" s="5" t="s">
        <v>106</v>
      </c>
      <c r="G1628" s="145" t="s">
        <v>2142</v>
      </c>
      <c r="H1628" s="74" t="s">
        <v>26</v>
      </c>
      <c r="I1628" s="127" t="s">
        <v>4052</v>
      </c>
      <c r="J1628" s="144" t="s">
        <v>5962</v>
      </c>
      <c r="K1628" s="142">
        <v>100</v>
      </c>
      <c r="L1628" s="143">
        <v>0.1</v>
      </c>
      <c r="M1628" s="141"/>
      <c r="N1628" s="43">
        <f>IF(Tableau5[[#This Row],[PN]]&gt;0.05,"ERREUR",Tableau5[[#This Row],[Prix de vente public]]*(1-(Tableau5[[#This Row],[Remise]]+Tableau5[[#This Row],[PN]])))</f>
        <v>90</v>
      </c>
      <c r="O1628" s="44"/>
    </row>
    <row r="1629" spans="5:15" x14ac:dyDescent="0.25">
      <c r="E1629" s="125"/>
      <c r="F1629" s="5" t="s">
        <v>106</v>
      </c>
      <c r="G1629" s="145" t="s">
        <v>2143</v>
      </c>
      <c r="H1629" s="74" t="s">
        <v>26</v>
      </c>
      <c r="I1629" s="127" t="s">
        <v>4053</v>
      </c>
      <c r="J1629" s="144" t="s">
        <v>5963</v>
      </c>
      <c r="K1629" s="142">
        <v>100</v>
      </c>
      <c r="L1629" s="143">
        <v>0.1</v>
      </c>
      <c r="M1629" s="141"/>
      <c r="N1629" s="43">
        <f>IF(Tableau5[[#This Row],[PN]]&gt;0.05,"ERREUR",Tableau5[[#This Row],[Prix de vente public]]*(1-(Tableau5[[#This Row],[Remise]]+Tableau5[[#This Row],[PN]])))</f>
        <v>90</v>
      </c>
      <c r="O1629" s="44"/>
    </row>
    <row r="1630" spans="5:15" x14ac:dyDescent="0.25">
      <c r="E1630" s="125"/>
      <c r="F1630" s="5" t="s">
        <v>106</v>
      </c>
      <c r="G1630" s="145" t="s">
        <v>2144</v>
      </c>
      <c r="H1630" s="74" t="s">
        <v>26</v>
      </c>
      <c r="I1630" s="127" t="s">
        <v>4054</v>
      </c>
      <c r="J1630" s="144" t="s">
        <v>5964</v>
      </c>
      <c r="K1630" s="142">
        <v>100</v>
      </c>
      <c r="L1630" s="143">
        <v>0.1</v>
      </c>
      <c r="M1630" s="141"/>
      <c r="N1630" s="43">
        <f>IF(Tableau5[[#This Row],[PN]]&gt;0.05,"ERREUR",Tableau5[[#This Row],[Prix de vente public]]*(1-(Tableau5[[#This Row],[Remise]]+Tableau5[[#This Row],[PN]])))</f>
        <v>90</v>
      </c>
      <c r="O1630" s="44"/>
    </row>
    <row r="1631" spans="5:15" x14ac:dyDescent="0.25">
      <c r="E1631" s="125"/>
      <c r="F1631" s="5" t="s">
        <v>106</v>
      </c>
      <c r="G1631" s="145" t="s">
        <v>2145</v>
      </c>
      <c r="H1631" s="74" t="s">
        <v>26</v>
      </c>
      <c r="I1631" s="127" t="s">
        <v>4055</v>
      </c>
      <c r="J1631" s="144" t="s">
        <v>5965</v>
      </c>
      <c r="K1631" s="142">
        <v>100</v>
      </c>
      <c r="L1631" s="143">
        <v>0.1</v>
      </c>
      <c r="M1631" s="141"/>
      <c r="N1631" s="43">
        <f>IF(Tableau5[[#This Row],[PN]]&gt;0.05,"ERREUR",Tableau5[[#This Row],[Prix de vente public]]*(1-(Tableau5[[#This Row],[Remise]]+Tableau5[[#This Row],[PN]])))</f>
        <v>90</v>
      </c>
      <c r="O1631" s="44"/>
    </row>
    <row r="1632" spans="5:15" x14ac:dyDescent="0.25">
      <c r="E1632" s="125"/>
      <c r="F1632" s="5" t="s">
        <v>106</v>
      </c>
      <c r="G1632" s="145" t="s">
        <v>2146</v>
      </c>
      <c r="H1632" s="74" t="s">
        <v>26</v>
      </c>
      <c r="I1632" s="127" t="s">
        <v>4056</v>
      </c>
      <c r="J1632" s="144" t="s">
        <v>5966</v>
      </c>
      <c r="K1632" s="142">
        <v>100</v>
      </c>
      <c r="L1632" s="143">
        <v>0.1</v>
      </c>
      <c r="M1632" s="141"/>
      <c r="N1632" s="43">
        <f>IF(Tableau5[[#This Row],[PN]]&gt;0.05,"ERREUR",Tableau5[[#This Row],[Prix de vente public]]*(1-(Tableau5[[#This Row],[Remise]]+Tableau5[[#This Row],[PN]])))</f>
        <v>90</v>
      </c>
      <c r="O1632" s="44"/>
    </row>
    <row r="1633" spans="5:15" x14ac:dyDescent="0.25">
      <c r="E1633" s="125"/>
      <c r="F1633" s="5" t="s">
        <v>106</v>
      </c>
      <c r="G1633" s="145" t="s">
        <v>2147</v>
      </c>
      <c r="H1633" s="74" t="s">
        <v>26</v>
      </c>
      <c r="I1633" s="127" t="s">
        <v>4057</v>
      </c>
      <c r="J1633" s="144" t="s">
        <v>5967</v>
      </c>
      <c r="K1633" s="142">
        <v>100</v>
      </c>
      <c r="L1633" s="143">
        <v>0.1</v>
      </c>
      <c r="M1633" s="141"/>
      <c r="N1633" s="43">
        <f>IF(Tableau5[[#This Row],[PN]]&gt;0.05,"ERREUR",Tableau5[[#This Row],[Prix de vente public]]*(1-(Tableau5[[#This Row],[Remise]]+Tableau5[[#This Row],[PN]])))</f>
        <v>90</v>
      </c>
      <c r="O1633" s="44"/>
    </row>
    <row r="1634" spans="5:15" x14ac:dyDescent="0.25">
      <c r="E1634" s="125"/>
      <c r="F1634" s="5" t="s">
        <v>106</v>
      </c>
      <c r="G1634" s="145" t="s">
        <v>2148</v>
      </c>
      <c r="H1634" s="74" t="s">
        <v>26</v>
      </c>
      <c r="I1634" s="127" t="s">
        <v>4058</v>
      </c>
      <c r="J1634" s="144" t="s">
        <v>5968</v>
      </c>
      <c r="K1634" s="142">
        <v>100</v>
      </c>
      <c r="L1634" s="143">
        <v>0.1</v>
      </c>
      <c r="M1634" s="141"/>
      <c r="N1634" s="43">
        <f>IF(Tableau5[[#This Row],[PN]]&gt;0.05,"ERREUR",Tableau5[[#This Row],[Prix de vente public]]*(1-(Tableau5[[#This Row],[Remise]]+Tableau5[[#This Row],[PN]])))</f>
        <v>90</v>
      </c>
      <c r="O1634" s="44"/>
    </row>
    <row r="1635" spans="5:15" x14ac:dyDescent="0.25">
      <c r="E1635" s="125"/>
      <c r="F1635" s="5" t="s">
        <v>107</v>
      </c>
      <c r="G1635" s="145" t="s">
        <v>2149</v>
      </c>
      <c r="H1635" s="74" t="s">
        <v>26</v>
      </c>
      <c r="I1635" s="127" t="s">
        <v>4059</v>
      </c>
      <c r="J1635" s="144" t="s">
        <v>5969</v>
      </c>
      <c r="K1635" s="142">
        <v>100</v>
      </c>
      <c r="L1635" s="143">
        <v>0.1</v>
      </c>
      <c r="M1635" s="141"/>
      <c r="N1635" s="43">
        <f>IF(Tableau5[[#This Row],[PN]]&gt;0.05,"ERREUR",Tableau5[[#This Row],[Prix de vente public]]*(1-(Tableau5[[#This Row],[Remise]]+Tableau5[[#This Row],[PN]])))</f>
        <v>90</v>
      </c>
      <c r="O1635" s="44"/>
    </row>
    <row r="1636" spans="5:15" x14ac:dyDescent="0.25">
      <c r="E1636" s="125"/>
      <c r="F1636" s="5" t="s">
        <v>107</v>
      </c>
      <c r="G1636" s="145" t="s">
        <v>2150</v>
      </c>
      <c r="H1636" s="74" t="s">
        <v>26</v>
      </c>
      <c r="I1636" s="127" t="s">
        <v>4060</v>
      </c>
      <c r="J1636" s="144" t="s">
        <v>5970</v>
      </c>
      <c r="K1636" s="142">
        <v>100</v>
      </c>
      <c r="L1636" s="143">
        <v>0.1</v>
      </c>
      <c r="M1636" s="141"/>
      <c r="N1636" s="43">
        <f>IF(Tableau5[[#This Row],[PN]]&gt;0.05,"ERREUR",Tableau5[[#This Row],[Prix de vente public]]*(1-(Tableau5[[#This Row],[Remise]]+Tableau5[[#This Row],[PN]])))</f>
        <v>90</v>
      </c>
      <c r="O1636" s="44"/>
    </row>
    <row r="1637" spans="5:15" x14ac:dyDescent="0.25">
      <c r="E1637" s="125"/>
      <c r="F1637" s="5" t="s">
        <v>107</v>
      </c>
      <c r="G1637" s="145" t="s">
        <v>2151</v>
      </c>
      <c r="H1637" s="74" t="s">
        <v>26</v>
      </c>
      <c r="I1637" s="127" t="s">
        <v>4061</v>
      </c>
      <c r="J1637" s="144" t="s">
        <v>5971</v>
      </c>
      <c r="K1637" s="142">
        <v>100</v>
      </c>
      <c r="L1637" s="143">
        <v>0.1</v>
      </c>
      <c r="M1637" s="141"/>
      <c r="N1637" s="43">
        <f>IF(Tableau5[[#This Row],[PN]]&gt;0.05,"ERREUR",Tableau5[[#This Row],[Prix de vente public]]*(1-(Tableau5[[#This Row],[Remise]]+Tableau5[[#This Row],[PN]])))</f>
        <v>90</v>
      </c>
      <c r="O1637" s="44"/>
    </row>
    <row r="1638" spans="5:15" x14ac:dyDescent="0.25">
      <c r="E1638" s="125"/>
      <c r="F1638" s="5" t="s">
        <v>107</v>
      </c>
      <c r="G1638" s="145" t="s">
        <v>2152</v>
      </c>
      <c r="H1638" s="74" t="s">
        <v>26</v>
      </c>
      <c r="I1638" s="127" t="s">
        <v>4062</v>
      </c>
      <c r="J1638" s="144" t="s">
        <v>5972</v>
      </c>
      <c r="K1638" s="142">
        <v>100</v>
      </c>
      <c r="L1638" s="143">
        <v>0.1</v>
      </c>
      <c r="M1638" s="141"/>
      <c r="N1638" s="43">
        <f>IF(Tableau5[[#This Row],[PN]]&gt;0.05,"ERREUR",Tableau5[[#This Row],[Prix de vente public]]*(1-(Tableau5[[#This Row],[Remise]]+Tableau5[[#This Row],[PN]])))</f>
        <v>90</v>
      </c>
      <c r="O1638" s="44"/>
    </row>
    <row r="1639" spans="5:15" x14ac:dyDescent="0.25">
      <c r="E1639" s="125"/>
      <c r="F1639" s="5" t="s">
        <v>107</v>
      </c>
      <c r="G1639" s="145" t="s">
        <v>2153</v>
      </c>
      <c r="H1639" s="74" t="s">
        <v>26</v>
      </c>
      <c r="I1639" s="127" t="s">
        <v>4063</v>
      </c>
      <c r="J1639" s="144" t="s">
        <v>5973</v>
      </c>
      <c r="K1639" s="142">
        <v>100</v>
      </c>
      <c r="L1639" s="143">
        <v>0.1</v>
      </c>
      <c r="M1639" s="141"/>
      <c r="N1639" s="43">
        <f>IF(Tableau5[[#This Row],[PN]]&gt;0.05,"ERREUR",Tableau5[[#This Row],[Prix de vente public]]*(1-(Tableau5[[#This Row],[Remise]]+Tableau5[[#This Row],[PN]])))</f>
        <v>90</v>
      </c>
      <c r="O1639" s="44"/>
    </row>
    <row r="1640" spans="5:15" x14ac:dyDescent="0.25">
      <c r="E1640" s="125"/>
      <c r="F1640" s="5" t="s">
        <v>107</v>
      </c>
      <c r="G1640" s="145" t="s">
        <v>2154</v>
      </c>
      <c r="H1640" s="74" t="s">
        <v>26</v>
      </c>
      <c r="I1640" s="127" t="s">
        <v>4064</v>
      </c>
      <c r="J1640" s="144" t="s">
        <v>5974</v>
      </c>
      <c r="K1640" s="142">
        <v>100</v>
      </c>
      <c r="L1640" s="143">
        <v>0.1</v>
      </c>
      <c r="M1640" s="141"/>
      <c r="N1640" s="43">
        <f>IF(Tableau5[[#This Row],[PN]]&gt;0.05,"ERREUR",Tableau5[[#This Row],[Prix de vente public]]*(1-(Tableau5[[#This Row],[Remise]]+Tableau5[[#This Row],[PN]])))</f>
        <v>90</v>
      </c>
      <c r="O1640" s="44"/>
    </row>
    <row r="1641" spans="5:15" x14ac:dyDescent="0.25">
      <c r="E1641" s="125"/>
      <c r="F1641" s="5" t="s">
        <v>107</v>
      </c>
      <c r="G1641" s="145" t="s">
        <v>2155</v>
      </c>
      <c r="H1641" s="74" t="s">
        <v>26</v>
      </c>
      <c r="I1641" s="127" t="s">
        <v>4065</v>
      </c>
      <c r="J1641" s="144" t="s">
        <v>5975</v>
      </c>
      <c r="K1641" s="142">
        <v>100</v>
      </c>
      <c r="L1641" s="143">
        <v>0.1</v>
      </c>
      <c r="M1641" s="141"/>
      <c r="N1641" s="43">
        <f>IF(Tableau5[[#This Row],[PN]]&gt;0.05,"ERREUR",Tableau5[[#This Row],[Prix de vente public]]*(1-(Tableau5[[#This Row],[Remise]]+Tableau5[[#This Row],[PN]])))</f>
        <v>90</v>
      </c>
      <c r="O1641" s="44"/>
    </row>
    <row r="1642" spans="5:15" x14ac:dyDescent="0.25">
      <c r="E1642" s="125"/>
      <c r="F1642" s="5" t="s">
        <v>107</v>
      </c>
      <c r="G1642" s="145" t="s">
        <v>2156</v>
      </c>
      <c r="H1642" s="74" t="s">
        <v>26</v>
      </c>
      <c r="I1642" s="127" t="s">
        <v>4066</v>
      </c>
      <c r="J1642" s="144" t="s">
        <v>5976</v>
      </c>
      <c r="K1642" s="142">
        <v>100</v>
      </c>
      <c r="L1642" s="143">
        <v>0.1</v>
      </c>
      <c r="M1642" s="141"/>
      <c r="N1642" s="43">
        <f>IF(Tableau5[[#This Row],[PN]]&gt;0.05,"ERREUR",Tableau5[[#This Row],[Prix de vente public]]*(1-(Tableau5[[#This Row],[Remise]]+Tableau5[[#This Row],[PN]])))</f>
        <v>90</v>
      </c>
      <c r="O1642" s="44"/>
    </row>
    <row r="1643" spans="5:15" x14ac:dyDescent="0.25">
      <c r="E1643" s="125"/>
      <c r="F1643" s="5" t="s">
        <v>107</v>
      </c>
      <c r="G1643" s="145" t="s">
        <v>2157</v>
      </c>
      <c r="H1643" s="74" t="s">
        <v>26</v>
      </c>
      <c r="I1643" s="127" t="s">
        <v>4067</v>
      </c>
      <c r="J1643" s="144" t="s">
        <v>5977</v>
      </c>
      <c r="K1643" s="142">
        <v>100</v>
      </c>
      <c r="L1643" s="143">
        <v>0.1</v>
      </c>
      <c r="M1643" s="141"/>
      <c r="N1643" s="43">
        <f>IF(Tableau5[[#This Row],[PN]]&gt;0.05,"ERREUR",Tableau5[[#This Row],[Prix de vente public]]*(1-(Tableau5[[#This Row],[Remise]]+Tableau5[[#This Row],[PN]])))</f>
        <v>90</v>
      </c>
      <c r="O1643" s="44"/>
    </row>
    <row r="1644" spans="5:15" x14ac:dyDescent="0.25">
      <c r="E1644" s="125"/>
      <c r="F1644" s="5" t="s">
        <v>107</v>
      </c>
      <c r="G1644" s="145" t="s">
        <v>2158</v>
      </c>
      <c r="H1644" s="74" t="s">
        <v>26</v>
      </c>
      <c r="I1644" s="127" t="s">
        <v>4068</v>
      </c>
      <c r="J1644" s="144" t="s">
        <v>5978</v>
      </c>
      <c r="K1644" s="142">
        <v>100</v>
      </c>
      <c r="L1644" s="143">
        <v>0.1</v>
      </c>
      <c r="M1644" s="141"/>
      <c r="N1644" s="43">
        <f>IF(Tableau5[[#This Row],[PN]]&gt;0.05,"ERREUR",Tableau5[[#This Row],[Prix de vente public]]*(1-(Tableau5[[#This Row],[Remise]]+Tableau5[[#This Row],[PN]])))</f>
        <v>90</v>
      </c>
      <c r="O1644" s="44"/>
    </row>
    <row r="1645" spans="5:15" x14ac:dyDescent="0.25">
      <c r="E1645" s="125"/>
      <c r="F1645" s="5" t="s">
        <v>107</v>
      </c>
      <c r="G1645" s="145" t="s">
        <v>2159</v>
      </c>
      <c r="H1645" s="74" t="s">
        <v>26</v>
      </c>
      <c r="I1645" s="127" t="s">
        <v>4069</v>
      </c>
      <c r="J1645" s="144" t="s">
        <v>5979</v>
      </c>
      <c r="K1645" s="142">
        <v>100</v>
      </c>
      <c r="L1645" s="143">
        <v>0.1</v>
      </c>
      <c r="M1645" s="141"/>
      <c r="N1645" s="43">
        <f>IF(Tableau5[[#This Row],[PN]]&gt;0.05,"ERREUR",Tableau5[[#This Row],[Prix de vente public]]*(1-(Tableau5[[#This Row],[Remise]]+Tableau5[[#This Row],[PN]])))</f>
        <v>90</v>
      </c>
      <c r="O1645" s="44"/>
    </row>
    <row r="1646" spans="5:15" x14ac:dyDescent="0.25">
      <c r="E1646" s="125"/>
      <c r="F1646" s="5" t="s">
        <v>107</v>
      </c>
      <c r="G1646" s="145" t="s">
        <v>2160</v>
      </c>
      <c r="H1646" s="74" t="s">
        <v>26</v>
      </c>
      <c r="I1646" s="127" t="s">
        <v>4070</v>
      </c>
      <c r="J1646" s="144" t="s">
        <v>5980</v>
      </c>
      <c r="K1646" s="142">
        <v>100</v>
      </c>
      <c r="L1646" s="143">
        <v>0.1</v>
      </c>
      <c r="M1646" s="141"/>
      <c r="N1646" s="43">
        <f>IF(Tableau5[[#This Row],[PN]]&gt;0.05,"ERREUR",Tableau5[[#This Row],[Prix de vente public]]*(1-(Tableau5[[#This Row],[Remise]]+Tableau5[[#This Row],[PN]])))</f>
        <v>90</v>
      </c>
      <c r="O1646" s="44"/>
    </row>
    <row r="1647" spans="5:15" x14ac:dyDescent="0.25">
      <c r="E1647" s="125"/>
      <c r="F1647" s="5" t="s">
        <v>107</v>
      </c>
      <c r="G1647" s="145" t="s">
        <v>2161</v>
      </c>
      <c r="H1647" s="74" t="s">
        <v>26</v>
      </c>
      <c r="I1647" s="127" t="s">
        <v>4071</v>
      </c>
      <c r="J1647" s="144" t="s">
        <v>5981</v>
      </c>
      <c r="K1647" s="142">
        <v>100</v>
      </c>
      <c r="L1647" s="143">
        <v>0.1</v>
      </c>
      <c r="M1647" s="141"/>
      <c r="N1647" s="43">
        <f>IF(Tableau5[[#This Row],[PN]]&gt;0.05,"ERREUR",Tableau5[[#This Row],[Prix de vente public]]*(1-(Tableau5[[#This Row],[Remise]]+Tableau5[[#This Row],[PN]])))</f>
        <v>90</v>
      </c>
      <c r="O1647" s="44"/>
    </row>
    <row r="1648" spans="5:15" x14ac:dyDescent="0.25">
      <c r="E1648" s="125"/>
      <c r="F1648" s="5" t="s">
        <v>107</v>
      </c>
      <c r="G1648" s="145" t="s">
        <v>2162</v>
      </c>
      <c r="H1648" s="74" t="s">
        <v>26</v>
      </c>
      <c r="I1648" s="127" t="s">
        <v>4072</v>
      </c>
      <c r="J1648" s="144" t="s">
        <v>5982</v>
      </c>
      <c r="K1648" s="142">
        <v>100</v>
      </c>
      <c r="L1648" s="143">
        <v>0.1</v>
      </c>
      <c r="M1648" s="141"/>
      <c r="N1648" s="43">
        <f>IF(Tableau5[[#This Row],[PN]]&gt;0.05,"ERREUR",Tableau5[[#This Row],[Prix de vente public]]*(1-(Tableau5[[#This Row],[Remise]]+Tableau5[[#This Row],[PN]])))</f>
        <v>90</v>
      </c>
      <c r="O1648" s="44"/>
    </row>
    <row r="1649" spans="5:15" x14ac:dyDescent="0.25">
      <c r="E1649" s="125"/>
      <c r="F1649" s="5" t="s">
        <v>107</v>
      </c>
      <c r="G1649" s="145" t="s">
        <v>2163</v>
      </c>
      <c r="H1649" s="74" t="s">
        <v>26</v>
      </c>
      <c r="I1649" s="127" t="s">
        <v>4073</v>
      </c>
      <c r="J1649" s="144" t="s">
        <v>5983</v>
      </c>
      <c r="K1649" s="142">
        <v>100</v>
      </c>
      <c r="L1649" s="143">
        <v>0.1</v>
      </c>
      <c r="M1649" s="141"/>
      <c r="N1649" s="43">
        <f>IF(Tableau5[[#This Row],[PN]]&gt;0.05,"ERREUR",Tableau5[[#This Row],[Prix de vente public]]*(1-(Tableau5[[#This Row],[Remise]]+Tableau5[[#This Row],[PN]])))</f>
        <v>90</v>
      </c>
      <c r="O1649" s="44"/>
    </row>
    <row r="1650" spans="5:15" x14ac:dyDescent="0.25">
      <c r="E1650" s="125"/>
      <c r="F1650" s="5" t="s">
        <v>107</v>
      </c>
      <c r="G1650" s="145" t="s">
        <v>2164</v>
      </c>
      <c r="H1650" s="74" t="s">
        <v>26</v>
      </c>
      <c r="I1650" s="127" t="s">
        <v>4074</v>
      </c>
      <c r="J1650" s="144" t="s">
        <v>5984</v>
      </c>
      <c r="K1650" s="142">
        <v>100</v>
      </c>
      <c r="L1650" s="143">
        <v>0.1</v>
      </c>
      <c r="M1650" s="141"/>
      <c r="N1650" s="43">
        <f>IF(Tableau5[[#This Row],[PN]]&gt;0.05,"ERREUR",Tableau5[[#This Row],[Prix de vente public]]*(1-(Tableau5[[#This Row],[Remise]]+Tableau5[[#This Row],[PN]])))</f>
        <v>90</v>
      </c>
      <c r="O1650" s="44"/>
    </row>
    <row r="1651" spans="5:15" x14ac:dyDescent="0.25">
      <c r="E1651" s="125"/>
      <c r="F1651" s="5" t="s">
        <v>107</v>
      </c>
      <c r="G1651" s="145" t="s">
        <v>2165</v>
      </c>
      <c r="H1651" s="74" t="s">
        <v>26</v>
      </c>
      <c r="I1651" s="127" t="s">
        <v>4075</v>
      </c>
      <c r="J1651" s="144" t="s">
        <v>5985</v>
      </c>
      <c r="K1651" s="142">
        <v>100</v>
      </c>
      <c r="L1651" s="143">
        <v>0.1</v>
      </c>
      <c r="M1651" s="141"/>
      <c r="N1651" s="43">
        <f>IF(Tableau5[[#This Row],[PN]]&gt;0.05,"ERREUR",Tableau5[[#This Row],[Prix de vente public]]*(1-(Tableau5[[#This Row],[Remise]]+Tableau5[[#This Row],[PN]])))</f>
        <v>90</v>
      </c>
      <c r="O1651" s="44"/>
    </row>
    <row r="1652" spans="5:15" x14ac:dyDescent="0.25">
      <c r="E1652" s="125"/>
      <c r="F1652" s="5" t="s">
        <v>107</v>
      </c>
      <c r="G1652" s="145" t="s">
        <v>2166</v>
      </c>
      <c r="H1652" s="74" t="s">
        <v>26</v>
      </c>
      <c r="I1652" s="127" t="s">
        <v>4076</v>
      </c>
      <c r="J1652" s="144" t="s">
        <v>5986</v>
      </c>
      <c r="K1652" s="142">
        <v>100</v>
      </c>
      <c r="L1652" s="143">
        <v>0.1</v>
      </c>
      <c r="M1652" s="141"/>
      <c r="N1652" s="43">
        <f>IF(Tableau5[[#This Row],[PN]]&gt;0.05,"ERREUR",Tableau5[[#This Row],[Prix de vente public]]*(1-(Tableau5[[#This Row],[Remise]]+Tableau5[[#This Row],[PN]])))</f>
        <v>90</v>
      </c>
      <c r="O1652" s="44"/>
    </row>
    <row r="1653" spans="5:15" x14ac:dyDescent="0.25">
      <c r="E1653" s="125"/>
      <c r="F1653" s="5" t="s">
        <v>107</v>
      </c>
      <c r="G1653" s="145" t="s">
        <v>2167</v>
      </c>
      <c r="H1653" s="74" t="s">
        <v>26</v>
      </c>
      <c r="I1653" s="127" t="s">
        <v>4077</v>
      </c>
      <c r="J1653" s="144" t="s">
        <v>5987</v>
      </c>
      <c r="K1653" s="142">
        <v>100</v>
      </c>
      <c r="L1653" s="143">
        <v>0.1</v>
      </c>
      <c r="M1653" s="141"/>
      <c r="N1653" s="43">
        <f>IF(Tableau5[[#This Row],[PN]]&gt;0.05,"ERREUR",Tableau5[[#This Row],[Prix de vente public]]*(1-(Tableau5[[#This Row],[Remise]]+Tableau5[[#This Row],[PN]])))</f>
        <v>90</v>
      </c>
      <c r="O1653" s="44"/>
    </row>
    <row r="1654" spans="5:15" x14ac:dyDescent="0.25">
      <c r="E1654" s="125"/>
      <c r="F1654" s="5" t="s">
        <v>107</v>
      </c>
      <c r="G1654" s="145" t="s">
        <v>2168</v>
      </c>
      <c r="H1654" s="74" t="s">
        <v>26</v>
      </c>
      <c r="I1654" s="127" t="s">
        <v>4078</v>
      </c>
      <c r="J1654" s="144" t="s">
        <v>5988</v>
      </c>
      <c r="K1654" s="142">
        <v>100</v>
      </c>
      <c r="L1654" s="143">
        <v>0.1</v>
      </c>
      <c r="M1654" s="141"/>
      <c r="N1654" s="43">
        <f>IF(Tableau5[[#This Row],[PN]]&gt;0.05,"ERREUR",Tableau5[[#This Row],[Prix de vente public]]*(1-(Tableau5[[#This Row],[Remise]]+Tableau5[[#This Row],[PN]])))</f>
        <v>90</v>
      </c>
      <c r="O1654" s="44"/>
    </row>
    <row r="1655" spans="5:15" x14ac:dyDescent="0.25">
      <c r="E1655" s="125"/>
      <c r="F1655" s="5" t="s">
        <v>107</v>
      </c>
      <c r="G1655" s="145" t="s">
        <v>2169</v>
      </c>
      <c r="H1655" s="74" t="s">
        <v>26</v>
      </c>
      <c r="I1655" s="127" t="s">
        <v>4079</v>
      </c>
      <c r="J1655" s="144" t="s">
        <v>5989</v>
      </c>
      <c r="K1655" s="142">
        <v>100</v>
      </c>
      <c r="L1655" s="143">
        <v>0.1</v>
      </c>
      <c r="M1655" s="141"/>
      <c r="N1655" s="43">
        <f>IF(Tableau5[[#This Row],[PN]]&gt;0.05,"ERREUR",Tableau5[[#This Row],[Prix de vente public]]*(1-(Tableau5[[#This Row],[Remise]]+Tableau5[[#This Row],[PN]])))</f>
        <v>90</v>
      </c>
      <c r="O1655" s="44"/>
    </row>
    <row r="1656" spans="5:15" x14ac:dyDescent="0.25">
      <c r="E1656" s="125"/>
      <c r="F1656" s="5" t="s">
        <v>107</v>
      </c>
      <c r="G1656" s="145" t="s">
        <v>2170</v>
      </c>
      <c r="H1656" s="74" t="s">
        <v>26</v>
      </c>
      <c r="I1656" s="127" t="s">
        <v>4080</v>
      </c>
      <c r="J1656" s="144" t="s">
        <v>5990</v>
      </c>
      <c r="K1656" s="142">
        <v>100</v>
      </c>
      <c r="L1656" s="143">
        <v>0.1</v>
      </c>
      <c r="M1656" s="141"/>
      <c r="N1656" s="43">
        <f>IF(Tableau5[[#This Row],[PN]]&gt;0.05,"ERREUR",Tableau5[[#This Row],[Prix de vente public]]*(1-(Tableau5[[#This Row],[Remise]]+Tableau5[[#This Row],[PN]])))</f>
        <v>90</v>
      </c>
      <c r="O1656" s="44"/>
    </row>
    <row r="1657" spans="5:15" x14ac:dyDescent="0.25">
      <c r="E1657" s="125"/>
      <c r="F1657" s="5" t="s">
        <v>107</v>
      </c>
      <c r="G1657" s="145" t="s">
        <v>2171</v>
      </c>
      <c r="H1657" s="74" t="s">
        <v>26</v>
      </c>
      <c r="I1657" s="127" t="s">
        <v>4081</v>
      </c>
      <c r="J1657" s="144" t="s">
        <v>5991</v>
      </c>
      <c r="K1657" s="142">
        <v>100</v>
      </c>
      <c r="L1657" s="143">
        <v>0.1</v>
      </c>
      <c r="M1657" s="141"/>
      <c r="N1657" s="43">
        <f>IF(Tableau5[[#This Row],[PN]]&gt;0.05,"ERREUR",Tableau5[[#This Row],[Prix de vente public]]*(1-(Tableau5[[#This Row],[Remise]]+Tableau5[[#This Row],[PN]])))</f>
        <v>90</v>
      </c>
      <c r="O1657" s="44"/>
    </row>
    <row r="1658" spans="5:15" x14ac:dyDescent="0.25">
      <c r="E1658" s="125"/>
      <c r="F1658" s="5" t="s">
        <v>107</v>
      </c>
      <c r="G1658" s="145" t="s">
        <v>2172</v>
      </c>
      <c r="H1658" s="74" t="s">
        <v>26</v>
      </c>
      <c r="I1658" s="127" t="s">
        <v>4082</v>
      </c>
      <c r="J1658" s="144" t="s">
        <v>5992</v>
      </c>
      <c r="K1658" s="142">
        <v>100</v>
      </c>
      <c r="L1658" s="143">
        <v>0.1</v>
      </c>
      <c r="M1658" s="141"/>
      <c r="N1658" s="43">
        <f>IF(Tableau5[[#This Row],[PN]]&gt;0.05,"ERREUR",Tableau5[[#This Row],[Prix de vente public]]*(1-(Tableau5[[#This Row],[Remise]]+Tableau5[[#This Row],[PN]])))</f>
        <v>90</v>
      </c>
      <c r="O1658" s="44"/>
    </row>
    <row r="1659" spans="5:15" x14ac:dyDescent="0.25">
      <c r="E1659" s="125"/>
      <c r="F1659" s="5" t="s">
        <v>107</v>
      </c>
      <c r="G1659" s="145" t="s">
        <v>2173</v>
      </c>
      <c r="H1659" s="74" t="s">
        <v>26</v>
      </c>
      <c r="I1659" s="127" t="s">
        <v>4083</v>
      </c>
      <c r="J1659" s="144" t="s">
        <v>5993</v>
      </c>
      <c r="K1659" s="142">
        <v>100</v>
      </c>
      <c r="L1659" s="143">
        <v>0.1</v>
      </c>
      <c r="M1659" s="141"/>
      <c r="N1659" s="43">
        <f>IF(Tableau5[[#This Row],[PN]]&gt;0.05,"ERREUR",Tableau5[[#This Row],[Prix de vente public]]*(1-(Tableau5[[#This Row],[Remise]]+Tableau5[[#This Row],[PN]])))</f>
        <v>90</v>
      </c>
      <c r="O1659" s="44"/>
    </row>
    <row r="1660" spans="5:15" x14ac:dyDescent="0.25">
      <c r="E1660" s="125"/>
      <c r="F1660" s="5" t="s">
        <v>107</v>
      </c>
      <c r="G1660" s="145" t="s">
        <v>2174</v>
      </c>
      <c r="H1660" s="74" t="s">
        <v>26</v>
      </c>
      <c r="I1660" s="127" t="s">
        <v>4084</v>
      </c>
      <c r="J1660" s="144" t="s">
        <v>5994</v>
      </c>
      <c r="K1660" s="142">
        <v>100</v>
      </c>
      <c r="L1660" s="143">
        <v>0.1</v>
      </c>
      <c r="M1660" s="141"/>
      <c r="N1660" s="43">
        <f>IF(Tableau5[[#This Row],[PN]]&gt;0.05,"ERREUR",Tableau5[[#This Row],[Prix de vente public]]*(1-(Tableau5[[#This Row],[Remise]]+Tableau5[[#This Row],[PN]])))</f>
        <v>90</v>
      </c>
      <c r="O1660" s="44"/>
    </row>
    <row r="1661" spans="5:15" x14ac:dyDescent="0.25">
      <c r="E1661" s="125"/>
      <c r="F1661" s="5" t="s">
        <v>107</v>
      </c>
      <c r="G1661" s="145" t="s">
        <v>2175</v>
      </c>
      <c r="H1661" s="74" t="s">
        <v>26</v>
      </c>
      <c r="I1661" s="127" t="s">
        <v>4085</v>
      </c>
      <c r="J1661" s="144" t="s">
        <v>5995</v>
      </c>
      <c r="K1661" s="142">
        <v>100</v>
      </c>
      <c r="L1661" s="143">
        <v>0.1</v>
      </c>
      <c r="M1661" s="141"/>
      <c r="N1661" s="43">
        <f>IF(Tableau5[[#This Row],[PN]]&gt;0.05,"ERREUR",Tableau5[[#This Row],[Prix de vente public]]*(1-(Tableau5[[#This Row],[Remise]]+Tableau5[[#This Row],[PN]])))</f>
        <v>90</v>
      </c>
      <c r="O1661" s="44"/>
    </row>
    <row r="1662" spans="5:15" x14ac:dyDescent="0.25">
      <c r="E1662" s="125"/>
      <c r="F1662" s="5" t="s">
        <v>107</v>
      </c>
      <c r="G1662" s="145" t="s">
        <v>2176</v>
      </c>
      <c r="H1662" s="74" t="s">
        <v>26</v>
      </c>
      <c r="I1662" s="127" t="s">
        <v>4086</v>
      </c>
      <c r="J1662" s="144" t="s">
        <v>5996</v>
      </c>
      <c r="K1662" s="142">
        <v>100</v>
      </c>
      <c r="L1662" s="143">
        <v>0.1</v>
      </c>
      <c r="M1662" s="141"/>
      <c r="N1662" s="43">
        <f>IF(Tableau5[[#This Row],[PN]]&gt;0.05,"ERREUR",Tableau5[[#This Row],[Prix de vente public]]*(1-(Tableau5[[#This Row],[Remise]]+Tableau5[[#This Row],[PN]])))</f>
        <v>90</v>
      </c>
      <c r="O1662" s="44"/>
    </row>
    <row r="1663" spans="5:15" x14ac:dyDescent="0.25">
      <c r="E1663" s="125"/>
      <c r="F1663" s="5" t="s">
        <v>107</v>
      </c>
      <c r="G1663" s="145" t="s">
        <v>2177</v>
      </c>
      <c r="H1663" s="74" t="s">
        <v>26</v>
      </c>
      <c r="I1663" s="127" t="s">
        <v>4087</v>
      </c>
      <c r="J1663" s="144" t="s">
        <v>5997</v>
      </c>
      <c r="K1663" s="142">
        <v>100</v>
      </c>
      <c r="L1663" s="143">
        <v>0.1</v>
      </c>
      <c r="M1663" s="141"/>
      <c r="N1663" s="43">
        <f>IF(Tableau5[[#This Row],[PN]]&gt;0.05,"ERREUR",Tableau5[[#This Row],[Prix de vente public]]*(1-(Tableau5[[#This Row],[Remise]]+Tableau5[[#This Row],[PN]])))</f>
        <v>90</v>
      </c>
      <c r="O1663" s="44"/>
    </row>
    <row r="1664" spans="5:15" x14ac:dyDescent="0.25">
      <c r="E1664" s="125"/>
      <c r="F1664" s="5" t="s">
        <v>107</v>
      </c>
      <c r="G1664" s="145" t="s">
        <v>2178</v>
      </c>
      <c r="H1664" s="74" t="s">
        <v>26</v>
      </c>
      <c r="I1664" s="127" t="s">
        <v>4088</v>
      </c>
      <c r="J1664" s="144" t="s">
        <v>5998</v>
      </c>
      <c r="K1664" s="142">
        <v>100</v>
      </c>
      <c r="L1664" s="143">
        <v>0.1</v>
      </c>
      <c r="M1664" s="141"/>
      <c r="N1664" s="43">
        <f>IF(Tableau5[[#This Row],[PN]]&gt;0.05,"ERREUR",Tableau5[[#This Row],[Prix de vente public]]*(1-(Tableau5[[#This Row],[Remise]]+Tableau5[[#This Row],[PN]])))</f>
        <v>90</v>
      </c>
      <c r="O1664" s="44"/>
    </row>
    <row r="1665" spans="5:15" x14ac:dyDescent="0.25">
      <c r="E1665" s="125"/>
      <c r="F1665" s="5" t="s">
        <v>107</v>
      </c>
      <c r="G1665" s="145" t="s">
        <v>2179</v>
      </c>
      <c r="H1665" s="74" t="s">
        <v>26</v>
      </c>
      <c r="I1665" s="127" t="s">
        <v>4089</v>
      </c>
      <c r="J1665" s="144" t="s">
        <v>5999</v>
      </c>
      <c r="K1665" s="142">
        <v>100</v>
      </c>
      <c r="L1665" s="143">
        <v>0.1</v>
      </c>
      <c r="M1665" s="141"/>
      <c r="N1665" s="43"/>
      <c r="O1665" s="44"/>
    </row>
    <row r="1666" spans="5:15" x14ac:dyDescent="0.25">
      <c r="E1666" s="126"/>
      <c r="F1666" s="5" t="s">
        <v>107</v>
      </c>
      <c r="G1666" s="145" t="s">
        <v>2180</v>
      </c>
      <c r="H1666" s="74" t="s">
        <v>26</v>
      </c>
      <c r="I1666" s="127" t="s">
        <v>4090</v>
      </c>
      <c r="J1666" s="144" t="s">
        <v>6000</v>
      </c>
      <c r="K1666" s="142">
        <v>100</v>
      </c>
      <c r="L1666" s="143">
        <v>0.1</v>
      </c>
      <c r="M1666" s="80"/>
      <c r="N1666" s="43">
        <f>IF(Tableau5[[#This Row],[PN]]&gt;0.05,"ERREUR",Tableau5[[#This Row],[Prix de vente public]]*(1-(Tableau5[[#This Row],[Remise]]+Tableau5[[#This Row],[PN]])))</f>
        <v>90</v>
      </c>
      <c r="O1666" s="44"/>
    </row>
    <row r="1667" spans="5:15" x14ac:dyDescent="0.25">
      <c r="E1667" s="126"/>
      <c r="F1667" s="5" t="s">
        <v>107</v>
      </c>
      <c r="G1667" s="145" t="s">
        <v>2181</v>
      </c>
      <c r="H1667" s="74" t="s">
        <v>26</v>
      </c>
      <c r="I1667" s="127" t="s">
        <v>4091</v>
      </c>
      <c r="J1667" s="144" t="s">
        <v>6001</v>
      </c>
      <c r="K1667" s="142">
        <v>100</v>
      </c>
      <c r="L1667" s="143">
        <v>0.1</v>
      </c>
      <c r="M1667" s="141"/>
      <c r="N1667" s="43">
        <f>IF(Tableau5[[#This Row],[PN]]&gt;0.05,"ERREUR",Tableau5[[#This Row],[Prix de vente public]]*(1-(Tableau5[[#This Row],[Remise]]+Tableau5[[#This Row],[PN]])))</f>
        <v>90</v>
      </c>
      <c r="O1667" s="44"/>
    </row>
    <row r="1668" spans="5:15" x14ac:dyDescent="0.25">
      <c r="E1668" s="126"/>
      <c r="F1668" s="5" t="s">
        <v>107</v>
      </c>
      <c r="G1668" s="145" t="s">
        <v>2182</v>
      </c>
      <c r="H1668" s="74" t="s">
        <v>26</v>
      </c>
      <c r="I1668" s="127" t="s">
        <v>4092</v>
      </c>
      <c r="J1668" s="144" t="s">
        <v>6002</v>
      </c>
      <c r="K1668" s="142">
        <v>100</v>
      </c>
      <c r="L1668" s="143">
        <v>0.1</v>
      </c>
      <c r="M1668" s="141"/>
      <c r="N1668" s="43">
        <f>IF(Tableau5[[#This Row],[PN]]&gt;0.05,"ERREUR",Tableau5[[#This Row],[Prix de vente public]]*(1-(Tableau5[[#This Row],[Remise]]+Tableau5[[#This Row],[PN]])))</f>
        <v>90</v>
      </c>
      <c r="O1668" s="44"/>
    </row>
    <row r="1669" spans="5:15" x14ac:dyDescent="0.25">
      <c r="E1669" s="126"/>
      <c r="F1669" s="5" t="s">
        <v>107</v>
      </c>
      <c r="G1669" s="145" t="s">
        <v>2183</v>
      </c>
      <c r="H1669" s="74" t="s">
        <v>26</v>
      </c>
      <c r="I1669" s="127" t="s">
        <v>4093</v>
      </c>
      <c r="J1669" s="144" t="s">
        <v>6003</v>
      </c>
      <c r="K1669" s="142">
        <v>100</v>
      </c>
      <c r="L1669" s="143">
        <v>0.1</v>
      </c>
      <c r="M1669" s="141"/>
      <c r="N1669" s="43">
        <f>IF(Tableau5[[#This Row],[PN]]&gt;0.05,"ERREUR",Tableau5[[#This Row],[Prix de vente public]]*(1-(Tableau5[[#This Row],[Remise]]+Tableau5[[#This Row],[PN]])))</f>
        <v>90</v>
      </c>
      <c r="O1669" s="44"/>
    </row>
    <row r="1670" spans="5:15" x14ac:dyDescent="0.25">
      <c r="E1670" s="126"/>
      <c r="F1670" s="5" t="s">
        <v>107</v>
      </c>
      <c r="G1670" s="145" t="s">
        <v>2184</v>
      </c>
      <c r="H1670" s="74" t="s">
        <v>26</v>
      </c>
      <c r="I1670" s="127" t="s">
        <v>4094</v>
      </c>
      <c r="J1670" s="144" t="s">
        <v>6004</v>
      </c>
      <c r="K1670" s="142">
        <v>100</v>
      </c>
      <c r="L1670" s="143">
        <v>0.1</v>
      </c>
      <c r="M1670" s="141"/>
      <c r="N1670" s="43">
        <f>IF(Tableau5[[#This Row],[PN]]&gt;0.05,"ERREUR",Tableau5[[#This Row],[Prix de vente public]]*(1-(Tableau5[[#This Row],[Remise]]+Tableau5[[#This Row],[PN]])))</f>
        <v>90</v>
      </c>
      <c r="O1670" s="44"/>
    </row>
    <row r="1671" spans="5:15" x14ac:dyDescent="0.25">
      <c r="E1671" s="126"/>
      <c r="F1671" s="5" t="s">
        <v>93</v>
      </c>
      <c r="G1671" s="145" t="s">
        <v>2185</v>
      </c>
      <c r="H1671" s="74" t="s">
        <v>26</v>
      </c>
      <c r="I1671" s="127" t="s">
        <v>4095</v>
      </c>
      <c r="J1671" s="144" t="s">
        <v>6005</v>
      </c>
      <c r="K1671" s="142">
        <v>100</v>
      </c>
      <c r="L1671" s="143">
        <v>0.1</v>
      </c>
      <c r="M1671" s="141"/>
      <c r="N1671" s="43">
        <f>IF(Tableau5[[#This Row],[PN]]&gt;0.05,"ERREUR",Tableau5[[#This Row],[Prix de vente public]]*(1-(Tableau5[[#This Row],[Remise]]+Tableau5[[#This Row],[PN]])))</f>
        <v>90</v>
      </c>
      <c r="O1671" s="44"/>
    </row>
    <row r="1672" spans="5:15" x14ac:dyDescent="0.25">
      <c r="E1672" s="126"/>
      <c r="F1672" s="5" t="s">
        <v>93</v>
      </c>
      <c r="G1672" s="145" t="s">
        <v>2186</v>
      </c>
      <c r="H1672" s="74" t="s">
        <v>26</v>
      </c>
      <c r="I1672" s="127" t="s">
        <v>4096</v>
      </c>
      <c r="J1672" s="144" t="s">
        <v>6006</v>
      </c>
      <c r="K1672" s="142">
        <v>100</v>
      </c>
      <c r="L1672" s="143">
        <v>0.1</v>
      </c>
      <c r="M1672" s="141"/>
      <c r="N1672" s="43">
        <f>IF(Tableau5[[#This Row],[PN]]&gt;0.05,"ERREUR",Tableau5[[#This Row],[Prix de vente public]]*(1-(Tableau5[[#This Row],[Remise]]+Tableau5[[#This Row],[PN]])))</f>
        <v>90</v>
      </c>
      <c r="O1672" s="44"/>
    </row>
    <row r="1673" spans="5:15" x14ac:dyDescent="0.25">
      <c r="E1673" s="126"/>
      <c r="F1673" s="5" t="s">
        <v>93</v>
      </c>
      <c r="G1673" s="145" t="s">
        <v>2187</v>
      </c>
      <c r="H1673" s="74" t="s">
        <v>26</v>
      </c>
      <c r="I1673" s="127" t="s">
        <v>4097</v>
      </c>
      <c r="J1673" s="144" t="s">
        <v>6007</v>
      </c>
      <c r="K1673" s="142">
        <v>100</v>
      </c>
      <c r="L1673" s="143">
        <v>0.1</v>
      </c>
      <c r="M1673" s="141"/>
      <c r="N1673" s="43">
        <f>IF(Tableau5[[#This Row],[PN]]&gt;0.05,"ERREUR",Tableau5[[#This Row],[Prix de vente public]]*(1-(Tableau5[[#This Row],[Remise]]+Tableau5[[#This Row],[PN]])))</f>
        <v>90</v>
      </c>
      <c r="O1673" s="44"/>
    </row>
    <row r="1674" spans="5:15" x14ac:dyDescent="0.25">
      <c r="E1674" s="126"/>
      <c r="F1674" s="5" t="s">
        <v>93</v>
      </c>
      <c r="G1674" s="145" t="s">
        <v>2188</v>
      </c>
      <c r="H1674" s="74" t="s">
        <v>26</v>
      </c>
      <c r="I1674" s="127" t="s">
        <v>4098</v>
      </c>
      <c r="J1674" s="144" t="s">
        <v>6008</v>
      </c>
      <c r="K1674" s="142">
        <v>100</v>
      </c>
      <c r="L1674" s="143">
        <v>0.1</v>
      </c>
      <c r="M1674" s="141"/>
      <c r="N1674" s="43">
        <f>IF(Tableau5[[#This Row],[PN]]&gt;0.05,"ERREUR",Tableau5[[#This Row],[Prix de vente public]]*(1-(Tableau5[[#This Row],[Remise]]+Tableau5[[#This Row],[PN]])))</f>
        <v>90</v>
      </c>
      <c r="O1674" s="44"/>
    </row>
    <row r="1675" spans="5:15" x14ac:dyDescent="0.25">
      <c r="E1675" s="126"/>
      <c r="F1675" s="5" t="s">
        <v>93</v>
      </c>
      <c r="G1675" s="145" t="s">
        <v>2189</v>
      </c>
      <c r="H1675" s="74" t="s">
        <v>26</v>
      </c>
      <c r="I1675" s="127" t="s">
        <v>4099</v>
      </c>
      <c r="J1675" s="144" t="s">
        <v>6009</v>
      </c>
      <c r="K1675" s="142">
        <v>100</v>
      </c>
      <c r="L1675" s="143">
        <v>0.1</v>
      </c>
      <c r="M1675" s="141"/>
      <c r="N1675" s="43">
        <f>IF(Tableau5[[#This Row],[PN]]&gt;0.05,"ERREUR",Tableau5[[#This Row],[Prix de vente public]]*(1-(Tableau5[[#This Row],[Remise]]+Tableau5[[#This Row],[PN]])))</f>
        <v>90</v>
      </c>
      <c r="O1675" s="44"/>
    </row>
    <row r="1676" spans="5:15" x14ac:dyDescent="0.25">
      <c r="E1676" s="126"/>
      <c r="F1676" s="5" t="s">
        <v>93</v>
      </c>
      <c r="G1676" s="145" t="s">
        <v>2190</v>
      </c>
      <c r="H1676" s="74" t="s">
        <v>26</v>
      </c>
      <c r="I1676" s="127" t="s">
        <v>4100</v>
      </c>
      <c r="J1676" s="144" t="s">
        <v>6010</v>
      </c>
      <c r="K1676" s="142">
        <v>100</v>
      </c>
      <c r="L1676" s="143">
        <v>0.1</v>
      </c>
      <c r="M1676" s="141"/>
      <c r="N1676" s="43">
        <f>IF(Tableau5[[#This Row],[PN]]&gt;0.05,"ERREUR",Tableau5[[#This Row],[Prix de vente public]]*(1-(Tableau5[[#This Row],[Remise]]+Tableau5[[#This Row],[PN]])))</f>
        <v>90</v>
      </c>
      <c r="O1676" s="44"/>
    </row>
    <row r="1677" spans="5:15" x14ac:dyDescent="0.25">
      <c r="E1677" s="126"/>
      <c r="F1677" s="5" t="s">
        <v>93</v>
      </c>
      <c r="G1677" s="145" t="s">
        <v>2191</v>
      </c>
      <c r="H1677" s="74" t="s">
        <v>26</v>
      </c>
      <c r="I1677" s="127" t="s">
        <v>4101</v>
      </c>
      <c r="J1677" s="144" t="s">
        <v>6011</v>
      </c>
      <c r="K1677" s="142">
        <v>100</v>
      </c>
      <c r="L1677" s="143">
        <v>0.1</v>
      </c>
      <c r="M1677" s="141"/>
      <c r="N1677" s="43">
        <f>IF(Tableau5[[#This Row],[PN]]&gt;0.05,"ERREUR",Tableau5[[#This Row],[Prix de vente public]]*(1-(Tableau5[[#This Row],[Remise]]+Tableau5[[#This Row],[PN]])))</f>
        <v>90</v>
      </c>
      <c r="O1677" s="44"/>
    </row>
    <row r="1678" spans="5:15" x14ac:dyDescent="0.25">
      <c r="E1678" s="126"/>
      <c r="F1678" s="5" t="s">
        <v>93</v>
      </c>
      <c r="G1678" s="145" t="s">
        <v>2192</v>
      </c>
      <c r="H1678" s="74" t="s">
        <v>26</v>
      </c>
      <c r="I1678" s="127" t="s">
        <v>4102</v>
      </c>
      <c r="J1678" s="144" t="s">
        <v>6012</v>
      </c>
      <c r="K1678" s="142">
        <v>100</v>
      </c>
      <c r="L1678" s="143">
        <v>0.1</v>
      </c>
      <c r="M1678" s="141"/>
      <c r="N1678" s="43">
        <f>IF(Tableau5[[#This Row],[PN]]&gt;0.05,"ERREUR",Tableau5[[#This Row],[Prix de vente public]]*(1-(Tableau5[[#This Row],[Remise]]+Tableau5[[#This Row],[PN]])))</f>
        <v>90</v>
      </c>
      <c r="O1678" s="44"/>
    </row>
    <row r="1679" spans="5:15" x14ac:dyDescent="0.25">
      <c r="E1679" s="126"/>
      <c r="F1679" s="5" t="s">
        <v>93</v>
      </c>
      <c r="G1679" s="145" t="s">
        <v>2193</v>
      </c>
      <c r="H1679" s="74" t="s">
        <v>26</v>
      </c>
      <c r="I1679" s="127" t="s">
        <v>4103</v>
      </c>
      <c r="J1679" s="144" t="s">
        <v>6013</v>
      </c>
      <c r="K1679" s="142">
        <v>100</v>
      </c>
      <c r="L1679" s="143">
        <v>0.1</v>
      </c>
      <c r="M1679" s="141"/>
      <c r="N1679" s="43">
        <f>IF(Tableau5[[#This Row],[PN]]&gt;0.05,"ERREUR",Tableau5[[#This Row],[Prix de vente public]]*(1-(Tableau5[[#This Row],[Remise]]+Tableau5[[#This Row],[PN]])))</f>
        <v>90</v>
      </c>
      <c r="O1679" s="44"/>
    </row>
    <row r="1680" spans="5:15" x14ac:dyDescent="0.25">
      <c r="E1680" s="126"/>
      <c r="F1680" s="5" t="s">
        <v>93</v>
      </c>
      <c r="G1680" s="145" t="s">
        <v>2194</v>
      </c>
      <c r="H1680" s="74" t="s">
        <v>26</v>
      </c>
      <c r="I1680" s="127" t="s">
        <v>4104</v>
      </c>
      <c r="J1680" s="144" t="s">
        <v>6014</v>
      </c>
      <c r="K1680" s="142">
        <v>100</v>
      </c>
      <c r="L1680" s="143">
        <v>0.1</v>
      </c>
      <c r="M1680" s="141"/>
      <c r="N1680" s="43">
        <f>IF(Tableau5[[#This Row],[PN]]&gt;0.05,"ERREUR",Tableau5[[#This Row],[Prix de vente public]]*(1-(Tableau5[[#This Row],[Remise]]+Tableau5[[#This Row],[PN]])))</f>
        <v>90</v>
      </c>
      <c r="O1680" s="44"/>
    </row>
    <row r="1681" spans="5:15" x14ac:dyDescent="0.25">
      <c r="E1681" s="126"/>
      <c r="F1681" s="5" t="s">
        <v>93</v>
      </c>
      <c r="G1681" s="145" t="s">
        <v>2195</v>
      </c>
      <c r="H1681" s="74" t="s">
        <v>26</v>
      </c>
      <c r="I1681" s="127" t="s">
        <v>4105</v>
      </c>
      <c r="J1681" s="144" t="s">
        <v>6015</v>
      </c>
      <c r="K1681" s="142">
        <v>100</v>
      </c>
      <c r="L1681" s="143">
        <v>0.1</v>
      </c>
      <c r="M1681" s="141"/>
      <c r="N1681" s="43">
        <f>IF(Tableau5[[#This Row],[PN]]&gt;0.05,"ERREUR",Tableau5[[#This Row],[Prix de vente public]]*(1-(Tableau5[[#This Row],[Remise]]+Tableau5[[#This Row],[PN]])))</f>
        <v>90</v>
      </c>
      <c r="O1681" s="44"/>
    </row>
    <row r="1682" spans="5:15" x14ac:dyDescent="0.25">
      <c r="E1682" s="126"/>
      <c r="F1682" s="5" t="s">
        <v>93</v>
      </c>
      <c r="G1682" s="145" t="s">
        <v>2196</v>
      </c>
      <c r="H1682" s="74" t="s">
        <v>26</v>
      </c>
      <c r="I1682" s="127" t="s">
        <v>4106</v>
      </c>
      <c r="J1682" s="144" t="s">
        <v>6016</v>
      </c>
      <c r="K1682" s="142">
        <v>100</v>
      </c>
      <c r="L1682" s="143">
        <v>0.1</v>
      </c>
      <c r="M1682" s="141"/>
      <c r="N1682" s="43">
        <f>IF(Tableau5[[#This Row],[PN]]&gt;0.05,"ERREUR",Tableau5[[#This Row],[Prix de vente public]]*(1-(Tableau5[[#This Row],[Remise]]+Tableau5[[#This Row],[PN]])))</f>
        <v>90</v>
      </c>
      <c r="O1682" s="44"/>
    </row>
    <row r="1683" spans="5:15" x14ac:dyDescent="0.25">
      <c r="E1683" s="126"/>
      <c r="F1683" s="5" t="s">
        <v>93</v>
      </c>
      <c r="G1683" s="145" t="s">
        <v>2197</v>
      </c>
      <c r="H1683" s="74" t="s">
        <v>26</v>
      </c>
      <c r="I1683" s="127" t="s">
        <v>4107</v>
      </c>
      <c r="J1683" s="144" t="s">
        <v>6017</v>
      </c>
      <c r="K1683" s="142">
        <v>100</v>
      </c>
      <c r="L1683" s="143">
        <v>0.1</v>
      </c>
      <c r="M1683" s="141"/>
      <c r="N1683" s="43">
        <f>IF(Tableau5[[#This Row],[PN]]&gt;0.05,"ERREUR",Tableau5[[#This Row],[Prix de vente public]]*(1-(Tableau5[[#This Row],[Remise]]+Tableau5[[#This Row],[PN]])))</f>
        <v>90</v>
      </c>
      <c r="O1683" s="44"/>
    </row>
    <row r="1684" spans="5:15" x14ac:dyDescent="0.25">
      <c r="E1684" s="126"/>
      <c r="F1684" s="5" t="s">
        <v>93</v>
      </c>
      <c r="G1684" s="145" t="s">
        <v>2198</v>
      </c>
      <c r="H1684" s="74" t="s">
        <v>26</v>
      </c>
      <c r="I1684" s="127" t="s">
        <v>4108</v>
      </c>
      <c r="J1684" s="144" t="s">
        <v>6018</v>
      </c>
      <c r="K1684" s="142">
        <v>100</v>
      </c>
      <c r="L1684" s="143">
        <v>0.1</v>
      </c>
      <c r="M1684" s="141"/>
      <c r="N1684" s="43">
        <f>IF(Tableau5[[#This Row],[PN]]&gt;0.05,"ERREUR",Tableau5[[#This Row],[Prix de vente public]]*(1-(Tableau5[[#This Row],[Remise]]+Tableau5[[#This Row],[PN]])))</f>
        <v>90</v>
      </c>
      <c r="O1684" s="44"/>
    </row>
    <row r="1685" spans="5:15" x14ac:dyDescent="0.25">
      <c r="E1685" s="126"/>
      <c r="F1685" s="5" t="s">
        <v>93</v>
      </c>
      <c r="G1685" s="145" t="s">
        <v>2199</v>
      </c>
      <c r="H1685" s="74" t="s">
        <v>26</v>
      </c>
      <c r="I1685" s="127" t="s">
        <v>4109</v>
      </c>
      <c r="J1685" s="144" t="s">
        <v>6019</v>
      </c>
      <c r="K1685" s="142">
        <v>100</v>
      </c>
      <c r="L1685" s="143">
        <v>0.1</v>
      </c>
      <c r="M1685" s="141"/>
      <c r="N1685" s="43">
        <f>IF(Tableau5[[#This Row],[PN]]&gt;0.05,"ERREUR",Tableau5[[#This Row],[Prix de vente public]]*(1-(Tableau5[[#This Row],[Remise]]+Tableau5[[#This Row],[PN]])))</f>
        <v>90</v>
      </c>
      <c r="O1685" s="44"/>
    </row>
    <row r="1686" spans="5:15" x14ac:dyDescent="0.25">
      <c r="E1686" s="126"/>
      <c r="F1686" s="5" t="s">
        <v>93</v>
      </c>
      <c r="G1686" s="145" t="s">
        <v>2200</v>
      </c>
      <c r="H1686" s="74" t="s">
        <v>26</v>
      </c>
      <c r="I1686" s="127" t="s">
        <v>4110</v>
      </c>
      <c r="J1686" s="144" t="s">
        <v>6020</v>
      </c>
      <c r="K1686" s="142">
        <v>100</v>
      </c>
      <c r="L1686" s="143">
        <v>0.1</v>
      </c>
      <c r="M1686" s="141"/>
      <c r="N1686" s="43">
        <f>IF(Tableau5[[#This Row],[PN]]&gt;0.05,"ERREUR",Tableau5[[#This Row],[Prix de vente public]]*(1-(Tableau5[[#This Row],[Remise]]+Tableau5[[#This Row],[PN]])))</f>
        <v>90</v>
      </c>
      <c r="O1686" s="44"/>
    </row>
    <row r="1687" spans="5:15" x14ac:dyDescent="0.25">
      <c r="E1687" s="126"/>
      <c r="F1687" s="5" t="s">
        <v>93</v>
      </c>
      <c r="G1687" s="145" t="s">
        <v>2201</v>
      </c>
      <c r="H1687" s="74" t="s">
        <v>26</v>
      </c>
      <c r="I1687" s="127" t="s">
        <v>4111</v>
      </c>
      <c r="J1687" s="144" t="s">
        <v>6021</v>
      </c>
      <c r="K1687" s="142">
        <v>100</v>
      </c>
      <c r="L1687" s="143">
        <v>0.1</v>
      </c>
      <c r="M1687" s="141"/>
      <c r="N1687" s="43">
        <f>IF(Tableau5[[#This Row],[PN]]&gt;0.05,"ERREUR",Tableau5[[#This Row],[Prix de vente public]]*(1-(Tableau5[[#This Row],[Remise]]+Tableau5[[#This Row],[PN]])))</f>
        <v>90</v>
      </c>
      <c r="O1687" s="44"/>
    </row>
    <row r="1688" spans="5:15" x14ac:dyDescent="0.25">
      <c r="E1688" s="126"/>
      <c r="F1688" s="5" t="s">
        <v>93</v>
      </c>
      <c r="G1688" s="145" t="s">
        <v>2202</v>
      </c>
      <c r="H1688" s="74" t="s">
        <v>26</v>
      </c>
      <c r="I1688" s="127" t="s">
        <v>4112</v>
      </c>
      <c r="J1688" s="144" t="s">
        <v>6022</v>
      </c>
      <c r="K1688" s="142">
        <v>100</v>
      </c>
      <c r="L1688" s="143">
        <v>0.1</v>
      </c>
      <c r="M1688" s="141"/>
      <c r="N1688" s="43">
        <f>IF(Tableau5[[#This Row],[PN]]&gt;0.05,"ERREUR",Tableau5[[#This Row],[Prix de vente public]]*(1-(Tableau5[[#This Row],[Remise]]+Tableau5[[#This Row],[PN]])))</f>
        <v>90</v>
      </c>
      <c r="O1688" s="44"/>
    </row>
    <row r="1689" spans="5:15" x14ac:dyDescent="0.25">
      <c r="E1689" s="126"/>
      <c r="F1689" s="5" t="s">
        <v>93</v>
      </c>
      <c r="G1689" s="145" t="s">
        <v>2203</v>
      </c>
      <c r="H1689" s="74" t="s">
        <v>26</v>
      </c>
      <c r="I1689" s="127" t="s">
        <v>4113</v>
      </c>
      <c r="J1689" s="144" t="s">
        <v>6023</v>
      </c>
      <c r="K1689" s="142">
        <v>100</v>
      </c>
      <c r="L1689" s="143">
        <v>0.1</v>
      </c>
      <c r="M1689" s="141"/>
      <c r="N1689" s="43">
        <f>IF(Tableau5[[#This Row],[PN]]&gt;0.05,"ERREUR",Tableau5[[#This Row],[Prix de vente public]]*(1-(Tableau5[[#This Row],[Remise]]+Tableau5[[#This Row],[PN]])))</f>
        <v>90</v>
      </c>
      <c r="O1689" s="44"/>
    </row>
    <row r="1690" spans="5:15" x14ac:dyDescent="0.25">
      <c r="E1690" s="126"/>
      <c r="F1690" s="5" t="s">
        <v>93</v>
      </c>
      <c r="G1690" s="145" t="s">
        <v>2204</v>
      </c>
      <c r="H1690" s="74" t="s">
        <v>26</v>
      </c>
      <c r="I1690" s="127" t="s">
        <v>4114</v>
      </c>
      <c r="J1690" s="144" t="s">
        <v>6024</v>
      </c>
      <c r="K1690" s="142">
        <v>100</v>
      </c>
      <c r="L1690" s="143">
        <v>0.1</v>
      </c>
      <c r="M1690" s="141"/>
      <c r="N1690" s="43">
        <f>IF(Tableau5[[#This Row],[PN]]&gt;0.05,"ERREUR",Tableau5[[#This Row],[Prix de vente public]]*(1-(Tableau5[[#This Row],[Remise]]+Tableau5[[#This Row],[PN]])))</f>
        <v>90</v>
      </c>
      <c r="O1690" s="44"/>
    </row>
    <row r="1691" spans="5:15" x14ac:dyDescent="0.25">
      <c r="E1691" s="126"/>
      <c r="F1691" s="5" t="s">
        <v>93</v>
      </c>
      <c r="G1691" s="145" t="s">
        <v>2205</v>
      </c>
      <c r="H1691" s="74" t="s">
        <v>26</v>
      </c>
      <c r="I1691" s="127" t="s">
        <v>4115</v>
      </c>
      <c r="J1691" s="144" t="s">
        <v>6025</v>
      </c>
      <c r="K1691" s="142">
        <v>100</v>
      </c>
      <c r="L1691" s="143">
        <v>0.1</v>
      </c>
      <c r="M1691" s="141"/>
      <c r="N1691" s="43">
        <f>IF(Tableau5[[#This Row],[PN]]&gt;0.05,"ERREUR",Tableau5[[#This Row],[Prix de vente public]]*(1-(Tableau5[[#This Row],[Remise]]+Tableau5[[#This Row],[PN]])))</f>
        <v>90</v>
      </c>
      <c r="O1691" s="44"/>
    </row>
    <row r="1692" spans="5:15" x14ac:dyDescent="0.25">
      <c r="E1692" s="126"/>
      <c r="F1692" s="5" t="s">
        <v>93</v>
      </c>
      <c r="G1692" s="145" t="s">
        <v>2206</v>
      </c>
      <c r="H1692" s="74" t="s">
        <v>26</v>
      </c>
      <c r="I1692" s="127" t="s">
        <v>4116</v>
      </c>
      <c r="J1692" s="144" t="s">
        <v>6026</v>
      </c>
      <c r="K1692" s="142">
        <v>100</v>
      </c>
      <c r="L1692" s="143">
        <v>0.1</v>
      </c>
      <c r="M1692" s="141"/>
      <c r="N1692" s="43">
        <f>IF(Tableau5[[#This Row],[PN]]&gt;0.05,"ERREUR",Tableau5[[#This Row],[Prix de vente public]]*(1-(Tableau5[[#This Row],[Remise]]+Tableau5[[#This Row],[PN]])))</f>
        <v>90</v>
      </c>
      <c r="O1692" s="44"/>
    </row>
    <row r="1693" spans="5:15" x14ac:dyDescent="0.25">
      <c r="E1693" s="126"/>
      <c r="F1693" s="5" t="s">
        <v>93</v>
      </c>
      <c r="G1693" s="145" t="s">
        <v>2207</v>
      </c>
      <c r="H1693" s="74" t="s">
        <v>26</v>
      </c>
      <c r="I1693" s="127" t="s">
        <v>4117</v>
      </c>
      <c r="J1693" s="144" t="s">
        <v>6027</v>
      </c>
      <c r="K1693" s="142">
        <v>100</v>
      </c>
      <c r="L1693" s="143">
        <v>0.1</v>
      </c>
      <c r="M1693" s="141"/>
      <c r="N1693" s="43">
        <f>IF(Tableau5[[#This Row],[PN]]&gt;0.05,"ERREUR",Tableau5[[#This Row],[Prix de vente public]]*(1-(Tableau5[[#This Row],[Remise]]+Tableau5[[#This Row],[PN]])))</f>
        <v>90</v>
      </c>
      <c r="O1693" s="44"/>
    </row>
    <row r="1694" spans="5:15" x14ac:dyDescent="0.25">
      <c r="E1694" s="126"/>
      <c r="F1694" s="5" t="s">
        <v>93</v>
      </c>
      <c r="G1694" s="145" t="s">
        <v>2208</v>
      </c>
      <c r="H1694" s="74" t="s">
        <v>26</v>
      </c>
      <c r="I1694" s="127" t="s">
        <v>4118</v>
      </c>
      <c r="J1694" s="144" t="s">
        <v>6028</v>
      </c>
      <c r="K1694" s="142">
        <v>100</v>
      </c>
      <c r="L1694" s="143">
        <v>0.1</v>
      </c>
      <c r="M1694" s="141"/>
      <c r="N1694" s="43">
        <f>IF(Tableau5[[#This Row],[PN]]&gt;0.05,"ERREUR",Tableau5[[#This Row],[Prix de vente public]]*(1-(Tableau5[[#This Row],[Remise]]+Tableau5[[#This Row],[PN]])))</f>
        <v>90</v>
      </c>
      <c r="O1694" s="44"/>
    </row>
    <row r="1695" spans="5:15" x14ac:dyDescent="0.25">
      <c r="E1695" s="126"/>
      <c r="F1695" s="5" t="s">
        <v>93</v>
      </c>
      <c r="G1695" s="145" t="s">
        <v>2209</v>
      </c>
      <c r="H1695" s="74" t="s">
        <v>26</v>
      </c>
      <c r="I1695" s="127" t="s">
        <v>4119</v>
      </c>
      <c r="J1695" s="144" t="s">
        <v>6029</v>
      </c>
      <c r="K1695" s="142">
        <v>100</v>
      </c>
      <c r="L1695" s="143">
        <v>0.1</v>
      </c>
      <c r="M1695" s="141"/>
      <c r="N1695" s="43">
        <f>IF(Tableau5[[#This Row],[PN]]&gt;0.05,"ERREUR",Tableau5[[#This Row],[Prix de vente public]]*(1-(Tableau5[[#This Row],[Remise]]+Tableau5[[#This Row],[PN]])))</f>
        <v>90</v>
      </c>
      <c r="O1695" s="44"/>
    </row>
    <row r="1696" spans="5:15" x14ac:dyDescent="0.25">
      <c r="E1696" s="126"/>
      <c r="F1696" s="5" t="s">
        <v>93</v>
      </c>
      <c r="G1696" s="145" t="s">
        <v>2210</v>
      </c>
      <c r="H1696" s="74" t="s">
        <v>26</v>
      </c>
      <c r="I1696" s="127" t="s">
        <v>4120</v>
      </c>
      <c r="J1696" s="144" t="s">
        <v>6030</v>
      </c>
      <c r="K1696" s="142">
        <v>100</v>
      </c>
      <c r="L1696" s="143">
        <v>0.1</v>
      </c>
      <c r="M1696" s="141"/>
      <c r="N1696" s="43">
        <f>IF(Tableau5[[#This Row],[PN]]&gt;0.05,"ERREUR",Tableau5[[#This Row],[Prix de vente public]]*(1-(Tableau5[[#This Row],[Remise]]+Tableau5[[#This Row],[PN]])))</f>
        <v>90</v>
      </c>
      <c r="O1696" s="44"/>
    </row>
    <row r="1697" spans="5:15" x14ac:dyDescent="0.25">
      <c r="E1697" s="126"/>
      <c r="F1697" s="5" t="s">
        <v>93</v>
      </c>
      <c r="G1697" s="145" t="s">
        <v>2211</v>
      </c>
      <c r="H1697" s="74" t="s">
        <v>26</v>
      </c>
      <c r="I1697" s="127" t="s">
        <v>4121</v>
      </c>
      <c r="J1697" s="144" t="s">
        <v>6031</v>
      </c>
      <c r="K1697" s="142">
        <v>100</v>
      </c>
      <c r="L1697" s="143">
        <v>0.1</v>
      </c>
      <c r="M1697" s="141"/>
      <c r="N1697" s="43">
        <f>IF(Tableau5[[#This Row],[PN]]&gt;0.05,"ERREUR",Tableau5[[#This Row],[Prix de vente public]]*(1-(Tableau5[[#This Row],[Remise]]+Tableau5[[#This Row],[PN]])))</f>
        <v>90</v>
      </c>
      <c r="O1697" s="44"/>
    </row>
    <row r="1698" spans="5:15" x14ac:dyDescent="0.25">
      <c r="E1698" s="126"/>
      <c r="F1698" s="5" t="s">
        <v>93</v>
      </c>
      <c r="G1698" s="145" t="s">
        <v>2212</v>
      </c>
      <c r="H1698" s="74" t="s">
        <v>26</v>
      </c>
      <c r="I1698" s="127" t="s">
        <v>4122</v>
      </c>
      <c r="J1698" s="144" t="s">
        <v>6032</v>
      </c>
      <c r="K1698" s="142">
        <v>100</v>
      </c>
      <c r="L1698" s="143">
        <v>0.1</v>
      </c>
      <c r="M1698" s="141"/>
      <c r="N1698" s="43">
        <f>IF(Tableau5[[#This Row],[PN]]&gt;0.05,"ERREUR",Tableau5[[#This Row],[Prix de vente public]]*(1-(Tableau5[[#This Row],[Remise]]+Tableau5[[#This Row],[PN]])))</f>
        <v>90</v>
      </c>
      <c r="O1698" s="44"/>
    </row>
    <row r="1699" spans="5:15" x14ac:dyDescent="0.25">
      <c r="E1699" s="126"/>
      <c r="F1699" s="5" t="s">
        <v>93</v>
      </c>
      <c r="G1699" s="145" t="s">
        <v>2213</v>
      </c>
      <c r="H1699" s="74" t="s">
        <v>26</v>
      </c>
      <c r="I1699" s="127" t="s">
        <v>4123</v>
      </c>
      <c r="J1699" s="144" t="s">
        <v>6033</v>
      </c>
      <c r="K1699" s="142">
        <v>100</v>
      </c>
      <c r="L1699" s="143">
        <v>0.1</v>
      </c>
      <c r="M1699" s="141"/>
      <c r="N1699" s="43">
        <f>IF(Tableau5[[#This Row],[PN]]&gt;0.05,"ERREUR",Tableau5[[#This Row],[Prix de vente public]]*(1-(Tableau5[[#This Row],[Remise]]+Tableau5[[#This Row],[PN]])))</f>
        <v>90</v>
      </c>
      <c r="O1699" s="44"/>
    </row>
    <row r="1700" spans="5:15" x14ac:dyDescent="0.25">
      <c r="E1700" s="126"/>
      <c r="F1700" s="5" t="s">
        <v>93</v>
      </c>
      <c r="G1700" s="145" t="s">
        <v>2214</v>
      </c>
      <c r="H1700" s="74" t="s">
        <v>26</v>
      </c>
      <c r="I1700" s="127" t="s">
        <v>4124</v>
      </c>
      <c r="J1700" s="144" t="s">
        <v>6034</v>
      </c>
      <c r="K1700" s="142">
        <v>100</v>
      </c>
      <c r="L1700" s="143">
        <v>0.1</v>
      </c>
      <c r="M1700" s="141"/>
      <c r="N1700" s="43">
        <f>IF(Tableau5[[#This Row],[PN]]&gt;0.05,"ERREUR",Tableau5[[#This Row],[Prix de vente public]]*(1-(Tableau5[[#This Row],[Remise]]+Tableau5[[#This Row],[PN]])))</f>
        <v>90</v>
      </c>
      <c r="O1700" s="44"/>
    </row>
    <row r="1701" spans="5:15" x14ac:dyDescent="0.25">
      <c r="E1701" s="126"/>
      <c r="F1701" s="5" t="s">
        <v>93</v>
      </c>
      <c r="G1701" s="145" t="s">
        <v>2215</v>
      </c>
      <c r="H1701" s="74" t="s">
        <v>26</v>
      </c>
      <c r="I1701" s="127" t="s">
        <v>4125</v>
      </c>
      <c r="J1701" s="144" t="s">
        <v>6035</v>
      </c>
      <c r="K1701" s="142">
        <v>100</v>
      </c>
      <c r="L1701" s="143">
        <v>0.1</v>
      </c>
      <c r="M1701" s="141"/>
      <c r="N1701" s="43">
        <f>IF(Tableau5[[#This Row],[PN]]&gt;0.05,"ERREUR",Tableau5[[#This Row],[Prix de vente public]]*(1-(Tableau5[[#This Row],[Remise]]+Tableau5[[#This Row],[PN]])))</f>
        <v>90</v>
      </c>
      <c r="O1701" s="44"/>
    </row>
    <row r="1702" spans="5:15" x14ac:dyDescent="0.25">
      <c r="E1702" s="126"/>
      <c r="F1702" s="5" t="s">
        <v>93</v>
      </c>
      <c r="G1702" s="145" t="s">
        <v>2216</v>
      </c>
      <c r="H1702" s="74" t="s">
        <v>26</v>
      </c>
      <c r="I1702" s="127" t="s">
        <v>4126</v>
      </c>
      <c r="J1702" s="144" t="s">
        <v>6036</v>
      </c>
      <c r="K1702" s="142">
        <v>100</v>
      </c>
      <c r="L1702" s="143">
        <v>0.1</v>
      </c>
      <c r="M1702" s="141"/>
      <c r="N1702" s="43">
        <f>IF(Tableau5[[#This Row],[PN]]&gt;0.05,"ERREUR",Tableau5[[#This Row],[Prix de vente public]]*(1-(Tableau5[[#This Row],[Remise]]+Tableau5[[#This Row],[PN]])))</f>
        <v>90</v>
      </c>
      <c r="O1702" s="44"/>
    </row>
    <row r="1703" spans="5:15" x14ac:dyDescent="0.25">
      <c r="E1703" s="126"/>
      <c r="F1703" s="5" t="s">
        <v>93</v>
      </c>
      <c r="G1703" s="145" t="s">
        <v>2217</v>
      </c>
      <c r="H1703" s="74" t="s">
        <v>26</v>
      </c>
      <c r="I1703" s="127" t="s">
        <v>4127</v>
      </c>
      <c r="J1703" s="144" t="s">
        <v>6037</v>
      </c>
      <c r="K1703" s="142">
        <v>100</v>
      </c>
      <c r="L1703" s="143">
        <v>0.1</v>
      </c>
      <c r="M1703" s="141"/>
      <c r="N1703" s="43">
        <f>IF(Tableau5[[#This Row],[PN]]&gt;0.05,"ERREUR",Tableau5[[#This Row],[Prix de vente public]]*(1-(Tableau5[[#This Row],[Remise]]+Tableau5[[#This Row],[PN]])))</f>
        <v>90</v>
      </c>
      <c r="O1703" s="44"/>
    </row>
    <row r="1704" spans="5:15" x14ac:dyDescent="0.25">
      <c r="E1704" s="126"/>
      <c r="F1704" s="5" t="s">
        <v>93</v>
      </c>
      <c r="G1704" s="145" t="s">
        <v>2218</v>
      </c>
      <c r="H1704" s="74" t="s">
        <v>26</v>
      </c>
      <c r="I1704" s="127" t="s">
        <v>4128</v>
      </c>
      <c r="J1704" s="144" t="s">
        <v>6038</v>
      </c>
      <c r="K1704" s="142">
        <v>100</v>
      </c>
      <c r="L1704" s="143">
        <v>0.1</v>
      </c>
      <c r="M1704" s="141"/>
      <c r="N1704" s="43">
        <f>IF(Tableau5[[#This Row],[PN]]&gt;0.05,"ERREUR",Tableau5[[#This Row],[Prix de vente public]]*(1-(Tableau5[[#This Row],[Remise]]+Tableau5[[#This Row],[PN]])))</f>
        <v>90</v>
      </c>
      <c r="O1704" s="44"/>
    </row>
    <row r="1705" spans="5:15" x14ac:dyDescent="0.25">
      <c r="E1705" s="126"/>
      <c r="F1705" s="5" t="s">
        <v>93</v>
      </c>
      <c r="G1705" s="145" t="s">
        <v>2219</v>
      </c>
      <c r="H1705" s="74" t="s">
        <v>26</v>
      </c>
      <c r="I1705" s="127" t="s">
        <v>4129</v>
      </c>
      <c r="J1705" s="144" t="s">
        <v>6039</v>
      </c>
      <c r="K1705" s="142">
        <v>100</v>
      </c>
      <c r="L1705" s="143">
        <v>0.1</v>
      </c>
      <c r="M1705" s="141"/>
      <c r="N1705" s="43">
        <f>IF(Tableau5[[#This Row],[PN]]&gt;0.05,"ERREUR",Tableau5[[#This Row],[Prix de vente public]]*(1-(Tableau5[[#This Row],[Remise]]+Tableau5[[#This Row],[PN]])))</f>
        <v>90</v>
      </c>
      <c r="O1705" s="44"/>
    </row>
    <row r="1706" spans="5:15" x14ac:dyDescent="0.25">
      <c r="E1706" s="126"/>
      <c r="F1706" s="5" t="s">
        <v>93</v>
      </c>
      <c r="G1706" s="145" t="s">
        <v>2220</v>
      </c>
      <c r="H1706" s="74" t="s">
        <v>26</v>
      </c>
      <c r="I1706" s="127" t="s">
        <v>4130</v>
      </c>
      <c r="J1706" s="144" t="s">
        <v>6040</v>
      </c>
      <c r="K1706" s="142">
        <v>100</v>
      </c>
      <c r="L1706" s="143">
        <v>0.1</v>
      </c>
      <c r="M1706" s="141"/>
      <c r="N1706" s="43">
        <f>IF(Tableau5[[#This Row],[PN]]&gt;0.05,"ERREUR",Tableau5[[#This Row],[Prix de vente public]]*(1-(Tableau5[[#This Row],[Remise]]+Tableau5[[#This Row],[PN]])))</f>
        <v>90</v>
      </c>
      <c r="O1706" s="44"/>
    </row>
    <row r="1707" spans="5:15" x14ac:dyDescent="0.25">
      <c r="E1707" s="126"/>
      <c r="F1707" s="5" t="s">
        <v>93</v>
      </c>
      <c r="G1707" s="145" t="s">
        <v>2221</v>
      </c>
      <c r="H1707" s="74" t="s">
        <v>26</v>
      </c>
      <c r="I1707" s="127" t="s">
        <v>4131</v>
      </c>
      <c r="J1707" s="144" t="s">
        <v>6041</v>
      </c>
      <c r="K1707" s="142">
        <v>100</v>
      </c>
      <c r="L1707" s="143">
        <v>0.1</v>
      </c>
      <c r="M1707" s="141"/>
      <c r="N1707" s="43">
        <f>IF(Tableau5[[#This Row],[PN]]&gt;0.05,"ERREUR",Tableau5[[#This Row],[Prix de vente public]]*(1-(Tableau5[[#This Row],[Remise]]+Tableau5[[#This Row],[PN]])))</f>
        <v>90</v>
      </c>
      <c r="O1707" s="44"/>
    </row>
    <row r="1708" spans="5:15" x14ac:dyDescent="0.25">
      <c r="E1708" s="126"/>
      <c r="F1708" s="5" t="s">
        <v>93</v>
      </c>
      <c r="G1708" s="145" t="s">
        <v>2222</v>
      </c>
      <c r="H1708" s="74" t="s">
        <v>26</v>
      </c>
      <c r="I1708" s="127" t="s">
        <v>4132</v>
      </c>
      <c r="J1708" s="144" t="s">
        <v>6042</v>
      </c>
      <c r="K1708" s="142">
        <v>100</v>
      </c>
      <c r="L1708" s="143">
        <v>0.1</v>
      </c>
      <c r="M1708" s="141"/>
      <c r="N1708" s="43">
        <f>IF(Tableau5[[#This Row],[PN]]&gt;0.05,"ERREUR",Tableau5[[#This Row],[Prix de vente public]]*(1-(Tableau5[[#This Row],[Remise]]+Tableau5[[#This Row],[PN]])))</f>
        <v>90</v>
      </c>
      <c r="O1708" s="44"/>
    </row>
    <row r="1709" spans="5:15" x14ac:dyDescent="0.25">
      <c r="E1709" s="126"/>
      <c r="F1709" s="5" t="s">
        <v>93</v>
      </c>
      <c r="G1709" s="145" t="s">
        <v>2223</v>
      </c>
      <c r="H1709" s="74" t="s">
        <v>26</v>
      </c>
      <c r="I1709" s="127" t="s">
        <v>4133</v>
      </c>
      <c r="J1709" s="144" t="s">
        <v>6043</v>
      </c>
      <c r="K1709" s="142">
        <v>100</v>
      </c>
      <c r="L1709" s="143">
        <v>0.1</v>
      </c>
      <c r="M1709" s="141"/>
      <c r="N1709" s="43">
        <f>IF(Tableau5[[#This Row],[PN]]&gt;0.05,"ERREUR",Tableau5[[#This Row],[Prix de vente public]]*(1-(Tableau5[[#This Row],[Remise]]+Tableau5[[#This Row],[PN]])))</f>
        <v>90</v>
      </c>
      <c r="O1709" s="44"/>
    </row>
    <row r="1710" spans="5:15" x14ac:dyDescent="0.25">
      <c r="E1710" s="126"/>
      <c r="F1710" s="5" t="s">
        <v>93</v>
      </c>
      <c r="G1710" s="145" t="s">
        <v>2224</v>
      </c>
      <c r="H1710" s="74" t="s">
        <v>26</v>
      </c>
      <c r="I1710" s="127" t="s">
        <v>4134</v>
      </c>
      <c r="J1710" s="144" t="s">
        <v>6044</v>
      </c>
      <c r="K1710" s="142">
        <v>100</v>
      </c>
      <c r="L1710" s="143">
        <v>0.1</v>
      </c>
      <c r="M1710" s="141"/>
      <c r="N1710" s="43">
        <f>IF(Tableau5[[#This Row],[PN]]&gt;0.05,"ERREUR",Tableau5[[#This Row],[Prix de vente public]]*(1-(Tableau5[[#This Row],[Remise]]+Tableau5[[#This Row],[PN]])))</f>
        <v>90</v>
      </c>
      <c r="O1710" s="44"/>
    </row>
    <row r="1711" spans="5:15" x14ac:dyDescent="0.25">
      <c r="E1711" s="126"/>
      <c r="F1711" s="5" t="s">
        <v>93</v>
      </c>
      <c r="G1711" s="145" t="s">
        <v>2225</v>
      </c>
      <c r="H1711" s="74" t="s">
        <v>26</v>
      </c>
      <c r="I1711" s="127" t="s">
        <v>4135</v>
      </c>
      <c r="J1711" s="144" t="s">
        <v>6045</v>
      </c>
      <c r="K1711" s="142">
        <v>100</v>
      </c>
      <c r="L1711" s="143">
        <v>0.1</v>
      </c>
      <c r="M1711" s="141"/>
      <c r="N1711" s="43">
        <f>IF(Tableau5[[#This Row],[PN]]&gt;0.05,"ERREUR",Tableau5[[#This Row],[Prix de vente public]]*(1-(Tableau5[[#This Row],[Remise]]+Tableau5[[#This Row],[PN]])))</f>
        <v>90</v>
      </c>
      <c r="O1711" s="44"/>
    </row>
    <row r="1712" spans="5:15" x14ac:dyDescent="0.25">
      <c r="E1712" s="126"/>
      <c r="F1712" s="5" t="s">
        <v>93</v>
      </c>
      <c r="G1712" s="145" t="s">
        <v>2226</v>
      </c>
      <c r="H1712" s="74" t="s">
        <v>26</v>
      </c>
      <c r="I1712" s="127" t="s">
        <v>4136</v>
      </c>
      <c r="J1712" s="144" t="s">
        <v>6046</v>
      </c>
      <c r="K1712" s="142">
        <v>100</v>
      </c>
      <c r="L1712" s="143">
        <v>0.1</v>
      </c>
      <c r="M1712" s="141"/>
      <c r="N1712" s="43">
        <f>IF(Tableau5[[#This Row],[PN]]&gt;0.05,"ERREUR",Tableau5[[#This Row],[Prix de vente public]]*(1-(Tableau5[[#This Row],[Remise]]+Tableau5[[#This Row],[PN]])))</f>
        <v>90</v>
      </c>
      <c r="O1712" s="44"/>
    </row>
    <row r="1713" spans="5:15" x14ac:dyDescent="0.25">
      <c r="E1713" s="126"/>
      <c r="F1713" s="5" t="s">
        <v>93</v>
      </c>
      <c r="G1713" s="145" t="s">
        <v>2227</v>
      </c>
      <c r="H1713" s="74" t="s">
        <v>26</v>
      </c>
      <c r="I1713" s="127" t="s">
        <v>4137</v>
      </c>
      <c r="J1713" s="144" t="s">
        <v>6047</v>
      </c>
      <c r="K1713" s="142">
        <v>100</v>
      </c>
      <c r="L1713" s="143">
        <v>0.1</v>
      </c>
      <c r="M1713" s="141"/>
      <c r="N1713" s="43">
        <f>IF(Tableau5[[#This Row],[PN]]&gt;0.05,"ERREUR",Tableau5[[#This Row],[Prix de vente public]]*(1-(Tableau5[[#This Row],[Remise]]+Tableau5[[#This Row],[PN]])))</f>
        <v>90</v>
      </c>
      <c r="O1713" s="44"/>
    </row>
    <row r="1714" spans="5:15" x14ac:dyDescent="0.25">
      <c r="E1714" s="126"/>
      <c r="F1714" s="5" t="s">
        <v>93</v>
      </c>
      <c r="G1714" s="145" t="s">
        <v>2228</v>
      </c>
      <c r="H1714" s="74" t="s">
        <v>26</v>
      </c>
      <c r="I1714" s="127" t="s">
        <v>4138</v>
      </c>
      <c r="J1714" s="144" t="s">
        <v>6048</v>
      </c>
      <c r="K1714" s="142">
        <v>100</v>
      </c>
      <c r="L1714" s="143">
        <v>0.1</v>
      </c>
      <c r="M1714" s="141"/>
      <c r="N1714" s="43">
        <f>IF(Tableau5[[#This Row],[PN]]&gt;0.05,"ERREUR",Tableau5[[#This Row],[Prix de vente public]]*(1-(Tableau5[[#This Row],[Remise]]+Tableau5[[#This Row],[PN]])))</f>
        <v>90</v>
      </c>
      <c r="O1714" s="44"/>
    </row>
    <row r="1715" spans="5:15" x14ac:dyDescent="0.25">
      <c r="E1715" s="126"/>
      <c r="F1715" s="5" t="s">
        <v>93</v>
      </c>
      <c r="G1715" s="145" t="s">
        <v>2229</v>
      </c>
      <c r="H1715" s="74" t="s">
        <v>26</v>
      </c>
      <c r="I1715" s="127" t="s">
        <v>4139</v>
      </c>
      <c r="J1715" s="144" t="s">
        <v>6049</v>
      </c>
      <c r="K1715" s="142">
        <v>100</v>
      </c>
      <c r="L1715" s="143">
        <v>0.1</v>
      </c>
      <c r="M1715" s="141"/>
      <c r="N1715" s="43">
        <f>IF(Tableau5[[#This Row],[PN]]&gt;0.05,"ERREUR",Tableau5[[#This Row],[Prix de vente public]]*(1-(Tableau5[[#This Row],[Remise]]+Tableau5[[#This Row],[PN]])))</f>
        <v>90</v>
      </c>
      <c r="O1715" s="44"/>
    </row>
    <row r="1716" spans="5:15" x14ac:dyDescent="0.25">
      <c r="E1716" s="126"/>
      <c r="F1716" s="5" t="s">
        <v>93</v>
      </c>
      <c r="G1716" s="145" t="s">
        <v>2230</v>
      </c>
      <c r="H1716" s="74" t="s">
        <v>26</v>
      </c>
      <c r="I1716" s="127" t="s">
        <v>4140</v>
      </c>
      <c r="J1716" s="144" t="s">
        <v>6050</v>
      </c>
      <c r="K1716" s="142">
        <v>100</v>
      </c>
      <c r="L1716" s="143">
        <v>0.1</v>
      </c>
      <c r="M1716" s="141"/>
      <c r="N1716" s="43">
        <f>IF(Tableau5[[#This Row],[PN]]&gt;0.05,"ERREUR",Tableau5[[#This Row],[Prix de vente public]]*(1-(Tableau5[[#This Row],[Remise]]+Tableau5[[#This Row],[PN]])))</f>
        <v>90</v>
      </c>
      <c r="O1716" s="44"/>
    </row>
    <row r="1717" spans="5:15" x14ac:dyDescent="0.25">
      <c r="E1717" s="126"/>
      <c r="F1717" s="5" t="s">
        <v>93</v>
      </c>
      <c r="G1717" s="145" t="s">
        <v>2231</v>
      </c>
      <c r="H1717" s="74" t="s">
        <v>26</v>
      </c>
      <c r="I1717" s="127" t="s">
        <v>4141</v>
      </c>
      <c r="J1717" s="144" t="s">
        <v>6051</v>
      </c>
      <c r="K1717" s="142">
        <v>100</v>
      </c>
      <c r="L1717" s="143">
        <v>0.1</v>
      </c>
      <c r="M1717" s="141"/>
      <c r="N1717" s="43">
        <f>IF(Tableau5[[#This Row],[PN]]&gt;0.05,"ERREUR",Tableau5[[#This Row],[Prix de vente public]]*(1-(Tableau5[[#This Row],[Remise]]+Tableau5[[#This Row],[PN]])))</f>
        <v>90</v>
      </c>
      <c r="O1717" s="44"/>
    </row>
    <row r="1718" spans="5:15" x14ac:dyDescent="0.25">
      <c r="E1718" s="126"/>
      <c r="F1718" s="5" t="s">
        <v>93</v>
      </c>
      <c r="G1718" s="145" t="s">
        <v>2232</v>
      </c>
      <c r="H1718" s="74" t="s">
        <v>26</v>
      </c>
      <c r="I1718" s="127" t="s">
        <v>4142</v>
      </c>
      <c r="J1718" s="144" t="s">
        <v>6052</v>
      </c>
      <c r="K1718" s="142">
        <v>100</v>
      </c>
      <c r="L1718" s="143">
        <v>0.1</v>
      </c>
      <c r="M1718" s="141"/>
      <c r="N1718" s="43">
        <f>IF(Tableau5[[#This Row],[PN]]&gt;0.05,"ERREUR",Tableau5[[#This Row],[Prix de vente public]]*(1-(Tableau5[[#This Row],[Remise]]+Tableau5[[#This Row],[PN]])))</f>
        <v>90</v>
      </c>
      <c r="O1718" s="44"/>
    </row>
    <row r="1719" spans="5:15" x14ac:dyDescent="0.25">
      <c r="E1719" s="126"/>
      <c r="F1719" s="5" t="s">
        <v>93</v>
      </c>
      <c r="G1719" s="145" t="s">
        <v>2233</v>
      </c>
      <c r="H1719" s="74" t="s">
        <v>26</v>
      </c>
      <c r="I1719" s="127" t="s">
        <v>4143</v>
      </c>
      <c r="J1719" s="144" t="s">
        <v>6053</v>
      </c>
      <c r="K1719" s="142">
        <v>100</v>
      </c>
      <c r="L1719" s="143">
        <v>0.1</v>
      </c>
      <c r="M1719" s="141"/>
      <c r="N1719" s="43">
        <f>IF(Tableau5[[#This Row],[PN]]&gt;0.05,"ERREUR",Tableau5[[#This Row],[Prix de vente public]]*(1-(Tableau5[[#This Row],[Remise]]+Tableau5[[#This Row],[PN]])))</f>
        <v>90</v>
      </c>
      <c r="O1719" s="44"/>
    </row>
    <row r="1720" spans="5:15" x14ac:dyDescent="0.25">
      <c r="E1720" s="126"/>
      <c r="F1720" s="5" t="s">
        <v>93</v>
      </c>
      <c r="G1720" s="145" t="s">
        <v>2234</v>
      </c>
      <c r="H1720" s="74" t="s">
        <v>26</v>
      </c>
      <c r="I1720" s="127" t="s">
        <v>4144</v>
      </c>
      <c r="J1720" s="144" t="s">
        <v>6054</v>
      </c>
      <c r="K1720" s="142">
        <v>100</v>
      </c>
      <c r="L1720" s="143">
        <v>0.1</v>
      </c>
      <c r="M1720" s="141"/>
      <c r="N1720" s="43">
        <f>IF(Tableau5[[#This Row],[PN]]&gt;0.05,"ERREUR",Tableau5[[#This Row],[Prix de vente public]]*(1-(Tableau5[[#This Row],[Remise]]+Tableau5[[#This Row],[PN]])))</f>
        <v>90</v>
      </c>
      <c r="O1720" s="44"/>
    </row>
    <row r="1721" spans="5:15" x14ac:dyDescent="0.25">
      <c r="E1721" s="126"/>
      <c r="F1721" s="5" t="s">
        <v>93</v>
      </c>
      <c r="G1721" s="145" t="s">
        <v>2235</v>
      </c>
      <c r="H1721" s="74" t="s">
        <v>26</v>
      </c>
      <c r="I1721" s="127" t="s">
        <v>4145</v>
      </c>
      <c r="J1721" s="144" t="s">
        <v>6055</v>
      </c>
      <c r="K1721" s="142">
        <v>100</v>
      </c>
      <c r="L1721" s="143">
        <v>0.1</v>
      </c>
      <c r="M1721" s="141"/>
      <c r="N1721" s="43">
        <f>IF(Tableau5[[#This Row],[PN]]&gt;0.05,"ERREUR",Tableau5[[#This Row],[Prix de vente public]]*(1-(Tableau5[[#This Row],[Remise]]+Tableau5[[#This Row],[PN]])))</f>
        <v>90</v>
      </c>
      <c r="O1721" s="44"/>
    </row>
    <row r="1722" spans="5:15" x14ac:dyDescent="0.25">
      <c r="E1722" s="126"/>
      <c r="F1722" s="5" t="s">
        <v>93</v>
      </c>
      <c r="G1722" s="145" t="s">
        <v>2236</v>
      </c>
      <c r="H1722" s="74" t="s">
        <v>26</v>
      </c>
      <c r="I1722" s="127" t="s">
        <v>4146</v>
      </c>
      <c r="J1722" s="144" t="s">
        <v>6056</v>
      </c>
      <c r="K1722" s="142">
        <v>100</v>
      </c>
      <c r="L1722" s="143">
        <v>0.1</v>
      </c>
      <c r="M1722" s="141"/>
      <c r="N1722" s="43">
        <f>IF(Tableau5[[#This Row],[PN]]&gt;0.05,"ERREUR",Tableau5[[#This Row],[Prix de vente public]]*(1-(Tableau5[[#This Row],[Remise]]+Tableau5[[#This Row],[PN]])))</f>
        <v>90</v>
      </c>
      <c r="O1722" s="44"/>
    </row>
    <row r="1723" spans="5:15" x14ac:dyDescent="0.25">
      <c r="E1723" s="126"/>
      <c r="F1723" s="5" t="s">
        <v>93</v>
      </c>
      <c r="G1723" s="145" t="s">
        <v>2237</v>
      </c>
      <c r="H1723" s="74" t="s">
        <v>26</v>
      </c>
      <c r="I1723" s="127" t="s">
        <v>4147</v>
      </c>
      <c r="J1723" s="144" t="s">
        <v>6057</v>
      </c>
      <c r="K1723" s="142">
        <v>100</v>
      </c>
      <c r="L1723" s="143">
        <v>0.1</v>
      </c>
      <c r="M1723" s="141"/>
      <c r="N1723" s="43">
        <f>IF(Tableau5[[#This Row],[PN]]&gt;0.05,"ERREUR",Tableau5[[#This Row],[Prix de vente public]]*(1-(Tableau5[[#This Row],[Remise]]+Tableau5[[#This Row],[PN]])))</f>
        <v>90</v>
      </c>
      <c r="O1723" s="44"/>
    </row>
    <row r="1724" spans="5:15" x14ac:dyDescent="0.25">
      <c r="E1724" s="126"/>
      <c r="F1724" s="5" t="s">
        <v>93</v>
      </c>
      <c r="G1724" s="145" t="s">
        <v>2238</v>
      </c>
      <c r="H1724" s="74" t="s">
        <v>26</v>
      </c>
      <c r="I1724" s="127" t="s">
        <v>4148</v>
      </c>
      <c r="J1724" s="144" t="s">
        <v>6058</v>
      </c>
      <c r="K1724" s="142">
        <v>100</v>
      </c>
      <c r="L1724" s="143">
        <v>0.1</v>
      </c>
      <c r="M1724" s="141"/>
      <c r="N1724" s="43">
        <f>IF(Tableau5[[#This Row],[PN]]&gt;0.05,"ERREUR",Tableau5[[#This Row],[Prix de vente public]]*(1-(Tableau5[[#This Row],[Remise]]+Tableau5[[#This Row],[PN]])))</f>
        <v>90</v>
      </c>
      <c r="O1724" s="44"/>
    </row>
    <row r="1725" spans="5:15" x14ac:dyDescent="0.25">
      <c r="E1725" s="126"/>
      <c r="F1725" s="5" t="s">
        <v>93</v>
      </c>
      <c r="G1725" s="145" t="s">
        <v>2239</v>
      </c>
      <c r="H1725" s="74" t="s">
        <v>26</v>
      </c>
      <c r="I1725" s="127" t="s">
        <v>4149</v>
      </c>
      <c r="J1725" s="144" t="s">
        <v>6059</v>
      </c>
      <c r="K1725" s="142">
        <v>100</v>
      </c>
      <c r="L1725" s="143">
        <v>0.1</v>
      </c>
      <c r="M1725" s="141"/>
      <c r="N1725" s="43">
        <f>IF(Tableau5[[#This Row],[PN]]&gt;0.05,"ERREUR",Tableau5[[#This Row],[Prix de vente public]]*(1-(Tableau5[[#This Row],[Remise]]+Tableau5[[#This Row],[PN]])))</f>
        <v>90</v>
      </c>
      <c r="O1725" s="44"/>
    </row>
    <row r="1726" spans="5:15" x14ac:dyDescent="0.25">
      <c r="E1726" s="126"/>
      <c r="F1726" s="5" t="s">
        <v>93</v>
      </c>
      <c r="G1726" s="145" t="s">
        <v>2240</v>
      </c>
      <c r="H1726" s="74" t="s">
        <v>26</v>
      </c>
      <c r="I1726" s="127" t="s">
        <v>4150</v>
      </c>
      <c r="J1726" s="144" t="s">
        <v>6060</v>
      </c>
      <c r="K1726" s="142">
        <v>100</v>
      </c>
      <c r="L1726" s="143">
        <v>0.1</v>
      </c>
      <c r="M1726" s="141"/>
      <c r="N1726" s="43">
        <f>IF(Tableau5[[#This Row],[PN]]&gt;0.05,"ERREUR",Tableau5[[#This Row],[Prix de vente public]]*(1-(Tableau5[[#This Row],[Remise]]+Tableau5[[#This Row],[PN]])))</f>
        <v>90</v>
      </c>
      <c r="O1726" s="44"/>
    </row>
    <row r="1727" spans="5:15" x14ac:dyDescent="0.25">
      <c r="E1727" s="126"/>
      <c r="F1727" s="5" t="s">
        <v>93</v>
      </c>
      <c r="G1727" s="145" t="s">
        <v>2241</v>
      </c>
      <c r="H1727" s="74" t="s">
        <v>26</v>
      </c>
      <c r="I1727" s="127" t="s">
        <v>4151</v>
      </c>
      <c r="J1727" s="144" t="s">
        <v>6061</v>
      </c>
      <c r="K1727" s="142">
        <v>100</v>
      </c>
      <c r="L1727" s="143">
        <v>0.1</v>
      </c>
      <c r="M1727" s="141"/>
      <c r="N1727" s="43">
        <f>IF(Tableau5[[#This Row],[PN]]&gt;0.05,"ERREUR",Tableau5[[#This Row],[Prix de vente public]]*(1-(Tableau5[[#This Row],[Remise]]+Tableau5[[#This Row],[PN]])))</f>
        <v>90</v>
      </c>
      <c r="O1727" s="44"/>
    </row>
    <row r="1728" spans="5:15" x14ac:dyDescent="0.25">
      <c r="E1728" s="126"/>
      <c r="F1728" s="5" t="s">
        <v>93</v>
      </c>
      <c r="G1728" s="145" t="s">
        <v>2242</v>
      </c>
      <c r="H1728" s="74" t="s">
        <v>26</v>
      </c>
      <c r="I1728" s="127" t="s">
        <v>4152</v>
      </c>
      <c r="J1728" s="144" t="s">
        <v>6062</v>
      </c>
      <c r="K1728" s="142">
        <v>100</v>
      </c>
      <c r="L1728" s="143">
        <v>0.1</v>
      </c>
      <c r="M1728" s="141"/>
      <c r="N1728" s="43">
        <f>IF(Tableau5[[#This Row],[PN]]&gt;0.05,"ERREUR",Tableau5[[#This Row],[Prix de vente public]]*(1-(Tableau5[[#This Row],[Remise]]+Tableau5[[#This Row],[PN]])))</f>
        <v>90</v>
      </c>
      <c r="O1728" s="44"/>
    </row>
    <row r="1729" spans="5:15" x14ac:dyDescent="0.25">
      <c r="E1729" s="126"/>
      <c r="F1729" s="5" t="s">
        <v>93</v>
      </c>
      <c r="G1729" s="145" t="s">
        <v>2243</v>
      </c>
      <c r="H1729" s="74" t="s">
        <v>26</v>
      </c>
      <c r="I1729" s="127" t="s">
        <v>4153</v>
      </c>
      <c r="J1729" s="144" t="s">
        <v>6063</v>
      </c>
      <c r="K1729" s="142">
        <v>100</v>
      </c>
      <c r="L1729" s="143">
        <v>0.1</v>
      </c>
      <c r="M1729" s="141"/>
      <c r="N1729" s="43">
        <f>IF(Tableau5[[#This Row],[PN]]&gt;0.05,"ERREUR",Tableau5[[#This Row],[Prix de vente public]]*(1-(Tableau5[[#This Row],[Remise]]+Tableau5[[#This Row],[PN]])))</f>
        <v>90</v>
      </c>
      <c r="O1729" s="44"/>
    </row>
    <row r="1730" spans="5:15" x14ac:dyDescent="0.25">
      <c r="E1730" s="126"/>
      <c r="F1730" s="5" t="s">
        <v>93</v>
      </c>
      <c r="G1730" s="145" t="s">
        <v>2244</v>
      </c>
      <c r="H1730" s="74" t="s">
        <v>26</v>
      </c>
      <c r="I1730" s="127" t="s">
        <v>4154</v>
      </c>
      <c r="J1730" s="144" t="s">
        <v>6064</v>
      </c>
      <c r="K1730" s="142">
        <v>100</v>
      </c>
      <c r="L1730" s="143">
        <v>0.1</v>
      </c>
      <c r="M1730" s="141"/>
      <c r="N1730" s="43">
        <f>IF(Tableau5[[#This Row],[PN]]&gt;0.05,"ERREUR",Tableau5[[#This Row],[Prix de vente public]]*(1-(Tableau5[[#This Row],[Remise]]+Tableau5[[#This Row],[PN]])))</f>
        <v>90</v>
      </c>
      <c r="O1730" s="44"/>
    </row>
    <row r="1731" spans="5:15" x14ac:dyDescent="0.25">
      <c r="E1731" s="126"/>
      <c r="F1731" s="5" t="s">
        <v>93</v>
      </c>
      <c r="G1731" s="145" t="s">
        <v>2245</v>
      </c>
      <c r="H1731" s="74" t="s">
        <v>26</v>
      </c>
      <c r="I1731" s="127" t="s">
        <v>4155</v>
      </c>
      <c r="J1731" s="144" t="s">
        <v>6065</v>
      </c>
      <c r="K1731" s="142">
        <v>100</v>
      </c>
      <c r="L1731" s="143">
        <v>0.1</v>
      </c>
      <c r="M1731" s="141"/>
      <c r="N1731" s="43">
        <f>IF(Tableau5[[#This Row],[PN]]&gt;0.05,"ERREUR",Tableau5[[#This Row],[Prix de vente public]]*(1-(Tableau5[[#This Row],[Remise]]+Tableau5[[#This Row],[PN]])))</f>
        <v>90</v>
      </c>
      <c r="O1731" s="44"/>
    </row>
    <row r="1732" spans="5:15" x14ac:dyDescent="0.25">
      <c r="E1732" s="126"/>
      <c r="F1732" s="5" t="s">
        <v>93</v>
      </c>
      <c r="G1732" s="145" t="s">
        <v>2246</v>
      </c>
      <c r="H1732" s="74" t="s">
        <v>26</v>
      </c>
      <c r="I1732" s="127" t="s">
        <v>4156</v>
      </c>
      <c r="J1732" s="144" t="s">
        <v>6066</v>
      </c>
      <c r="K1732" s="142">
        <v>100</v>
      </c>
      <c r="L1732" s="143">
        <v>0.1</v>
      </c>
      <c r="M1732" s="141"/>
      <c r="N1732" s="43">
        <f>IF(Tableau5[[#This Row],[PN]]&gt;0.05,"ERREUR",Tableau5[[#This Row],[Prix de vente public]]*(1-(Tableau5[[#This Row],[Remise]]+Tableau5[[#This Row],[PN]])))</f>
        <v>90</v>
      </c>
      <c r="O1732" s="44"/>
    </row>
    <row r="1733" spans="5:15" x14ac:dyDescent="0.25">
      <c r="E1733" s="126"/>
      <c r="F1733" s="5" t="s">
        <v>93</v>
      </c>
      <c r="G1733" s="145" t="s">
        <v>2247</v>
      </c>
      <c r="H1733" s="74" t="s">
        <v>26</v>
      </c>
      <c r="I1733" s="127" t="s">
        <v>4157</v>
      </c>
      <c r="J1733" s="144" t="s">
        <v>6067</v>
      </c>
      <c r="K1733" s="142">
        <v>100</v>
      </c>
      <c r="L1733" s="143">
        <v>0.1</v>
      </c>
      <c r="M1733" s="141"/>
      <c r="N1733" s="43">
        <f>IF(Tableau5[[#This Row],[PN]]&gt;0.05,"ERREUR",Tableau5[[#This Row],[Prix de vente public]]*(1-(Tableau5[[#This Row],[Remise]]+Tableau5[[#This Row],[PN]])))</f>
        <v>90</v>
      </c>
      <c r="O1733" s="44"/>
    </row>
    <row r="1734" spans="5:15" x14ac:dyDescent="0.25">
      <c r="E1734" s="126"/>
      <c r="F1734" s="5" t="s">
        <v>93</v>
      </c>
      <c r="G1734" s="145" t="s">
        <v>2248</v>
      </c>
      <c r="H1734" s="74" t="s">
        <v>26</v>
      </c>
      <c r="I1734" s="127" t="s">
        <v>4158</v>
      </c>
      <c r="J1734" s="144" t="s">
        <v>6068</v>
      </c>
      <c r="K1734" s="142">
        <v>100</v>
      </c>
      <c r="L1734" s="143">
        <v>0.1</v>
      </c>
      <c r="M1734" s="141"/>
      <c r="N1734" s="43">
        <f>IF(Tableau5[[#This Row],[PN]]&gt;0.05,"ERREUR",Tableau5[[#This Row],[Prix de vente public]]*(1-(Tableau5[[#This Row],[Remise]]+Tableau5[[#This Row],[PN]])))</f>
        <v>90</v>
      </c>
      <c r="O1734" s="44"/>
    </row>
    <row r="1735" spans="5:15" x14ac:dyDescent="0.25">
      <c r="E1735" s="126"/>
      <c r="F1735" s="5" t="s">
        <v>93</v>
      </c>
      <c r="G1735" s="145" t="s">
        <v>2249</v>
      </c>
      <c r="H1735" s="74" t="s">
        <v>26</v>
      </c>
      <c r="I1735" s="127" t="s">
        <v>4159</v>
      </c>
      <c r="J1735" s="144" t="s">
        <v>6069</v>
      </c>
      <c r="K1735" s="142">
        <v>100</v>
      </c>
      <c r="L1735" s="143">
        <v>0.1</v>
      </c>
      <c r="M1735" s="141"/>
      <c r="N1735" s="43">
        <f>IF(Tableau5[[#This Row],[PN]]&gt;0.05,"ERREUR",Tableau5[[#This Row],[Prix de vente public]]*(1-(Tableau5[[#This Row],[Remise]]+Tableau5[[#This Row],[PN]])))</f>
        <v>90</v>
      </c>
      <c r="O1735" s="44"/>
    </row>
    <row r="1736" spans="5:15" x14ac:dyDescent="0.25">
      <c r="E1736" s="126"/>
      <c r="F1736" s="5" t="s">
        <v>93</v>
      </c>
      <c r="G1736" s="145" t="s">
        <v>2250</v>
      </c>
      <c r="H1736" s="74" t="s">
        <v>26</v>
      </c>
      <c r="I1736" s="127" t="s">
        <v>4160</v>
      </c>
      <c r="J1736" s="144" t="s">
        <v>6070</v>
      </c>
      <c r="K1736" s="142">
        <v>100</v>
      </c>
      <c r="L1736" s="143">
        <v>0.1</v>
      </c>
      <c r="M1736" s="141"/>
      <c r="N1736" s="43">
        <f>IF(Tableau5[[#This Row],[PN]]&gt;0.05,"ERREUR",Tableau5[[#This Row],[Prix de vente public]]*(1-(Tableau5[[#This Row],[Remise]]+Tableau5[[#This Row],[PN]])))</f>
        <v>90</v>
      </c>
      <c r="O1736" s="44"/>
    </row>
    <row r="1737" spans="5:15" x14ac:dyDescent="0.25">
      <c r="E1737" s="126"/>
      <c r="F1737" s="5" t="s">
        <v>93</v>
      </c>
      <c r="G1737" s="145" t="s">
        <v>2251</v>
      </c>
      <c r="H1737" s="74" t="s">
        <v>26</v>
      </c>
      <c r="I1737" s="127" t="s">
        <v>4161</v>
      </c>
      <c r="J1737" s="144" t="s">
        <v>6071</v>
      </c>
      <c r="K1737" s="142">
        <v>100</v>
      </c>
      <c r="L1737" s="143">
        <v>0.1</v>
      </c>
      <c r="M1737" s="141"/>
      <c r="N1737" s="43">
        <f>IF(Tableau5[[#This Row],[PN]]&gt;0.05,"ERREUR",Tableau5[[#This Row],[Prix de vente public]]*(1-(Tableau5[[#This Row],[Remise]]+Tableau5[[#This Row],[PN]])))</f>
        <v>90</v>
      </c>
      <c r="O1737" s="44"/>
    </row>
    <row r="1738" spans="5:15" x14ac:dyDescent="0.25">
      <c r="E1738" s="126"/>
      <c r="F1738" s="5" t="s">
        <v>93</v>
      </c>
      <c r="G1738" s="145" t="s">
        <v>2252</v>
      </c>
      <c r="H1738" s="74" t="s">
        <v>26</v>
      </c>
      <c r="I1738" s="127" t="s">
        <v>4162</v>
      </c>
      <c r="J1738" s="144" t="s">
        <v>6072</v>
      </c>
      <c r="K1738" s="142">
        <v>100</v>
      </c>
      <c r="L1738" s="143">
        <v>0.1</v>
      </c>
      <c r="M1738" s="141"/>
      <c r="N1738" s="43">
        <f>IF(Tableau5[[#This Row],[PN]]&gt;0.05,"ERREUR",Tableau5[[#This Row],[Prix de vente public]]*(1-(Tableau5[[#This Row],[Remise]]+Tableau5[[#This Row],[PN]])))</f>
        <v>90</v>
      </c>
      <c r="O1738" s="44"/>
    </row>
    <row r="1739" spans="5:15" x14ac:dyDescent="0.25">
      <c r="E1739" s="126"/>
      <c r="F1739" s="5" t="s">
        <v>93</v>
      </c>
      <c r="G1739" s="145" t="s">
        <v>2253</v>
      </c>
      <c r="H1739" s="74" t="s">
        <v>26</v>
      </c>
      <c r="I1739" s="127" t="s">
        <v>4163</v>
      </c>
      <c r="J1739" s="144" t="s">
        <v>6073</v>
      </c>
      <c r="K1739" s="142">
        <v>100</v>
      </c>
      <c r="L1739" s="143">
        <v>0.1</v>
      </c>
      <c r="M1739" s="141"/>
      <c r="N1739" s="43">
        <f>IF(Tableau5[[#This Row],[PN]]&gt;0.05,"ERREUR",Tableau5[[#This Row],[Prix de vente public]]*(1-(Tableau5[[#This Row],[Remise]]+Tableau5[[#This Row],[PN]])))</f>
        <v>90</v>
      </c>
      <c r="O1739" s="44"/>
    </row>
    <row r="1740" spans="5:15" x14ac:dyDescent="0.25">
      <c r="E1740" s="126"/>
      <c r="F1740" s="5" t="s">
        <v>93</v>
      </c>
      <c r="G1740" s="145" t="s">
        <v>2254</v>
      </c>
      <c r="H1740" s="74" t="s">
        <v>26</v>
      </c>
      <c r="I1740" s="127" t="s">
        <v>4164</v>
      </c>
      <c r="J1740" s="144" t="s">
        <v>6074</v>
      </c>
      <c r="K1740" s="142">
        <v>100</v>
      </c>
      <c r="L1740" s="143">
        <v>0.1</v>
      </c>
      <c r="M1740" s="141"/>
      <c r="N1740" s="43">
        <f>IF(Tableau5[[#This Row],[PN]]&gt;0.05,"ERREUR",Tableau5[[#This Row],[Prix de vente public]]*(1-(Tableau5[[#This Row],[Remise]]+Tableau5[[#This Row],[PN]])))</f>
        <v>90</v>
      </c>
      <c r="O1740" s="44"/>
    </row>
    <row r="1741" spans="5:15" x14ac:dyDescent="0.25">
      <c r="E1741" s="126"/>
      <c r="F1741" s="5" t="s">
        <v>93</v>
      </c>
      <c r="G1741" s="145" t="s">
        <v>2255</v>
      </c>
      <c r="H1741" s="74" t="s">
        <v>26</v>
      </c>
      <c r="I1741" s="127" t="s">
        <v>4165</v>
      </c>
      <c r="J1741" s="144" t="s">
        <v>6075</v>
      </c>
      <c r="K1741" s="142">
        <v>100</v>
      </c>
      <c r="L1741" s="143">
        <v>0.1</v>
      </c>
      <c r="M1741" s="141"/>
      <c r="N1741" s="43">
        <f>IF(Tableau5[[#This Row],[PN]]&gt;0.05,"ERREUR",Tableau5[[#This Row],[Prix de vente public]]*(1-(Tableau5[[#This Row],[Remise]]+Tableau5[[#This Row],[PN]])))</f>
        <v>90</v>
      </c>
      <c r="O1741" s="44"/>
    </row>
    <row r="1742" spans="5:15" x14ac:dyDescent="0.25">
      <c r="E1742" s="126"/>
      <c r="F1742" s="5" t="s">
        <v>93</v>
      </c>
      <c r="G1742" s="145" t="s">
        <v>2256</v>
      </c>
      <c r="H1742" s="74" t="s">
        <v>26</v>
      </c>
      <c r="I1742" s="127" t="s">
        <v>4166</v>
      </c>
      <c r="J1742" s="144" t="s">
        <v>6076</v>
      </c>
      <c r="K1742" s="142">
        <v>100</v>
      </c>
      <c r="L1742" s="143">
        <v>0.1</v>
      </c>
      <c r="M1742" s="141"/>
      <c r="N1742" s="43">
        <f>IF(Tableau5[[#This Row],[PN]]&gt;0.05,"ERREUR",Tableau5[[#This Row],[Prix de vente public]]*(1-(Tableau5[[#This Row],[Remise]]+Tableau5[[#This Row],[PN]])))</f>
        <v>90</v>
      </c>
      <c r="O1742" s="44"/>
    </row>
    <row r="1743" spans="5:15" x14ac:dyDescent="0.25">
      <c r="E1743" s="126"/>
      <c r="F1743" s="5" t="s">
        <v>93</v>
      </c>
      <c r="G1743" s="145" t="s">
        <v>2257</v>
      </c>
      <c r="H1743" s="74" t="s">
        <v>26</v>
      </c>
      <c r="I1743" s="127" t="s">
        <v>4167</v>
      </c>
      <c r="J1743" s="144" t="s">
        <v>6077</v>
      </c>
      <c r="K1743" s="142">
        <v>100</v>
      </c>
      <c r="L1743" s="143">
        <v>0.1</v>
      </c>
      <c r="M1743" s="141"/>
      <c r="N1743" s="43">
        <f>IF(Tableau5[[#This Row],[PN]]&gt;0.05,"ERREUR",Tableau5[[#This Row],[Prix de vente public]]*(1-(Tableau5[[#This Row],[Remise]]+Tableau5[[#This Row],[PN]])))</f>
        <v>90</v>
      </c>
      <c r="O1743" s="44"/>
    </row>
    <row r="1744" spans="5:15" x14ac:dyDescent="0.25">
      <c r="E1744" s="126"/>
      <c r="F1744" s="5" t="s">
        <v>93</v>
      </c>
      <c r="G1744" s="145" t="s">
        <v>2258</v>
      </c>
      <c r="H1744" s="74" t="s">
        <v>26</v>
      </c>
      <c r="I1744" s="127" t="s">
        <v>4168</v>
      </c>
      <c r="J1744" s="144" t="s">
        <v>6078</v>
      </c>
      <c r="K1744" s="142">
        <v>100</v>
      </c>
      <c r="L1744" s="143">
        <v>0.1</v>
      </c>
      <c r="M1744" s="141"/>
      <c r="N1744" s="43">
        <f>IF(Tableau5[[#This Row],[PN]]&gt;0.05,"ERREUR",Tableau5[[#This Row],[Prix de vente public]]*(1-(Tableau5[[#This Row],[Remise]]+Tableau5[[#This Row],[PN]])))</f>
        <v>90</v>
      </c>
      <c r="O1744" s="44"/>
    </row>
    <row r="1745" spans="5:15" x14ac:dyDescent="0.25">
      <c r="E1745" s="126"/>
      <c r="F1745" s="5" t="s">
        <v>93</v>
      </c>
      <c r="G1745" s="145" t="s">
        <v>2259</v>
      </c>
      <c r="H1745" s="74" t="s">
        <v>26</v>
      </c>
      <c r="I1745" s="127" t="s">
        <v>4169</v>
      </c>
      <c r="J1745" s="144" t="s">
        <v>6079</v>
      </c>
      <c r="K1745" s="142">
        <v>100</v>
      </c>
      <c r="L1745" s="143">
        <v>0.1</v>
      </c>
      <c r="M1745" s="141"/>
      <c r="N1745" s="43">
        <f>IF(Tableau5[[#This Row],[PN]]&gt;0.05,"ERREUR",Tableau5[[#This Row],[Prix de vente public]]*(1-(Tableau5[[#This Row],[Remise]]+Tableau5[[#This Row],[PN]])))</f>
        <v>90</v>
      </c>
      <c r="O1745" s="44"/>
    </row>
    <row r="1746" spans="5:15" x14ac:dyDescent="0.25">
      <c r="E1746" s="126"/>
      <c r="F1746" s="5" t="s">
        <v>93</v>
      </c>
      <c r="G1746" s="145" t="s">
        <v>2260</v>
      </c>
      <c r="H1746" s="74" t="s">
        <v>26</v>
      </c>
      <c r="I1746" s="127" t="s">
        <v>4170</v>
      </c>
      <c r="J1746" s="144" t="s">
        <v>6080</v>
      </c>
      <c r="K1746" s="142">
        <v>100</v>
      </c>
      <c r="L1746" s="143">
        <v>0.1</v>
      </c>
      <c r="M1746" s="141"/>
      <c r="N1746" s="43">
        <f>IF(Tableau5[[#This Row],[PN]]&gt;0.05,"ERREUR",Tableau5[[#This Row],[Prix de vente public]]*(1-(Tableau5[[#This Row],[Remise]]+Tableau5[[#This Row],[PN]])))</f>
        <v>90</v>
      </c>
      <c r="O1746" s="44"/>
    </row>
    <row r="1747" spans="5:15" x14ac:dyDescent="0.25">
      <c r="E1747" s="126"/>
      <c r="F1747" s="5" t="s">
        <v>94</v>
      </c>
      <c r="G1747" s="145" t="s">
        <v>2261</v>
      </c>
      <c r="H1747" s="74" t="s">
        <v>26</v>
      </c>
      <c r="I1747" s="127" t="s">
        <v>4171</v>
      </c>
      <c r="J1747" s="144" t="s">
        <v>6081</v>
      </c>
      <c r="K1747" s="142">
        <v>100</v>
      </c>
      <c r="L1747" s="143">
        <v>0.1</v>
      </c>
      <c r="M1747" s="141"/>
      <c r="N1747" s="43">
        <f>IF(Tableau5[[#This Row],[PN]]&gt;0.05,"ERREUR",Tableau5[[#This Row],[Prix de vente public]]*(1-(Tableau5[[#This Row],[Remise]]+Tableau5[[#This Row],[PN]])))</f>
        <v>90</v>
      </c>
      <c r="O1747" s="44"/>
    </row>
    <row r="1748" spans="5:15" x14ac:dyDescent="0.25">
      <c r="E1748" s="126"/>
      <c r="F1748" s="5" t="s">
        <v>94</v>
      </c>
      <c r="G1748" s="145" t="s">
        <v>2262</v>
      </c>
      <c r="H1748" s="74" t="s">
        <v>26</v>
      </c>
      <c r="I1748" s="127" t="s">
        <v>4172</v>
      </c>
      <c r="J1748" s="144" t="s">
        <v>6082</v>
      </c>
      <c r="K1748" s="142">
        <v>100</v>
      </c>
      <c r="L1748" s="143">
        <v>0.1</v>
      </c>
      <c r="M1748" s="141"/>
      <c r="N1748" s="43">
        <f>IF(Tableau5[[#This Row],[PN]]&gt;0.05,"ERREUR",Tableau5[[#This Row],[Prix de vente public]]*(1-(Tableau5[[#This Row],[Remise]]+Tableau5[[#This Row],[PN]])))</f>
        <v>90</v>
      </c>
      <c r="O1748" s="44"/>
    </row>
    <row r="1749" spans="5:15" x14ac:dyDescent="0.25">
      <c r="E1749" s="126"/>
      <c r="F1749" s="5" t="s">
        <v>94</v>
      </c>
      <c r="G1749" s="145" t="s">
        <v>2263</v>
      </c>
      <c r="H1749" s="74" t="s">
        <v>26</v>
      </c>
      <c r="I1749" s="127" t="s">
        <v>4173</v>
      </c>
      <c r="J1749" s="144" t="s">
        <v>6083</v>
      </c>
      <c r="K1749" s="142">
        <v>100</v>
      </c>
      <c r="L1749" s="143">
        <v>0.1</v>
      </c>
      <c r="M1749" s="141"/>
      <c r="N1749" s="43">
        <f>IF(Tableau5[[#This Row],[PN]]&gt;0.05,"ERREUR",Tableau5[[#This Row],[Prix de vente public]]*(1-(Tableau5[[#This Row],[Remise]]+Tableau5[[#This Row],[PN]])))</f>
        <v>90</v>
      </c>
      <c r="O1749" s="44"/>
    </row>
    <row r="1750" spans="5:15" x14ac:dyDescent="0.25">
      <c r="E1750" s="126"/>
      <c r="F1750" s="5" t="s">
        <v>94</v>
      </c>
      <c r="G1750" s="145" t="s">
        <v>2264</v>
      </c>
      <c r="H1750" s="74" t="s">
        <v>26</v>
      </c>
      <c r="I1750" s="127" t="s">
        <v>4174</v>
      </c>
      <c r="J1750" s="144" t="s">
        <v>6084</v>
      </c>
      <c r="K1750" s="142">
        <v>100</v>
      </c>
      <c r="L1750" s="143">
        <v>0.1</v>
      </c>
      <c r="M1750" s="141"/>
      <c r="N1750" s="43">
        <f>IF(Tableau5[[#This Row],[PN]]&gt;0.05,"ERREUR",Tableau5[[#This Row],[Prix de vente public]]*(1-(Tableau5[[#This Row],[Remise]]+Tableau5[[#This Row],[PN]])))</f>
        <v>90</v>
      </c>
      <c r="O1750" s="44"/>
    </row>
    <row r="1751" spans="5:15" x14ac:dyDescent="0.25">
      <c r="E1751" s="126"/>
      <c r="F1751" s="5" t="s">
        <v>94</v>
      </c>
      <c r="G1751" s="145" t="s">
        <v>2265</v>
      </c>
      <c r="H1751" s="74" t="s">
        <v>26</v>
      </c>
      <c r="I1751" s="127" t="s">
        <v>4175</v>
      </c>
      <c r="J1751" s="144" t="s">
        <v>6085</v>
      </c>
      <c r="K1751" s="142">
        <v>100</v>
      </c>
      <c r="L1751" s="143">
        <v>0.1</v>
      </c>
      <c r="M1751" s="141"/>
      <c r="N1751" s="43">
        <f>IF(Tableau5[[#This Row],[PN]]&gt;0.05,"ERREUR",Tableau5[[#This Row],[Prix de vente public]]*(1-(Tableau5[[#This Row],[Remise]]+Tableau5[[#This Row],[PN]])))</f>
        <v>90</v>
      </c>
      <c r="O1751" s="44"/>
    </row>
    <row r="1752" spans="5:15" x14ac:dyDescent="0.25">
      <c r="E1752" s="126"/>
      <c r="F1752" s="5" t="s">
        <v>94</v>
      </c>
      <c r="G1752" s="145" t="s">
        <v>2266</v>
      </c>
      <c r="H1752" s="74" t="s">
        <v>26</v>
      </c>
      <c r="I1752" s="127" t="s">
        <v>4176</v>
      </c>
      <c r="J1752" s="144" t="s">
        <v>6086</v>
      </c>
      <c r="K1752" s="142">
        <v>100</v>
      </c>
      <c r="L1752" s="143">
        <v>0.1</v>
      </c>
      <c r="M1752" s="141"/>
      <c r="N1752" s="43">
        <f>IF(Tableau5[[#This Row],[PN]]&gt;0.05,"ERREUR",Tableau5[[#This Row],[Prix de vente public]]*(1-(Tableau5[[#This Row],[Remise]]+Tableau5[[#This Row],[PN]])))</f>
        <v>90</v>
      </c>
      <c r="O1752" s="44"/>
    </row>
    <row r="1753" spans="5:15" x14ac:dyDescent="0.25">
      <c r="E1753" s="126"/>
      <c r="F1753" s="5" t="s">
        <v>94</v>
      </c>
      <c r="G1753" s="145" t="s">
        <v>2267</v>
      </c>
      <c r="H1753" s="74" t="s">
        <v>26</v>
      </c>
      <c r="I1753" s="127" t="s">
        <v>4177</v>
      </c>
      <c r="J1753" s="144" t="s">
        <v>6087</v>
      </c>
      <c r="K1753" s="142">
        <v>100</v>
      </c>
      <c r="L1753" s="143">
        <v>0.1</v>
      </c>
      <c r="M1753" s="141"/>
      <c r="N1753" s="43">
        <f>IF(Tableau5[[#This Row],[PN]]&gt;0.05,"ERREUR",Tableau5[[#This Row],[Prix de vente public]]*(1-(Tableau5[[#This Row],[Remise]]+Tableau5[[#This Row],[PN]])))</f>
        <v>90</v>
      </c>
      <c r="O1753" s="44"/>
    </row>
    <row r="1754" spans="5:15" x14ac:dyDescent="0.25">
      <c r="E1754" s="126"/>
      <c r="F1754" s="5" t="s">
        <v>94</v>
      </c>
      <c r="G1754" s="145" t="s">
        <v>2268</v>
      </c>
      <c r="H1754" s="74" t="s">
        <v>26</v>
      </c>
      <c r="I1754" s="127" t="s">
        <v>4178</v>
      </c>
      <c r="J1754" s="144" t="s">
        <v>6088</v>
      </c>
      <c r="K1754" s="142">
        <v>100</v>
      </c>
      <c r="L1754" s="143">
        <v>0.1</v>
      </c>
      <c r="M1754" s="141"/>
      <c r="N1754" s="43">
        <f>IF(Tableau5[[#This Row],[PN]]&gt;0.05,"ERREUR",Tableau5[[#This Row],[Prix de vente public]]*(1-(Tableau5[[#This Row],[Remise]]+Tableau5[[#This Row],[PN]])))</f>
        <v>90</v>
      </c>
      <c r="O1754" s="44"/>
    </row>
    <row r="1755" spans="5:15" x14ac:dyDescent="0.25">
      <c r="E1755" s="126"/>
      <c r="F1755" s="5" t="s">
        <v>94</v>
      </c>
      <c r="G1755" s="145" t="s">
        <v>2269</v>
      </c>
      <c r="H1755" s="74" t="s">
        <v>26</v>
      </c>
      <c r="I1755" s="127" t="s">
        <v>4179</v>
      </c>
      <c r="J1755" s="144" t="s">
        <v>6089</v>
      </c>
      <c r="K1755" s="142">
        <v>100</v>
      </c>
      <c r="L1755" s="143">
        <v>0.1</v>
      </c>
      <c r="M1755" s="141"/>
      <c r="N1755" s="43">
        <f>IF(Tableau5[[#This Row],[PN]]&gt;0.05,"ERREUR",Tableau5[[#This Row],[Prix de vente public]]*(1-(Tableau5[[#This Row],[Remise]]+Tableau5[[#This Row],[PN]])))</f>
        <v>90</v>
      </c>
      <c r="O1755" s="44"/>
    </row>
    <row r="1756" spans="5:15" x14ac:dyDescent="0.25">
      <c r="E1756" s="126"/>
      <c r="F1756" s="5" t="s">
        <v>94</v>
      </c>
      <c r="G1756" s="145" t="s">
        <v>2270</v>
      </c>
      <c r="H1756" s="74" t="s">
        <v>26</v>
      </c>
      <c r="I1756" s="127" t="s">
        <v>4180</v>
      </c>
      <c r="J1756" s="144" t="s">
        <v>6090</v>
      </c>
      <c r="K1756" s="142">
        <v>100</v>
      </c>
      <c r="L1756" s="143">
        <v>0.1</v>
      </c>
      <c r="M1756" s="141"/>
      <c r="N1756" s="43">
        <f>IF(Tableau5[[#This Row],[PN]]&gt;0.05,"ERREUR",Tableau5[[#This Row],[Prix de vente public]]*(1-(Tableau5[[#This Row],[Remise]]+Tableau5[[#This Row],[PN]])))</f>
        <v>90</v>
      </c>
      <c r="O1756" s="44"/>
    </row>
    <row r="1757" spans="5:15" x14ac:dyDescent="0.25">
      <c r="E1757" s="126"/>
      <c r="F1757" s="5" t="s">
        <v>94</v>
      </c>
      <c r="G1757" s="145" t="s">
        <v>2271</v>
      </c>
      <c r="H1757" s="74" t="s">
        <v>26</v>
      </c>
      <c r="I1757" s="127" t="s">
        <v>4181</v>
      </c>
      <c r="J1757" s="144" t="s">
        <v>6091</v>
      </c>
      <c r="K1757" s="142">
        <v>100</v>
      </c>
      <c r="L1757" s="143">
        <v>0.1</v>
      </c>
      <c r="M1757" s="141"/>
      <c r="N1757" s="43">
        <f>IF(Tableau5[[#This Row],[PN]]&gt;0.05,"ERREUR",Tableau5[[#This Row],[Prix de vente public]]*(1-(Tableau5[[#This Row],[Remise]]+Tableau5[[#This Row],[PN]])))</f>
        <v>90</v>
      </c>
      <c r="O1757" s="44"/>
    </row>
    <row r="1758" spans="5:15" x14ac:dyDescent="0.25">
      <c r="E1758" s="126"/>
      <c r="F1758" s="5" t="s">
        <v>94</v>
      </c>
      <c r="G1758" s="145" t="s">
        <v>2272</v>
      </c>
      <c r="H1758" s="74" t="s">
        <v>26</v>
      </c>
      <c r="I1758" s="127" t="s">
        <v>4182</v>
      </c>
      <c r="J1758" s="144" t="s">
        <v>6092</v>
      </c>
      <c r="K1758" s="142">
        <v>100</v>
      </c>
      <c r="L1758" s="143">
        <v>0.1</v>
      </c>
      <c r="M1758" s="141"/>
      <c r="N1758" s="43">
        <f>IF(Tableau5[[#This Row],[PN]]&gt;0.05,"ERREUR",Tableau5[[#This Row],[Prix de vente public]]*(1-(Tableau5[[#This Row],[Remise]]+Tableau5[[#This Row],[PN]])))</f>
        <v>90</v>
      </c>
      <c r="O1758" s="44"/>
    </row>
    <row r="1759" spans="5:15" x14ac:dyDescent="0.25">
      <c r="E1759" s="126"/>
      <c r="F1759" s="5" t="s">
        <v>94</v>
      </c>
      <c r="G1759" s="145" t="s">
        <v>2273</v>
      </c>
      <c r="H1759" s="74" t="s">
        <v>26</v>
      </c>
      <c r="I1759" s="127" t="s">
        <v>4183</v>
      </c>
      <c r="J1759" s="144" t="s">
        <v>6093</v>
      </c>
      <c r="K1759" s="142">
        <v>100</v>
      </c>
      <c r="L1759" s="143">
        <v>0.1</v>
      </c>
      <c r="M1759" s="141"/>
      <c r="N1759" s="43">
        <f>IF(Tableau5[[#This Row],[PN]]&gt;0.05,"ERREUR",Tableau5[[#This Row],[Prix de vente public]]*(1-(Tableau5[[#This Row],[Remise]]+Tableau5[[#This Row],[PN]])))</f>
        <v>90</v>
      </c>
      <c r="O1759" s="44"/>
    </row>
    <row r="1760" spans="5:15" x14ac:dyDescent="0.25">
      <c r="E1760" s="126"/>
      <c r="F1760" s="5" t="s">
        <v>94</v>
      </c>
      <c r="G1760" s="145" t="s">
        <v>2274</v>
      </c>
      <c r="H1760" s="74" t="s">
        <v>26</v>
      </c>
      <c r="I1760" s="127" t="s">
        <v>4184</v>
      </c>
      <c r="J1760" s="144" t="s">
        <v>6094</v>
      </c>
      <c r="K1760" s="142">
        <v>100</v>
      </c>
      <c r="L1760" s="143">
        <v>0.1</v>
      </c>
      <c r="M1760" s="141"/>
      <c r="N1760" s="43">
        <f>IF(Tableau5[[#This Row],[PN]]&gt;0.05,"ERREUR",Tableau5[[#This Row],[Prix de vente public]]*(1-(Tableau5[[#This Row],[Remise]]+Tableau5[[#This Row],[PN]])))</f>
        <v>90</v>
      </c>
      <c r="O1760" s="44"/>
    </row>
    <row r="1761" spans="5:15" x14ac:dyDescent="0.25">
      <c r="E1761" s="126"/>
      <c r="F1761" s="5" t="s">
        <v>94</v>
      </c>
      <c r="G1761" s="145" t="s">
        <v>2275</v>
      </c>
      <c r="H1761" s="74" t="s">
        <v>26</v>
      </c>
      <c r="I1761" s="127" t="s">
        <v>4185</v>
      </c>
      <c r="J1761" s="144" t="s">
        <v>6095</v>
      </c>
      <c r="K1761" s="142">
        <v>100</v>
      </c>
      <c r="L1761" s="143">
        <v>0.1</v>
      </c>
      <c r="M1761" s="141"/>
      <c r="N1761" s="43">
        <f>IF(Tableau5[[#This Row],[PN]]&gt;0.05,"ERREUR",Tableau5[[#This Row],[Prix de vente public]]*(1-(Tableau5[[#This Row],[Remise]]+Tableau5[[#This Row],[PN]])))</f>
        <v>90</v>
      </c>
      <c r="O1761" s="44"/>
    </row>
    <row r="1762" spans="5:15" x14ac:dyDescent="0.25">
      <c r="E1762" s="126"/>
      <c r="F1762" s="5" t="s">
        <v>94</v>
      </c>
      <c r="G1762" s="145" t="s">
        <v>2276</v>
      </c>
      <c r="H1762" s="74" t="s">
        <v>26</v>
      </c>
      <c r="I1762" s="127" t="s">
        <v>4186</v>
      </c>
      <c r="J1762" s="144" t="s">
        <v>6096</v>
      </c>
      <c r="K1762" s="142">
        <v>100</v>
      </c>
      <c r="L1762" s="143">
        <v>0.1</v>
      </c>
      <c r="M1762" s="141"/>
      <c r="N1762" s="43">
        <f>IF(Tableau5[[#This Row],[PN]]&gt;0.05,"ERREUR",Tableau5[[#This Row],[Prix de vente public]]*(1-(Tableau5[[#This Row],[Remise]]+Tableau5[[#This Row],[PN]])))</f>
        <v>90</v>
      </c>
      <c r="O1762" s="44"/>
    </row>
    <row r="1763" spans="5:15" x14ac:dyDescent="0.25">
      <c r="E1763" s="126"/>
      <c r="F1763" s="5" t="s">
        <v>94</v>
      </c>
      <c r="G1763" s="145" t="s">
        <v>2277</v>
      </c>
      <c r="H1763" s="74" t="s">
        <v>26</v>
      </c>
      <c r="I1763" s="127" t="s">
        <v>4187</v>
      </c>
      <c r="J1763" s="144" t="s">
        <v>6097</v>
      </c>
      <c r="K1763" s="142">
        <v>100</v>
      </c>
      <c r="L1763" s="143">
        <v>0.1</v>
      </c>
      <c r="M1763" s="141"/>
      <c r="N1763" s="43">
        <f>IF(Tableau5[[#This Row],[PN]]&gt;0.05,"ERREUR",Tableau5[[#This Row],[Prix de vente public]]*(1-(Tableau5[[#This Row],[Remise]]+Tableau5[[#This Row],[PN]])))</f>
        <v>90</v>
      </c>
      <c r="O1763" s="44"/>
    </row>
    <row r="1764" spans="5:15" x14ac:dyDescent="0.25">
      <c r="E1764" s="126"/>
      <c r="F1764" s="5" t="s">
        <v>94</v>
      </c>
      <c r="G1764" s="145" t="s">
        <v>2278</v>
      </c>
      <c r="H1764" s="74" t="s">
        <v>26</v>
      </c>
      <c r="I1764" s="127" t="s">
        <v>4188</v>
      </c>
      <c r="J1764" s="144" t="s">
        <v>6098</v>
      </c>
      <c r="K1764" s="142">
        <v>100</v>
      </c>
      <c r="L1764" s="143">
        <v>0.1</v>
      </c>
      <c r="M1764" s="141"/>
      <c r="N1764" s="43">
        <f>IF(Tableau5[[#This Row],[PN]]&gt;0.05,"ERREUR",Tableau5[[#This Row],[Prix de vente public]]*(1-(Tableau5[[#This Row],[Remise]]+Tableau5[[#This Row],[PN]])))</f>
        <v>90</v>
      </c>
      <c r="O1764" s="44"/>
    </row>
    <row r="1765" spans="5:15" x14ac:dyDescent="0.25">
      <c r="E1765" s="126"/>
      <c r="F1765" s="5" t="s">
        <v>94</v>
      </c>
      <c r="G1765" s="145" t="s">
        <v>2279</v>
      </c>
      <c r="H1765" s="74" t="s">
        <v>26</v>
      </c>
      <c r="I1765" s="127" t="s">
        <v>4189</v>
      </c>
      <c r="J1765" s="144" t="s">
        <v>6099</v>
      </c>
      <c r="K1765" s="142">
        <v>100</v>
      </c>
      <c r="L1765" s="143">
        <v>0.1</v>
      </c>
      <c r="M1765" s="141"/>
      <c r="N1765" s="43">
        <f>IF(Tableau5[[#This Row],[PN]]&gt;0.05,"ERREUR",Tableau5[[#This Row],[Prix de vente public]]*(1-(Tableau5[[#This Row],[Remise]]+Tableau5[[#This Row],[PN]])))</f>
        <v>90</v>
      </c>
      <c r="O1765" s="44"/>
    </row>
    <row r="1766" spans="5:15" x14ac:dyDescent="0.25">
      <c r="E1766" s="126"/>
      <c r="F1766" s="5" t="s">
        <v>94</v>
      </c>
      <c r="G1766" s="145" t="s">
        <v>2280</v>
      </c>
      <c r="H1766" s="74" t="s">
        <v>26</v>
      </c>
      <c r="I1766" s="127" t="s">
        <v>4190</v>
      </c>
      <c r="J1766" s="144" t="s">
        <v>6100</v>
      </c>
      <c r="K1766" s="142">
        <v>100</v>
      </c>
      <c r="L1766" s="143">
        <v>0.1</v>
      </c>
      <c r="M1766" s="141"/>
      <c r="N1766" s="43">
        <f>IF(Tableau5[[#This Row],[PN]]&gt;0.05,"ERREUR",Tableau5[[#This Row],[Prix de vente public]]*(1-(Tableau5[[#This Row],[Remise]]+Tableau5[[#This Row],[PN]])))</f>
        <v>90</v>
      </c>
      <c r="O1766" s="44"/>
    </row>
    <row r="1767" spans="5:15" x14ac:dyDescent="0.25">
      <c r="E1767" s="126"/>
      <c r="F1767" s="5" t="s">
        <v>94</v>
      </c>
      <c r="G1767" s="145" t="s">
        <v>2281</v>
      </c>
      <c r="H1767" s="74" t="s">
        <v>26</v>
      </c>
      <c r="I1767" s="127" t="s">
        <v>4191</v>
      </c>
      <c r="J1767" s="144" t="s">
        <v>6101</v>
      </c>
      <c r="K1767" s="142">
        <v>100</v>
      </c>
      <c r="L1767" s="143">
        <v>0.1</v>
      </c>
      <c r="M1767" s="141"/>
      <c r="N1767" s="43">
        <f>IF(Tableau5[[#This Row],[PN]]&gt;0.05,"ERREUR",Tableau5[[#This Row],[Prix de vente public]]*(1-(Tableau5[[#This Row],[Remise]]+Tableau5[[#This Row],[PN]])))</f>
        <v>90</v>
      </c>
      <c r="O1767" s="44"/>
    </row>
    <row r="1768" spans="5:15" x14ac:dyDescent="0.25">
      <c r="E1768" s="126"/>
      <c r="F1768" s="5" t="s">
        <v>94</v>
      </c>
      <c r="G1768" s="145" t="s">
        <v>2282</v>
      </c>
      <c r="H1768" s="74" t="s">
        <v>26</v>
      </c>
      <c r="I1768" s="127" t="s">
        <v>4192</v>
      </c>
      <c r="J1768" s="144" t="s">
        <v>6102</v>
      </c>
      <c r="K1768" s="142">
        <v>100</v>
      </c>
      <c r="L1768" s="143">
        <v>0.1</v>
      </c>
      <c r="M1768" s="141"/>
      <c r="N1768" s="43">
        <f>IF(Tableau5[[#This Row],[PN]]&gt;0.05,"ERREUR",Tableau5[[#This Row],[Prix de vente public]]*(1-(Tableau5[[#This Row],[Remise]]+Tableau5[[#This Row],[PN]])))</f>
        <v>90</v>
      </c>
      <c r="O1768" s="44"/>
    </row>
    <row r="1769" spans="5:15" x14ac:dyDescent="0.25">
      <c r="E1769" s="126"/>
      <c r="F1769" s="5" t="s">
        <v>94</v>
      </c>
      <c r="G1769" s="145" t="s">
        <v>2283</v>
      </c>
      <c r="H1769" s="74" t="s">
        <v>26</v>
      </c>
      <c r="I1769" s="127" t="s">
        <v>4193</v>
      </c>
      <c r="J1769" s="144" t="s">
        <v>6103</v>
      </c>
      <c r="K1769" s="142">
        <v>100</v>
      </c>
      <c r="L1769" s="143">
        <v>0.1</v>
      </c>
      <c r="M1769" s="141"/>
      <c r="N1769" s="43">
        <f>IF(Tableau5[[#This Row],[PN]]&gt;0.05,"ERREUR",Tableau5[[#This Row],[Prix de vente public]]*(1-(Tableau5[[#This Row],[Remise]]+Tableau5[[#This Row],[PN]])))</f>
        <v>90</v>
      </c>
      <c r="O1769" s="44"/>
    </row>
    <row r="1770" spans="5:15" x14ac:dyDescent="0.25">
      <c r="E1770" s="126"/>
      <c r="F1770" s="5" t="s">
        <v>94</v>
      </c>
      <c r="G1770" s="145" t="s">
        <v>2284</v>
      </c>
      <c r="H1770" s="74" t="s">
        <v>26</v>
      </c>
      <c r="I1770" s="127" t="s">
        <v>4194</v>
      </c>
      <c r="J1770" s="144" t="s">
        <v>6104</v>
      </c>
      <c r="K1770" s="142">
        <v>100</v>
      </c>
      <c r="L1770" s="143">
        <v>0.1</v>
      </c>
      <c r="M1770" s="141"/>
      <c r="N1770" s="43">
        <f>IF(Tableau5[[#This Row],[PN]]&gt;0.05,"ERREUR",Tableau5[[#This Row],[Prix de vente public]]*(1-(Tableau5[[#This Row],[Remise]]+Tableau5[[#This Row],[PN]])))</f>
        <v>90</v>
      </c>
      <c r="O1770" s="44"/>
    </row>
    <row r="1771" spans="5:15" x14ac:dyDescent="0.25">
      <c r="E1771" s="126"/>
      <c r="F1771" s="5" t="s">
        <v>94</v>
      </c>
      <c r="G1771" s="145" t="s">
        <v>2285</v>
      </c>
      <c r="H1771" s="74" t="s">
        <v>26</v>
      </c>
      <c r="I1771" s="127" t="s">
        <v>4195</v>
      </c>
      <c r="J1771" s="144" t="s">
        <v>6105</v>
      </c>
      <c r="K1771" s="142">
        <v>100</v>
      </c>
      <c r="L1771" s="143">
        <v>0.1</v>
      </c>
      <c r="M1771" s="141"/>
      <c r="N1771" s="43">
        <f>IF(Tableau5[[#This Row],[PN]]&gt;0.05,"ERREUR",Tableau5[[#This Row],[Prix de vente public]]*(1-(Tableau5[[#This Row],[Remise]]+Tableau5[[#This Row],[PN]])))</f>
        <v>90</v>
      </c>
      <c r="O1771" s="44"/>
    </row>
    <row r="1772" spans="5:15" x14ac:dyDescent="0.25">
      <c r="E1772" s="126"/>
      <c r="F1772" s="5" t="s">
        <v>94</v>
      </c>
      <c r="G1772" s="145" t="s">
        <v>2286</v>
      </c>
      <c r="H1772" s="74" t="s">
        <v>26</v>
      </c>
      <c r="I1772" s="127" t="s">
        <v>4196</v>
      </c>
      <c r="J1772" s="144" t="s">
        <v>6106</v>
      </c>
      <c r="K1772" s="142">
        <v>100</v>
      </c>
      <c r="L1772" s="143">
        <v>0.1</v>
      </c>
      <c r="M1772" s="141"/>
      <c r="N1772" s="43">
        <f>IF(Tableau5[[#This Row],[PN]]&gt;0.05,"ERREUR",Tableau5[[#This Row],[Prix de vente public]]*(1-(Tableau5[[#This Row],[Remise]]+Tableau5[[#This Row],[PN]])))</f>
        <v>90</v>
      </c>
      <c r="O1772" s="44"/>
    </row>
    <row r="1773" spans="5:15" x14ac:dyDescent="0.25">
      <c r="E1773" s="126"/>
      <c r="F1773" s="5" t="s">
        <v>94</v>
      </c>
      <c r="G1773" s="145" t="s">
        <v>2287</v>
      </c>
      <c r="H1773" s="74" t="s">
        <v>26</v>
      </c>
      <c r="I1773" s="127" t="s">
        <v>4197</v>
      </c>
      <c r="J1773" s="144" t="s">
        <v>6107</v>
      </c>
      <c r="K1773" s="142">
        <v>100</v>
      </c>
      <c r="L1773" s="143">
        <v>0.1</v>
      </c>
      <c r="M1773" s="141"/>
      <c r="N1773" s="43">
        <f>IF(Tableau5[[#This Row],[PN]]&gt;0.05,"ERREUR",Tableau5[[#This Row],[Prix de vente public]]*(1-(Tableau5[[#This Row],[Remise]]+Tableau5[[#This Row],[PN]])))</f>
        <v>90</v>
      </c>
      <c r="O1773" s="44"/>
    </row>
    <row r="1774" spans="5:15" x14ac:dyDescent="0.25">
      <c r="E1774" s="126"/>
      <c r="F1774" s="5" t="s">
        <v>94</v>
      </c>
      <c r="G1774" s="145" t="s">
        <v>2288</v>
      </c>
      <c r="H1774" s="74" t="s">
        <v>26</v>
      </c>
      <c r="I1774" s="127" t="s">
        <v>4198</v>
      </c>
      <c r="J1774" s="144" t="s">
        <v>6108</v>
      </c>
      <c r="K1774" s="142">
        <v>100</v>
      </c>
      <c r="L1774" s="143">
        <v>0.1</v>
      </c>
      <c r="M1774" s="141"/>
      <c r="N1774" s="43">
        <f>IF(Tableau5[[#This Row],[PN]]&gt;0.05,"ERREUR",Tableau5[[#This Row],[Prix de vente public]]*(1-(Tableau5[[#This Row],[Remise]]+Tableau5[[#This Row],[PN]])))</f>
        <v>90</v>
      </c>
      <c r="O1774" s="44"/>
    </row>
    <row r="1775" spans="5:15" x14ac:dyDescent="0.25">
      <c r="E1775" s="126"/>
      <c r="F1775" s="5" t="s">
        <v>94</v>
      </c>
      <c r="G1775" s="145" t="s">
        <v>2289</v>
      </c>
      <c r="H1775" s="74" t="s">
        <v>26</v>
      </c>
      <c r="I1775" s="127" t="s">
        <v>4199</v>
      </c>
      <c r="J1775" s="144" t="s">
        <v>6109</v>
      </c>
      <c r="K1775" s="142">
        <v>100</v>
      </c>
      <c r="L1775" s="143">
        <v>0.1</v>
      </c>
      <c r="M1775" s="141"/>
      <c r="N1775" s="43">
        <f>IF(Tableau5[[#This Row],[PN]]&gt;0.05,"ERREUR",Tableau5[[#This Row],[Prix de vente public]]*(1-(Tableau5[[#This Row],[Remise]]+Tableau5[[#This Row],[PN]])))</f>
        <v>90</v>
      </c>
      <c r="O1775" s="44"/>
    </row>
    <row r="1776" spans="5:15" x14ac:dyDescent="0.25">
      <c r="E1776" s="126"/>
      <c r="F1776" s="5" t="s">
        <v>94</v>
      </c>
      <c r="G1776" s="145" t="s">
        <v>2290</v>
      </c>
      <c r="H1776" s="74" t="s">
        <v>26</v>
      </c>
      <c r="I1776" s="127" t="s">
        <v>4200</v>
      </c>
      <c r="J1776" s="144" t="s">
        <v>6110</v>
      </c>
      <c r="K1776" s="142">
        <v>100</v>
      </c>
      <c r="L1776" s="143">
        <v>0.1</v>
      </c>
      <c r="M1776" s="141"/>
      <c r="N1776" s="43">
        <f>IF(Tableau5[[#This Row],[PN]]&gt;0.05,"ERREUR",Tableau5[[#This Row],[Prix de vente public]]*(1-(Tableau5[[#This Row],[Remise]]+Tableau5[[#This Row],[PN]])))</f>
        <v>90</v>
      </c>
      <c r="O1776" s="44"/>
    </row>
    <row r="1777" spans="5:15" x14ac:dyDescent="0.25">
      <c r="E1777" s="126"/>
      <c r="F1777" s="5" t="s">
        <v>94</v>
      </c>
      <c r="G1777" s="145" t="s">
        <v>2291</v>
      </c>
      <c r="H1777" s="74" t="s">
        <v>26</v>
      </c>
      <c r="I1777" s="127" t="s">
        <v>4201</v>
      </c>
      <c r="J1777" s="144" t="s">
        <v>6111</v>
      </c>
      <c r="K1777" s="142">
        <v>100</v>
      </c>
      <c r="L1777" s="143">
        <v>0.1</v>
      </c>
      <c r="M1777" s="141"/>
      <c r="N1777" s="43">
        <f>IF(Tableau5[[#This Row],[PN]]&gt;0.05,"ERREUR",Tableau5[[#This Row],[Prix de vente public]]*(1-(Tableau5[[#This Row],[Remise]]+Tableau5[[#This Row],[PN]])))</f>
        <v>90</v>
      </c>
      <c r="O1777" s="44"/>
    </row>
    <row r="1778" spans="5:15" x14ac:dyDescent="0.25">
      <c r="E1778" s="126"/>
      <c r="F1778" s="5" t="s">
        <v>94</v>
      </c>
      <c r="G1778" s="145" t="s">
        <v>2292</v>
      </c>
      <c r="H1778" s="74" t="s">
        <v>26</v>
      </c>
      <c r="I1778" s="127" t="s">
        <v>4202</v>
      </c>
      <c r="J1778" s="144" t="s">
        <v>6112</v>
      </c>
      <c r="K1778" s="142">
        <v>100</v>
      </c>
      <c r="L1778" s="143">
        <v>0.1</v>
      </c>
      <c r="M1778" s="141"/>
      <c r="N1778" s="43">
        <f>IF(Tableau5[[#This Row],[PN]]&gt;0.05,"ERREUR",Tableau5[[#This Row],[Prix de vente public]]*(1-(Tableau5[[#This Row],[Remise]]+Tableau5[[#This Row],[PN]])))</f>
        <v>90</v>
      </c>
      <c r="O1778" s="44"/>
    </row>
    <row r="1779" spans="5:15" x14ac:dyDescent="0.25">
      <c r="E1779" s="126"/>
      <c r="F1779" s="5" t="s">
        <v>94</v>
      </c>
      <c r="G1779" s="145" t="s">
        <v>2293</v>
      </c>
      <c r="H1779" s="74" t="s">
        <v>26</v>
      </c>
      <c r="I1779" s="127" t="s">
        <v>4203</v>
      </c>
      <c r="J1779" s="144" t="s">
        <v>6113</v>
      </c>
      <c r="K1779" s="142">
        <v>100</v>
      </c>
      <c r="L1779" s="143">
        <v>0.1</v>
      </c>
      <c r="M1779" s="141"/>
      <c r="N1779" s="43">
        <f>IF(Tableau5[[#This Row],[PN]]&gt;0.05,"ERREUR",Tableau5[[#This Row],[Prix de vente public]]*(1-(Tableau5[[#This Row],[Remise]]+Tableau5[[#This Row],[PN]])))</f>
        <v>90</v>
      </c>
      <c r="O1779" s="44"/>
    </row>
    <row r="1780" spans="5:15" x14ac:dyDescent="0.25">
      <c r="E1780" s="126"/>
      <c r="F1780" s="5" t="s">
        <v>94</v>
      </c>
      <c r="G1780" s="145" t="s">
        <v>2294</v>
      </c>
      <c r="H1780" s="74" t="s">
        <v>26</v>
      </c>
      <c r="I1780" s="127" t="s">
        <v>4204</v>
      </c>
      <c r="J1780" s="144" t="s">
        <v>6114</v>
      </c>
      <c r="K1780" s="142">
        <v>100</v>
      </c>
      <c r="L1780" s="143">
        <v>0.1</v>
      </c>
      <c r="M1780" s="141"/>
      <c r="N1780" s="43">
        <f>IF(Tableau5[[#This Row],[PN]]&gt;0.05,"ERREUR",Tableau5[[#This Row],[Prix de vente public]]*(1-(Tableau5[[#This Row],[Remise]]+Tableau5[[#This Row],[PN]])))</f>
        <v>90</v>
      </c>
      <c r="O1780" s="44"/>
    </row>
    <row r="1781" spans="5:15" x14ac:dyDescent="0.25">
      <c r="E1781" s="126"/>
      <c r="F1781" s="5" t="s">
        <v>94</v>
      </c>
      <c r="G1781" s="145" t="s">
        <v>2295</v>
      </c>
      <c r="H1781" s="74" t="s">
        <v>26</v>
      </c>
      <c r="I1781" s="127" t="s">
        <v>4205</v>
      </c>
      <c r="J1781" s="144" t="s">
        <v>6115</v>
      </c>
      <c r="K1781" s="142">
        <v>100</v>
      </c>
      <c r="L1781" s="143">
        <v>0.1</v>
      </c>
      <c r="M1781" s="141"/>
      <c r="N1781" s="43">
        <f>IF(Tableau5[[#This Row],[PN]]&gt;0.05,"ERREUR",Tableau5[[#This Row],[Prix de vente public]]*(1-(Tableau5[[#This Row],[Remise]]+Tableau5[[#This Row],[PN]])))</f>
        <v>90</v>
      </c>
      <c r="O1781" s="44"/>
    </row>
    <row r="1782" spans="5:15" x14ac:dyDescent="0.25">
      <c r="E1782" s="126"/>
      <c r="F1782" s="5" t="s">
        <v>94</v>
      </c>
      <c r="G1782" s="145" t="s">
        <v>2296</v>
      </c>
      <c r="H1782" s="74" t="s">
        <v>26</v>
      </c>
      <c r="I1782" s="127" t="s">
        <v>4206</v>
      </c>
      <c r="J1782" s="144" t="s">
        <v>6116</v>
      </c>
      <c r="K1782" s="142">
        <v>100</v>
      </c>
      <c r="L1782" s="143">
        <v>0.1</v>
      </c>
      <c r="M1782" s="141"/>
      <c r="N1782" s="43">
        <f>IF(Tableau5[[#This Row],[PN]]&gt;0.05,"ERREUR",Tableau5[[#This Row],[Prix de vente public]]*(1-(Tableau5[[#This Row],[Remise]]+Tableau5[[#This Row],[PN]])))</f>
        <v>90</v>
      </c>
      <c r="O1782" s="44"/>
    </row>
    <row r="1783" spans="5:15" x14ac:dyDescent="0.25">
      <c r="E1783" s="126"/>
      <c r="F1783" s="5" t="s">
        <v>94</v>
      </c>
      <c r="G1783" s="145" t="s">
        <v>2297</v>
      </c>
      <c r="H1783" s="74" t="s">
        <v>26</v>
      </c>
      <c r="I1783" s="127" t="s">
        <v>4207</v>
      </c>
      <c r="J1783" s="144" t="s">
        <v>6117</v>
      </c>
      <c r="K1783" s="142">
        <v>100</v>
      </c>
      <c r="L1783" s="143">
        <v>0.1</v>
      </c>
      <c r="M1783" s="141"/>
      <c r="N1783" s="43">
        <f>IF(Tableau5[[#This Row],[PN]]&gt;0.05,"ERREUR",Tableau5[[#This Row],[Prix de vente public]]*(1-(Tableau5[[#This Row],[Remise]]+Tableau5[[#This Row],[PN]])))</f>
        <v>90</v>
      </c>
      <c r="O1783" s="44"/>
    </row>
    <row r="1784" spans="5:15" x14ac:dyDescent="0.25">
      <c r="E1784" s="126"/>
      <c r="F1784" s="5" t="s">
        <v>94</v>
      </c>
      <c r="G1784" s="145" t="s">
        <v>2298</v>
      </c>
      <c r="H1784" s="74" t="s">
        <v>26</v>
      </c>
      <c r="I1784" s="127" t="s">
        <v>4208</v>
      </c>
      <c r="J1784" s="144" t="s">
        <v>6118</v>
      </c>
      <c r="K1784" s="142">
        <v>100</v>
      </c>
      <c r="L1784" s="143">
        <v>0.1</v>
      </c>
      <c r="M1784" s="141"/>
      <c r="N1784" s="43">
        <f>IF(Tableau5[[#This Row],[PN]]&gt;0.05,"ERREUR",Tableau5[[#This Row],[Prix de vente public]]*(1-(Tableau5[[#This Row],[Remise]]+Tableau5[[#This Row],[PN]])))</f>
        <v>90</v>
      </c>
      <c r="O1784" s="44"/>
    </row>
    <row r="1785" spans="5:15" x14ac:dyDescent="0.25">
      <c r="E1785" s="126"/>
      <c r="F1785" s="5" t="s">
        <v>94</v>
      </c>
      <c r="G1785" s="145" t="s">
        <v>2299</v>
      </c>
      <c r="H1785" s="74" t="s">
        <v>26</v>
      </c>
      <c r="I1785" s="127" t="s">
        <v>4209</v>
      </c>
      <c r="J1785" s="144" t="s">
        <v>6119</v>
      </c>
      <c r="K1785" s="142">
        <v>100</v>
      </c>
      <c r="L1785" s="143">
        <v>0.1</v>
      </c>
      <c r="M1785" s="141"/>
      <c r="N1785" s="43">
        <f>IF(Tableau5[[#This Row],[PN]]&gt;0.05,"ERREUR",Tableau5[[#This Row],[Prix de vente public]]*(1-(Tableau5[[#This Row],[Remise]]+Tableau5[[#This Row],[PN]])))</f>
        <v>90</v>
      </c>
      <c r="O1785" s="44"/>
    </row>
    <row r="1786" spans="5:15" x14ac:dyDescent="0.25">
      <c r="E1786" s="126"/>
      <c r="F1786" s="5" t="s">
        <v>94</v>
      </c>
      <c r="G1786" s="145" t="s">
        <v>2300</v>
      </c>
      <c r="H1786" s="74" t="s">
        <v>26</v>
      </c>
      <c r="I1786" s="127" t="s">
        <v>4210</v>
      </c>
      <c r="J1786" s="144" t="s">
        <v>6120</v>
      </c>
      <c r="K1786" s="142">
        <v>100</v>
      </c>
      <c r="L1786" s="143">
        <v>0.1</v>
      </c>
      <c r="M1786" s="141"/>
      <c r="N1786" s="43">
        <f>IF(Tableau5[[#This Row],[PN]]&gt;0.05,"ERREUR",Tableau5[[#This Row],[Prix de vente public]]*(1-(Tableau5[[#This Row],[Remise]]+Tableau5[[#This Row],[PN]])))</f>
        <v>90</v>
      </c>
      <c r="O1786" s="44"/>
    </row>
    <row r="1787" spans="5:15" x14ac:dyDescent="0.25">
      <c r="E1787" s="126"/>
      <c r="F1787" s="5" t="s">
        <v>93</v>
      </c>
      <c r="G1787" s="145" t="s">
        <v>2301</v>
      </c>
      <c r="H1787" s="74" t="s">
        <v>26</v>
      </c>
      <c r="I1787" s="127" t="s">
        <v>4211</v>
      </c>
      <c r="J1787" s="144" t="s">
        <v>6121</v>
      </c>
      <c r="K1787" s="142">
        <v>100</v>
      </c>
      <c r="L1787" s="143">
        <v>0.1</v>
      </c>
      <c r="M1787" s="141"/>
      <c r="N1787" s="43">
        <v>1232.8999999999999</v>
      </c>
      <c r="O1787" s="44"/>
    </row>
    <row r="1788" spans="5:15" x14ac:dyDescent="0.25">
      <c r="E1788" s="126"/>
      <c r="F1788" s="5" t="s">
        <v>93</v>
      </c>
      <c r="G1788" s="145" t="s">
        <v>2302</v>
      </c>
      <c r="H1788" s="74" t="s">
        <v>26</v>
      </c>
      <c r="I1788" s="127" t="s">
        <v>4212</v>
      </c>
      <c r="J1788" s="144" t="s">
        <v>6122</v>
      </c>
      <c r="K1788" s="142">
        <v>100</v>
      </c>
      <c r="L1788" s="143">
        <v>0.1</v>
      </c>
      <c r="M1788" s="141"/>
      <c r="N1788" s="43">
        <v>4709.6000000000004</v>
      </c>
      <c r="O1788" s="44"/>
    </row>
    <row r="1789" spans="5:15" x14ac:dyDescent="0.25">
      <c r="E1789" s="126"/>
      <c r="F1789" s="5" t="s">
        <v>93</v>
      </c>
      <c r="G1789" s="145" t="s">
        <v>2303</v>
      </c>
      <c r="H1789" s="74" t="s">
        <v>26</v>
      </c>
      <c r="I1789" s="127" t="s">
        <v>4213</v>
      </c>
      <c r="J1789" s="144" t="s">
        <v>6123</v>
      </c>
      <c r="K1789" s="142">
        <v>100</v>
      </c>
      <c r="L1789" s="143">
        <v>0.1</v>
      </c>
      <c r="M1789" s="141"/>
      <c r="N1789" s="43">
        <v>615.9</v>
      </c>
      <c r="O1789" s="44"/>
    </row>
    <row r="1790" spans="5:15" x14ac:dyDescent="0.25">
      <c r="E1790" s="126"/>
      <c r="F1790" s="5" t="s">
        <v>93</v>
      </c>
      <c r="G1790" s="145" t="s">
        <v>2304</v>
      </c>
      <c r="H1790" s="74" t="s">
        <v>26</v>
      </c>
      <c r="I1790" s="127" t="s">
        <v>4214</v>
      </c>
      <c r="J1790" s="144" t="s">
        <v>6124</v>
      </c>
      <c r="K1790" s="142">
        <v>100</v>
      </c>
      <c r="L1790" s="143">
        <v>0.1</v>
      </c>
      <c r="M1790" s="141"/>
      <c r="N1790" s="43">
        <v>821.30000000000007</v>
      </c>
      <c r="O1790" s="44"/>
    </row>
    <row r="1791" spans="5:15" x14ac:dyDescent="0.25">
      <c r="E1791" s="126"/>
      <c r="F1791" s="5" t="s">
        <v>93</v>
      </c>
      <c r="G1791" s="145" t="s">
        <v>2305</v>
      </c>
      <c r="H1791" s="74" t="s">
        <v>26</v>
      </c>
      <c r="I1791" s="127" t="s">
        <v>4215</v>
      </c>
      <c r="J1791" s="144" t="s">
        <v>6125</v>
      </c>
      <c r="K1791" s="142">
        <v>100</v>
      </c>
      <c r="L1791" s="143">
        <v>0.1</v>
      </c>
      <c r="M1791" s="141"/>
      <c r="N1791" s="43">
        <v>424</v>
      </c>
      <c r="O1791" s="44"/>
    </row>
    <row r="1792" spans="5:15" x14ac:dyDescent="0.25">
      <c r="E1792" s="126"/>
      <c r="F1792" s="5" t="s">
        <v>93</v>
      </c>
      <c r="G1792" s="145" t="s">
        <v>2306</v>
      </c>
      <c r="H1792" s="74" t="s">
        <v>26</v>
      </c>
      <c r="I1792" s="127" t="s">
        <v>4216</v>
      </c>
      <c r="J1792" s="144" t="s">
        <v>6126</v>
      </c>
      <c r="K1792" s="142">
        <v>100</v>
      </c>
      <c r="L1792" s="143">
        <v>0.1</v>
      </c>
      <c r="M1792" s="141"/>
      <c r="N1792" s="43">
        <v>163.69999999999999</v>
      </c>
      <c r="O1792" s="44"/>
    </row>
    <row r="1793" spans="5:15" x14ac:dyDescent="0.25">
      <c r="E1793" s="126"/>
      <c r="F1793" s="5" t="s">
        <v>93</v>
      </c>
      <c r="G1793" s="145" t="s">
        <v>2307</v>
      </c>
      <c r="H1793" s="74" t="s">
        <v>26</v>
      </c>
      <c r="I1793" s="127" t="s">
        <v>4217</v>
      </c>
      <c r="J1793" s="144" t="s">
        <v>6127</v>
      </c>
      <c r="K1793" s="142">
        <v>100</v>
      </c>
      <c r="L1793" s="143">
        <v>0.1</v>
      </c>
      <c r="M1793" s="141"/>
      <c r="N1793" s="43">
        <v>73.899999999999991</v>
      </c>
      <c r="O1793" s="44"/>
    </row>
    <row r="1794" spans="5:15" x14ac:dyDescent="0.25">
      <c r="E1794" s="126"/>
      <c r="F1794" s="5" t="s">
        <v>93</v>
      </c>
      <c r="G1794" s="145" t="s">
        <v>2308</v>
      </c>
      <c r="H1794" s="74" t="s">
        <v>26</v>
      </c>
      <c r="I1794" s="127" t="s">
        <v>4218</v>
      </c>
      <c r="J1794" s="144" t="s">
        <v>6128</v>
      </c>
      <c r="K1794" s="142">
        <v>100</v>
      </c>
      <c r="L1794" s="143">
        <v>0.1</v>
      </c>
      <c r="M1794" s="141"/>
      <c r="N1794" s="43">
        <v>361.2</v>
      </c>
      <c r="O1794" s="44"/>
    </row>
    <row r="1795" spans="5:15" x14ac:dyDescent="0.25">
      <c r="E1795" s="126"/>
      <c r="F1795" s="5" t="s">
        <v>93</v>
      </c>
      <c r="G1795" s="145" t="s">
        <v>2309</v>
      </c>
      <c r="H1795" s="74" t="s">
        <v>26</v>
      </c>
      <c r="I1795" s="127" t="s">
        <v>4219</v>
      </c>
      <c r="J1795" s="144" t="s">
        <v>6129</v>
      </c>
      <c r="K1795" s="142">
        <v>100</v>
      </c>
      <c r="L1795" s="143">
        <v>0.1</v>
      </c>
      <c r="M1795" s="141"/>
      <c r="N1795" s="43">
        <v>487</v>
      </c>
      <c r="O1795" s="44"/>
    </row>
    <row r="1796" spans="5:15" x14ac:dyDescent="0.25">
      <c r="E1796" s="126"/>
      <c r="F1796" s="5" t="s">
        <v>93</v>
      </c>
      <c r="G1796" s="145" t="s">
        <v>2310</v>
      </c>
      <c r="H1796" s="74" t="s">
        <v>26</v>
      </c>
      <c r="I1796" s="127" t="s">
        <v>4220</v>
      </c>
      <c r="J1796" s="144" t="s">
        <v>6130</v>
      </c>
      <c r="K1796" s="142">
        <v>100</v>
      </c>
      <c r="L1796" s="143">
        <v>0.1</v>
      </c>
      <c r="M1796" s="141"/>
      <c r="N1796" s="43">
        <v>474.6</v>
      </c>
      <c r="O1796" s="44"/>
    </row>
    <row r="1797" spans="5:15" x14ac:dyDescent="0.25">
      <c r="E1797" s="126"/>
      <c r="F1797" s="5" t="s">
        <v>93</v>
      </c>
      <c r="G1797" s="145" t="s">
        <v>2311</v>
      </c>
      <c r="H1797" s="74" t="s">
        <v>26</v>
      </c>
      <c r="I1797" s="127" t="s">
        <v>4221</v>
      </c>
      <c r="J1797" s="144" t="s">
        <v>6131</v>
      </c>
      <c r="K1797" s="142">
        <v>100</v>
      </c>
      <c r="L1797" s="143">
        <v>0.1</v>
      </c>
      <c r="M1797" s="141"/>
      <c r="N1797" s="43">
        <v>711.2</v>
      </c>
      <c r="O1797" s="44"/>
    </row>
    <row r="1798" spans="5:15" x14ac:dyDescent="0.25">
      <c r="E1798" s="126"/>
      <c r="F1798" s="5" t="s">
        <v>93</v>
      </c>
      <c r="G1798" s="145" t="s">
        <v>2312</v>
      </c>
      <c r="H1798" s="74" t="s">
        <v>26</v>
      </c>
      <c r="I1798" s="127" t="s">
        <v>4222</v>
      </c>
      <c r="J1798" s="144" t="s">
        <v>6132</v>
      </c>
      <c r="K1798" s="142">
        <v>100</v>
      </c>
      <c r="L1798" s="143">
        <v>0.1</v>
      </c>
      <c r="M1798" s="141"/>
      <c r="N1798" s="43">
        <v>507.1</v>
      </c>
      <c r="O1798" s="44"/>
    </row>
    <row r="1799" spans="5:15" x14ac:dyDescent="0.25">
      <c r="E1799" s="126"/>
      <c r="F1799" s="5" t="s">
        <v>93</v>
      </c>
      <c r="G1799" s="145" t="s">
        <v>2313</v>
      </c>
      <c r="H1799" s="74" t="s">
        <v>26</v>
      </c>
      <c r="I1799" s="127" t="s">
        <v>4223</v>
      </c>
      <c r="J1799" s="144" t="s">
        <v>6133</v>
      </c>
      <c r="K1799" s="142">
        <v>100</v>
      </c>
      <c r="L1799" s="143">
        <v>0.1</v>
      </c>
      <c r="M1799" s="141"/>
      <c r="N1799" s="43">
        <v>522.30000000000007</v>
      </c>
      <c r="O1799" s="44"/>
    </row>
    <row r="1800" spans="5:15" x14ac:dyDescent="0.25">
      <c r="E1800" s="126"/>
      <c r="F1800" s="5" t="s">
        <v>93</v>
      </c>
      <c r="G1800" s="145" t="s">
        <v>2314</v>
      </c>
      <c r="H1800" s="74" t="s">
        <v>26</v>
      </c>
      <c r="I1800" s="127" t="s">
        <v>4224</v>
      </c>
      <c r="J1800" s="144" t="s">
        <v>6134</v>
      </c>
      <c r="K1800" s="142">
        <v>100</v>
      </c>
      <c r="L1800" s="143">
        <v>0.1</v>
      </c>
      <c r="M1800" s="141"/>
      <c r="N1800" s="43">
        <v>719.6</v>
      </c>
      <c r="O1800" s="44"/>
    </row>
    <row r="1801" spans="5:15" x14ac:dyDescent="0.25">
      <c r="E1801" s="126"/>
      <c r="F1801" s="5" t="s">
        <v>93</v>
      </c>
      <c r="G1801" s="145" t="s">
        <v>2315</v>
      </c>
      <c r="H1801" s="74" t="s">
        <v>26</v>
      </c>
      <c r="I1801" s="127" t="s">
        <v>4225</v>
      </c>
      <c r="J1801" s="144" t="s">
        <v>6135</v>
      </c>
      <c r="K1801" s="142">
        <v>100</v>
      </c>
      <c r="L1801" s="143">
        <v>0.1</v>
      </c>
      <c r="M1801" s="141"/>
      <c r="N1801" s="43">
        <v>2436</v>
      </c>
      <c r="O1801" s="44"/>
    </row>
    <row r="1802" spans="5:15" x14ac:dyDescent="0.25">
      <c r="E1802" s="126"/>
      <c r="F1802" s="5" t="s">
        <v>93</v>
      </c>
      <c r="G1802" s="145" t="s">
        <v>2316</v>
      </c>
      <c r="H1802" s="74" t="s">
        <v>26</v>
      </c>
      <c r="I1802" s="127" t="s">
        <v>4226</v>
      </c>
      <c r="J1802" s="144" t="s">
        <v>6136</v>
      </c>
      <c r="K1802" s="142">
        <v>100</v>
      </c>
      <c r="L1802" s="143">
        <v>0.1</v>
      </c>
      <c r="M1802" s="141"/>
      <c r="N1802" s="43">
        <v>455.70000000000005</v>
      </c>
      <c r="O1802" s="44"/>
    </row>
    <row r="1803" spans="5:15" x14ac:dyDescent="0.25">
      <c r="E1803" s="126"/>
      <c r="F1803" s="5" t="s">
        <v>93</v>
      </c>
      <c r="G1803" s="145" t="s">
        <v>2317</v>
      </c>
      <c r="H1803" s="74" t="s">
        <v>26</v>
      </c>
      <c r="I1803" s="127" t="s">
        <v>4227</v>
      </c>
      <c r="J1803" s="144" t="s">
        <v>6137</v>
      </c>
      <c r="K1803" s="142">
        <v>100</v>
      </c>
      <c r="L1803" s="143">
        <v>0.1</v>
      </c>
      <c r="M1803" s="141"/>
      <c r="N1803" s="43">
        <f>IF(Tableau5[[#This Row],[PN]]&gt;0.05,"ERREUR",Tableau5[[#This Row],[Prix de vente public]]*(1-(Tableau5[[#This Row],[Remise]]+Tableau5[[#This Row],[PN]])))</f>
        <v>90</v>
      </c>
      <c r="O1803" s="44"/>
    </row>
    <row r="1804" spans="5:15" x14ac:dyDescent="0.25">
      <c r="E1804" s="126"/>
      <c r="F1804" s="5" t="s">
        <v>93</v>
      </c>
      <c r="G1804" s="145" t="s">
        <v>2318</v>
      </c>
      <c r="H1804" s="74" t="s">
        <v>26</v>
      </c>
      <c r="I1804" s="127" t="s">
        <v>4228</v>
      </c>
      <c r="J1804" s="144" t="s">
        <v>6138</v>
      </c>
      <c r="K1804" s="142">
        <v>100</v>
      </c>
      <c r="L1804" s="143">
        <v>0.1</v>
      </c>
      <c r="M1804" s="141"/>
      <c r="N1804" s="43">
        <f>IF(Tableau5[[#This Row],[PN]]&gt;0.05,"ERREUR",Tableau5[[#This Row],[Prix de vente public]]*(1-(Tableau5[[#This Row],[Remise]]+Tableau5[[#This Row],[PN]])))</f>
        <v>90</v>
      </c>
      <c r="O1804" s="44"/>
    </row>
    <row r="1805" spans="5:15" x14ac:dyDescent="0.25">
      <c r="E1805" s="126"/>
      <c r="F1805" s="5" t="s">
        <v>93</v>
      </c>
      <c r="G1805" s="145" t="s">
        <v>2319</v>
      </c>
      <c r="H1805" s="74" t="s">
        <v>26</v>
      </c>
      <c r="I1805" s="127" t="s">
        <v>4229</v>
      </c>
      <c r="J1805" s="144" t="s">
        <v>6139</v>
      </c>
      <c r="K1805" s="142">
        <v>100</v>
      </c>
      <c r="L1805" s="143">
        <v>0.1</v>
      </c>
      <c r="M1805" s="141"/>
      <c r="N1805" s="43">
        <f>IF(Tableau5[[#This Row],[PN]]&gt;0.05,"ERREUR",Tableau5[[#This Row],[Prix de vente public]]*(1-(Tableau5[[#This Row],[Remise]]+Tableau5[[#This Row],[PN]])))</f>
        <v>90</v>
      </c>
      <c r="O1805" s="44"/>
    </row>
    <row r="1806" spans="5:15" x14ac:dyDescent="0.25">
      <c r="E1806" s="126"/>
      <c r="F1806" s="5" t="s">
        <v>93</v>
      </c>
      <c r="G1806" s="145" t="s">
        <v>2320</v>
      </c>
      <c r="H1806" s="74" t="s">
        <v>26</v>
      </c>
      <c r="I1806" s="127" t="s">
        <v>4230</v>
      </c>
      <c r="J1806" s="144" t="s">
        <v>6140</v>
      </c>
      <c r="K1806" s="142">
        <v>100</v>
      </c>
      <c r="L1806" s="143">
        <v>0.1</v>
      </c>
      <c r="M1806" s="141"/>
      <c r="N1806" s="43">
        <f>IF(Tableau5[[#This Row],[PN]]&gt;0.05,"ERREUR",Tableau5[[#This Row],[Prix de vente public]]*(1-(Tableau5[[#This Row],[Remise]]+Tableau5[[#This Row],[PN]])))</f>
        <v>90</v>
      </c>
      <c r="O1806" s="44"/>
    </row>
    <row r="1807" spans="5:15" x14ac:dyDescent="0.25">
      <c r="E1807" s="126"/>
      <c r="F1807" s="5" t="s">
        <v>93</v>
      </c>
      <c r="G1807" s="145" t="s">
        <v>2321</v>
      </c>
      <c r="H1807" s="74" t="s">
        <v>26</v>
      </c>
      <c r="I1807" s="127" t="s">
        <v>4231</v>
      </c>
      <c r="J1807" s="144" t="s">
        <v>6141</v>
      </c>
      <c r="K1807" s="142">
        <v>100</v>
      </c>
      <c r="L1807" s="143">
        <v>0.1</v>
      </c>
      <c r="M1807" s="141"/>
      <c r="N1807" s="43">
        <f>IF(Tableau5[[#This Row],[PN]]&gt;0.05,"ERREUR",Tableau5[[#This Row],[Prix de vente public]]*(1-(Tableau5[[#This Row],[Remise]]+Tableau5[[#This Row],[PN]])))</f>
        <v>90</v>
      </c>
      <c r="O1807" s="44"/>
    </row>
    <row r="1808" spans="5:15" x14ac:dyDescent="0.25">
      <c r="E1808" s="126"/>
      <c r="F1808" s="5" t="s">
        <v>93</v>
      </c>
      <c r="G1808" s="145" t="s">
        <v>2322</v>
      </c>
      <c r="H1808" s="74" t="s">
        <v>26</v>
      </c>
      <c r="I1808" s="127" t="s">
        <v>4232</v>
      </c>
      <c r="J1808" s="144" t="s">
        <v>6142</v>
      </c>
      <c r="K1808" s="142">
        <v>100</v>
      </c>
      <c r="L1808" s="143">
        <v>0.1</v>
      </c>
      <c r="M1808" s="141"/>
      <c r="N1808" s="43">
        <f>IF(Tableau5[[#This Row],[PN]]&gt;0.05,"ERREUR",Tableau5[[#This Row],[Prix de vente public]]*(1-(Tableau5[[#This Row],[Remise]]+Tableau5[[#This Row],[PN]])))</f>
        <v>90</v>
      </c>
      <c r="O1808" s="44"/>
    </row>
    <row r="1809" spans="5:15" x14ac:dyDescent="0.25">
      <c r="E1809" s="126"/>
      <c r="F1809" s="5" t="s">
        <v>93</v>
      </c>
      <c r="G1809" s="145" t="s">
        <v>2323</v>
      </c>
      <c r="H1809" s="74" t="s">
        <v>26</v>
      </c>
      <c r="I1809" s="127" t="s">
        <v>4233</v>
      </c>
      <c r="J1809" s="144" t="s">
        <v>6143</v>
      </c>
      <c r="K1809" s="142">
        <v>100</v>
      </c>
      <c r="L1809" s="143">
        <v>0.1</v>
      </c>
      <c r="M1809" s="141"/>
      <c r="N1809" s="43">
        <f>IF(Tableau5[[#This Row],[PN]]&gt;0.05,"ERREUR",Tableau5[[#This Row],[Prix de vente public]]*(1-(Tableau5[[#This Row],[Remise]]+Tableau5[[#This Row],[PN]])))</f>
        <v>90</v>
      </c>
      <c r="O1809" s="44"/>
    </row>
    <row r="1810" spans="5:15" x14ac:dyDescent="0.25">
      <c r="E1810" s="126"/>
      <c r="F1810" s="5" t="s">
        <v>93</v>
      </c>
      <c r="G1810" s="145" t="s">
        <v>2324</v>
      </c>
      <c r="H1810" s="74" t="s">
        <v>26</v>
      </c>
      <c r="I1810" s="127" t="s">
        <v>4234</v>
      </c>
      <c r="J1810" s="144" t="s">
        <v>6144</v>
      </c>
      <c r="K1810" s="142">
        <v>100</v>
      </c>
      <c r="L1810" s="143">
        <v>0.1</v>
      </c>
      <c r="M1810" s="141"/>
      <c r="N1810" s="43">
        <f>IF(Tableau5[[#This Row],[PN]]&gt;0.05,"ERREUR",Tableau5[[#This Row],[Prix de vente public]]*(1-(Tableau5[[#This Row],[Remise]]+Tableau5[[#This Row],[PN]])))</f>
        <v>90</v>
      </c>
      <c r="O1810" s="44"/>
    </row>
    <row r="1811" spans="5:15" x14ac:dyDescent="0.25">
      <c r="E1811" s="126"/>
      <c r="F1811" s="5" t="s">
        <v>93</v>
      </c>
      <c r="G1811" s="145" t="s">
        <v>2325</v>
      </c>
      <c r="H1811" s="74" t="s">
        <v>26</v>
      </c>
      <c r="I1811" s="127" t="s">
        <v>4235</v>
      </c>
      <c r="J1811" s="144" t="s">
        <v>6145</v>
      </c>
      <c r="K1811" s="142">
        <v>100</v>
      </c>
      <c r="L1811" s="143">
        <v>0.1</v>
      </c>
      <c r="M1811" s="141"/>
      <c r="N1811" s="43">
        <f>IF(Tableau5[[#This Row],[PN]]&gt;0.05,"ERREUR",Tableau5[[#This Row],[Prix de vente public]]*(1-(Tableau5[[#This Row],[Remise]]+Tableau5[[#This Row],[PN]])))</f>
        <v>90</v>
      </c>
      <c r="O1811" s="44"/>
    </row>
    <row r="1812" spans="5:15" x14ac:dyDescent="0.25">
      <c r="E1812" s="126"/>
      <c r="F1812" s="5" t="s">
        <v>93</v>
      </c>
      <c r="G1812" s="145" t="s">
        <v>2326</v>
      </c>
      <c r="H1812" s="74" t="s">
        <v>26</v>
      </c>
      <c r="I1812" s="127" t="s">
        <v>4236</v>
      </c>
      <c r="J1812" s="144" t="s">
        <v>6146</v>
      </c>
      <c r="K1812" s="142">
        <v>100</v>
      </c>
      <c r="L1812" s="143">
        <v>0.1</v>
      </c>
      <c r="M1812" s="141"/>
      <c r="N1812" s="43">
        <f>IF(Tableau5[[#This Row],[PN]]&gt;0.05,"ERREUR",Tableau5[[#This Row],[Prix de vente public]]*(1-(Tableau5[[#This Row],[Remise]]+Tableau5[[#This Row],[PN]])))</f>
        <v>90</v>
      </c>
      <c r="O1812" s="44"/>
    </row>
    <row r="1813" spans="5:15" x14ac:dyDescent="0.25">
      <c r="E1813" s="126"/>
      <c r="F1813" s="5" t="s">
        <v>93</v>
      </c>
      <c r="G1813" s="145" t="s">
        <v>2327</v>
      </c>
      <c r="H1813" s="74" t="s">
        <v>26</v>
      </c>
      <c r="I1813" s="127" t="s">
        <v>4237</v>
      </c>
      <c r="J1813" s="144" t="s">
        <v>6147</v>
      </c>
      <c r="K1813" s="142">
        <v>100</v>
      </c>
      <c r="L1813" s="143">
        <v>0.1</v>
      </c>
      <c r="M1813" s="141"/>
      <c r="N1813" s="43">
        <f>IF(Tableau5[[#This Row],[PN]]&gt;0.05,"ERREUR",Tableau5[[#This Row],[Prix de vente public]]*(1-(Tableau5[[#This Row],[Remise]]+Tableau5[[#This Row],[PN]])))</f>
        <v>90</v>
      </c>
      <c r="O1813" s="44"/>
    </row>
    <row r="1814" spans="5:15" x14ac:dyDescent="0.25">
      <c r="E1814" s="126"/>
      <c r="F1814" s="5" t="s">
        <v>93</v>
      </c>
      <c r="G1814" s="145" t="s">
        <v>2328</v>
      </c>
      <c r="H1814" s="74" t="s">
        <v>26</v>
      </c>
      <c r="I1814" s="127" t="s">
        <v>4238</v>
      </c>
      <c r="J1814" s="144" t="s">
        <v>6148</v>
      </c>
      <c r="K1814" s="142">
        <v>100</v>
      </c>
      <c r="L1814" s="143">
        <v>0.1</v>
      </c>
      <c r="M1814" s="141"/>
      <c r="N1814" s="43">
        <f>IF(Tableau5[[#This Row],[PN]]&gt;0.05,"ERREUR",Tableau5[[#This Row],[Prix de vente public]]*(1-(Tableau5[[#This Row],[Remise]]+Tableau5[[#This Row],[PN]])))</f>
        <v>90</v>
      </c>
      <c r="O1814" s="44"/>
    </row>
    <row r="1815" spans="5:15" x14ac:dyDescent="0.25">
      <c r="E1815" s="126"/>
      <c r="F1815" s="5" t="s">
        <v>93</v>
      </c>
      <c r="G1815" s="145" t="s">
        <v>2329</v>
      </c>
      <c r="H1815" s="74" t="s">
        <v>26</v>
      </c>
      <c r="I1815" s="127" t="s">
        <v>4239</v>
      </c>
      <c r="J1815" s="144" t="s">
        <v>6149</v>
      </c>
      <c r="K1815" s="142">
        <v>100</v>
      </c>
      <c r="L1815" s="143">
        <v>0.1</v>
      </c>
      <c r="M1815" s="141"/>
      <c r="N1815" s="43">
        <f>IF(Tableau5[[#This Row],[PN]]&gt;0.05,"ERREUR",Tableau5[[#This Row],[Prix de vente public]]*(1-(Tableau5[[#This Row],[Remise]]+Tableau5[[#This Row],[PN]])))</f>
        <v>90</v>
      </c>
      <c r="O1815" s="44"/>
    </row>
    <row r="1816" spans="5:15" x14ac:dyDescent="0.25">
      <c r="E1816" s="126"/>
      <c r="F1816" s="5" t="s">
        <v>93</v>
      </c>
      <c r="G1816" s="145" t="s">
        <v>2330</v>
      </c>
      <c r="H1816" s="74" t="s">
        <v>26</v>
      </c>
      <c r="I1816" s="127" t="s">
        <v>4240</v>
      </c>
      <c r="J1816" s="144" t="s">
        <v>6150</v>
      </c>
      <c r="K1816" s="142">
        <v>100</v>
      </c>
      <c r="L1816" s="143">
        <v>0.1</v>
      </c>
      <c r="M1816" s="141"/>
      <c r="N1816" s="43">
        <f>IF(Tableau5[[#This Row],[PN]]&gt;0.05,"ERREUR",Tableau5[[#This Row],[Prix de vente public]]*(1-(Tableau5[[#This Row],[Remise]]+Tableau5[[#This Row],[PN]])))</f>
        <v>90</v>
      </c>
      <c r="O1816" s="44"/>
    </row>
    <row r="1817" spans="5:15" x14ac:dyDescent="0.25">
      <c r="E1817" s="126"/>
      <c r="F1817" s="5" t="s">
        <v>93</v>
      </c>
      <c r="G1817" s="145" t="s">
        <v>2331</v>
      </c>
      <c r="H1817" s="74" t="s">
        <v>26</v>
      </c>
      <c r="I1817" s="127" t="s">
        <v>4241</v>
      </c>
      <c r="J1817" s="144" t="s">
        <v>6151</v>
      </c>
      <c r="K1817" s="142">
        <v>100</v>
      </c>
      <c r="L1817" s="143">
        <v>0.1</v>
      </c>
      <c r="M1817" s="141"/>
      <c r="N1817" s="43"/>
      <c r="O1817" s="44"/>
    </row>
    <row r="1818" spans="5:15" x14ac:dyDescent="0.25">
      <c r="E1818" s="126"/>
      <c r="F1818" s="5" t="s">
        <v>93</v>
      </c>
      <c r="G1818" s="145" t="s">
        <v>2332</v>
      </c>
      <c r="H1818" s="74" t="s">
        <v>26</v>
      </c>
      <c r="I1818" s="127" t="s">
        <v>4242</v>
      </c>
      <c r="J1818" s="144" t="s">
        <v>6152</v>
      </c>
      <c r="K1818" s="142">
        <v>100</v>
      </c>
      <c r="L1818" s="143">
        <v>0.1</v>
      </c>
      <c r="M1818" s="80"/>
      <c r="N1818" s="43">
        <f>IF(Tableau5[[#This Row],[PN]]&gt;0.05,"ERREUR",Tableau5[[#This Row],[Prix de vente public]]*(1-(Tableau5[[#This Row],[Remise]]+Tableau5[[#This Row],[PN]])))</f>
        <v>90</v>
      </c>
      <c r="O1818" s="44"/>
    </row>
    <row r="1819" spans="5:15" x14ac:dyDescent="0.25">
      <c r="E1819" s="126"/>
      <c r="F1819" s="5" t="s">
        <v>93</v>
      </c>
      <c r="G1819" s="145" t="s">
        <v>2333</v>
      </c>
      <c r="H1819" s="74" t="s">
        <v>26</v>
      </c>
      <c r="I1819" s="127" t="s">
        <v>4243</v>
      </c>
      <c r="J1819" s="144" t="s">
        <v>6153</v>
      </c>
      <c r="K1819" s="142">
        <v>100</v>
      </c>
      <c r="L1819" s="143">
        <v>0.1</v>
      </c>
      <c r="M1819" s="141"/>
      <c r="N1819" s="43">
        <f>IF(Tableau5[[#This Row],[PN]]&gt;0.05,"ERREUR",Tableau5[[#This Row],[Prix de vente public]]*(1-(Tableau5[[#This Row],[Remise]]+Tableau5[[#This Row],[PN]])))</f>
        <v>90</v>
      </c>
      <c r="O1819" s="44"/>
    </row>
    <row r="1820" spans="5:15" x14ac:dyDescent="0.25">
      <c r="E1820" s="126"/>
      <c r="F1820" s="5" t="s">
        <v>93</v>
      </c>
      <c r="G1820" s="145" t="s">
        <v>2334</v>
      </c>
      <c r="H1820" s="74" t="s">
        <v>26</v>
      </c>
      <c r="I1820" s="127" t="s">
        <v>4244</v>
      </c>
      <c r="J1820" s="144" t="s">
        <v>6154</v>
      </c>
      <c r="K1820" s="142">
        <v>100</v>
      </c>
      <c r="L1820" s="143">
        <v>0.1</v>
      </c>
      <c r="M1820" s="141"/>
      <c r="N1820" s="43">
        <f>IF(Tableau5[[#This Row],[PN]]&gt;0.05,"ERREUR",Tableau5[[#This Row],[Prix de vente public]]*(1-(Tableau5[[#This Row],[Remise]]+Tableau5[[#This Row],[PN]])))</f>
        <v>90</v>
      </c>
      <c r="O1820" s="44"/>
    </row>
    <row r="1821" spans="5:15" x14ac:dyDescent="0.25">
      <c r="E1821" s="126"/>
      <c r="F1821" s="5" t="s">
        <v>93</v>
      </c>
      <c r="G1821" s="145" t="s">
        <v>2335</v>
      </c>
      <c r="H1821" s="74" t="s">
        <v>26</v>
      </c>
      <c r="I1821" s="127" t="s">
        <v>4245</v>
      </c>
      <c r="J1821" s="144" t="s">
        <v>6155</v>
      </c>
      <c r="K1821" s="142">
        <v>100</v>
      </c>
      <c r="L1821" s="143">
        <v>0.1</v>
      </c>
      <c r="M1821" s="141"/>
      <c r="N1821" s="43">
        <f>IF(Tableau5[[#This Row],[PN]]&gt;0.05,"ERREUR",Tableau5[[#This Row],[Prix de vente public]]*(1-(Tableau5[[#This Row],[Remise]]+Tableau5[[#This Row],[PN]])))</f>
        <v>90</v>
      </c>
      <c r="O1821" s="44"/>
    </row>
    <row r="1822" spans="5:15" x14ac:dyDescent="0.25">
      <c r="E1822" s="126"/>
      <c r="F1822" s="5" t="s">
        <v>93</v>
      </c>
      <c r="G1822" s="145" t="s">
        <v>2336</v>
      </c>
      <c r="H1822" s="74" t="s">
        <v>26</v>
      </c>
      <c r="I1822" s="127" t="s">
        <v>4246</v>
      </c>
      <c r="J1822" s="144" t="s">
        <v>6156</v>
      </c>
      <c r="K1822" s="142">
        <v>100</v>
      </c>
      <c r="L1822" s="143">
        <v>0.1</v>
      </c>
      <c r="M1822" s="141"/>
      <c r="N1822" s="43">
        <f>IF(Tableau5[[#This Row],[PN]]&gt;0.05,"ERREUR",Tableau5[[#This Row],[Prix de vente public]]*(1-(Tableau5[[#This Row],[Remise]]+Tableau5[[#This Row],[PN]])))</f>
        <v>90</v>
      </c>
      <c r="O1822" s="44"/>
    </row>
    <row r="1823" spans="5:15" x14ac:dyDescent="0.25">
      <c r="E1823" s="126"/>
      <c r="F1823" s="5" t="s">
        <v>100</v>
      </c>
      <c r="G1823" s="145" t="s">
        <v>2337</v>
      </c>
      <c r="H1823" s="74" t="s">
        <v>26</v>
      </c>
      <c r="I1823" s="127" t="s">
        <v>4247</v>
      </c>
      <c r="J1823" s="144" t="s">
        <v>6157</v>
      </c>
      <c r="K1823" s="142">
        <v>100</v>
      </c>
      <c r="L1823" s="143">
        <v>0.1</v>
      </c>
      <c r="M1823" s="141"/>
      <c r="N1823" s="43">
        <f>IF(Tableau5[[#This Row],[PN]]&gt;0.05,"ERREUR",Tableau5[[#This Row],[Prix de vente public]]*(1-(Tableau5[[#This Row],[Remise]]+Tableau5[[#This Row],[PN]])))</f>
        <v>90</v>
      </c>
      <c r="O1823" s="44"/>
    </row>
    <row r="1824" spans="5:15" x14ac:dyDescent="0.25">
      <c r="E1824" s="126"/>
      <c r="F1824" s="5" t="s">
        <v>100</v>
      </c>
      <c r="G1824" s="145" t="s">
        <v>2338</v>
      </c>
      <c r="H1824" s="74" t="s">
        <v>26</v>
      </c>
      <c r="I1824" s="127" t="s">
        <v>4248</v>
      </c>
      <c r="J1824" s="144" t="s">
        <v>6158</v>
      </c>
      <c r="K1824" s="142">
        <v>100</v>
      </c>
      <c r="L1824" s="143">
        <v>0.1</v>
      </c>
      <c r="M1824" s="141"/>
      <c r="N1824" s="43">
        <f>IF(Tableau5[[#This Row],[PN]]&gt;0.05,"ERREUR",Tableau5[[#This Row],[Prix de vente public]]*(1-(Tableau5[[#This Row],[Remise]]+Tableau5[[#This Row],[PN]])))</f>
        <v>90</v>
      </c>
      <c r="O1824" s="44"/>
    </row>
    <row r="1825" spans="5:15" x14ac:dyDescent="0.25">
      <c r="E1825" s="126"/>
      <c r="F1825" s="5" t="s">
        <v>100</v>
      </c>
      <c r="G1825" s="145" t="s">
        <v>2339</v>
      </c>
      <c r="H1825" s="74" t="s">
        <v>26</v>
      </c>
      <c r="I1825" s="127" t="s">
        <v>4249</v>
      </c>
      <c r="J1825" s="144" t="s">
        <v>6159</v>
      </c>
      <c r="K1825" s="142">
        <v>100</v>
      </c>
      <c r="L1825" s="143">
        <v>0.1</v>
      </c>
      <c r="M1825" s="141"/>
      <c r="N1825" s="43">
        <f>IF(Tableau5[[#This Row],[PN]]&gt;0.05,"ERREUR",Tableau5[[#This Row],[Prix de vente public]]*(1-(Tableau5[[#This Row],[Remise]]+Tableau5[[#This Row],[PN]])))</f>
        <v>90</v>
      </c>
      <c r="O1825" s="44"/>
    </row>
    <row r="1826" spans="5:15" x14ac:dyDescent="0.25">
      <c r="E1826" s="126"/>
      <c r="F1826" s="5" t="s">
        <v>100</v>
      </c>
      <c r="G1826" s="145" t="s">
        <v>2340</v>
      </c>
      <c r="H1826" s="74" t="s">
        <v>26</v>
      </c>
      <c r="I1826" s="127" t="s">
        <v>4250</v>
      </c>
      <c r="J1826" s="144" t="s">
        <v>6160</v>
      </c>
      <c r="K1826" s="142">
        <v>100</v>
      </c>
      <c r="L1826" s="143">
        <v>0.1</v>
      </c>
      <c r="M1826" s="141"/>
      <c r="N1826" s="43">
        <f>IF(Tableau5[[#This Row],[PN]]&gt;0.05,"ERREUR",Tableau5[[#This Row],[Prix de vente public]]*(1-(Tableau5[[#This Row],[Remise]]+Tableau5[[#This Row],[PN]])))</f>
        <v>90</v>
      </c>
      <c r="O1826" s="44"/>
    </row>
    <row r="1827" spans="5:15" x14ac:dyDescent="0.25">
      <c r="E1827" s="126"/>
      <c r="F1827" s="5" t="s">
        <v>100</v>
      </c>
      <c r="G1827" s="145" t="s">
        <v>2341</v>
      </c>
      <c r="H1827" s="74" t="s">
        <v>26</v>
      </c>
      <c r="I1827" s="127" t="s">
        <v>4251</v>
      </c>
      <c r="J1827" s="144" t="s">
        <v>6161</v>
      </c>
      <c r="K1827" s="142">
        <v>100</v>
      </c>
      <c r="L1827" s="143">
        <v>0.1</v>
      </c>
      <c r="M1827" s="141"/>
      <c r="N1827" s="43">
        <f>IF(Tableau5[[#This Row],[PN]]&gt;0.05,"ERREUR",Tableau5[[#This Row],[Prix de vente public]]*(1-(Tableau5[[#This Row],[Remise]]+Tableau5[[#This Row],[PN]])))</f>
        <v>90</v>
      </c>
      <c r="O1827" s="44"/>
    </row>
    <row r="1828" spans="5:15" x14ac:dyDescent="0.25">
      <c r="E1828" s="126"/>
      <c r="F1828" s="5" t="s">
        <v>100</v>
      </c>
      <c r="G1828" s="145" t="s">
        <v>2342</v>
      </c>
      <c r="H1828" s="74" t="s">
        <v>26</v>
      </c>
      <c r="I1828" s="127" t="s">
        <v>4252</v>
      </c>
      <c r="J1828" s="144" t="s">
        <v>6162</v>
      </c>
      <c r="K1828" s="142">
        <v>100</v>
      </c>
      <c r="L1828" s="143">
        <v>0.1</v>
      </c>
      <c r="M1828" s="141"/>
      <c r="N1828" s="43">
        <f>IF(Tableau5[[#This Row],[PN]]&gt;0.05,"ERREUR",Tableau5[[#This Row],[Prix de vente public]]*(1-(Tableau5[[#This Row],[Remise]]+Tableau5[[#This Row],[PN]])))</f>
        <v>90</v>
      </c>
      <c r="O1828" s="44"/>
    </row>
    <row r="1829" spans="5:15" x14ac:dyDescent="0.25">
      <c r="E1829" s="126"/>
      <c r="F1829" s="5" t="s">
        <v>100</v>
      </c>
      <c r="G1829" s="145" t="s">
        <v>2343</v>
      </c>
      <c r="H1829" s="74" t="s">
        <v>26</v>
      </c>
      <c r="I1829" s="127" t="s">
        <v>4253</v>
      </c>
      <c r="J1829" s="144" t="s">
        <v>6163</v>
      </c>
      <c r="K1829" s="142">
        <v>100</v>
      </c>
      <c r="L1829" s="143">
        <v>0.1</v>
      </c>
      <c r="M1829" s="141"/>
      <c r="N1829" s="43">
        <f>IF(Tableau5[[#This Row],[PN]]&gt;0.05,"ERREUR",Tableau5[[#This Row],[Prix de vente public]]*(1-(Tableau5[[#This Row],[Remise]]+Tableau5[[#This Row],[PN]])))</f>
        <v>90</v>
      </c>
      <c r="O1829" s="44"/>
    </row>
    <row r="1830" spans="5:15" x14ac:dyDescent="0.25">
      <c r="E1830" s="126"/>
      <c r="F1830" s="5" t="s">
        <v>100</v>
      </c>
      <c r="G1830" s="145" t="s">
        <v>2344</v>
      </c>
      <c r="H1830" s="74" t="s">
        <v>26</v>
      </c>
      <c r="I1830" s="127" t="s">
        <v>4254</v>
      </c>
      <c r="J1830" s="144" t="s">
        <v>6164</v>
      </c>
      <c r="K1830" s="142">
        <v>100</v>
      </c>
      <c r="L1830" s="143">
        <v>0.1</v>
      </c>
      <c r="M1830" s="141"/>
      <c r="N1830" s="43">
        <f>IF(Tableau5[[#This Row],[PN]]&gt;0.05,"ERREUR",Tableau5[[#This Row],[Prix de vente public]]*(1-(Tableau5[[#This Row],[Remise]]+Tableau5[[#This Row],[PN]])))</f>
        <v>90</v>
      </c>
      <c r="O1830" s="44"/>
    </row>
    <row r="1831" spans="5:15" x14ac:dyDescent="0.25">
      <c r="E1831" s="126"/>
      <c r="F1831" s="5" t="s">
        <v>100</v>
      </c>
      <c r="G1831" s="145" t="s">
        <v>2345</v>
      </c>
      <c r="H1831" s="74" t="s">
        <v>26</v>
      </c>
      <c r="I1831" s="127" t="s">
        <v>4255</v>
      </c>
      <c r="J1831" s="144" t="s">
        <v>6165</v>
      </c>
      <c r="K1831" s="142">
        <v>100</v>
      </c>
      <c r="L1831" s="143">
        <v>0.1</v>
      </c>
      <c r="M1831" s="141"/>
      <c r="N1831" s="43">
        <f>IF(Tableau5[[#This Row],[PN]]&gt;0.05,"ERREUR",Tableau5[[#This Row],[Prix de vente public]]*(1-(Tableau5[[#This Row],[Remise]]+Tableau5[[#This Row],[PN]])))</f>
        <v>90</v>
      </c>
      <c r="O1831" s="44"/>
    </row>
    <row r="1832" spans="5:15" x14ac:dyDescent="0.25">
      <c r="E1832" s="126"/>
      <c r="F1832" s="5" t="s">
        <v>100</v>
      </c>
      <c r="G1832" s="145" t="s">
        <v>2346</v>
      </c>
      <c r="H1832" s="74" t="s">
        <v>26</v>
      </c>
      <c r="I1832" s="127" t="s">
        <v>4256</v>
      </c>
      <c r="J1832" s="144" t="s">
        <v>6166</v>
      </c>
      <c r="K1832" s="142">
        <v>100</v>
      </c>
      <c r="L1832" s="143">
        <v>0.1</v>
      </c>
      <c r="M1832" s="141"/>
      <c r="N1832" s="43">
        <f>IF(Tableau5[[#This Row],[PN]]&gt;0.05,"ERREUR",Tableau5[[#This Row],[Prix de vente public]]*(1-(Tableau5[[#This Row],[Remise]]+Tableau5[[#This Row],[PN]])))</f>
        <v>90</v>
      </c>
      <c r="O1832" s="44"/>
    </row>
    <row r="1833" spans="5:15" x14ac:dyDescent="0.25">
      <c r="E1833" s="126"/>
      <c r="F1833" s="5" t="s">
        <v>100</v>
      </c>
      <c r="G1833" s="145" t="s">
        <v>2347</v>
      </c>
      <c r="H1833" s="74" t="s">
        <v>26</v>
      </c>
      <c r="I1833" s="127" t="s">
        <v>4257</v>
      </c>
      <c r="J1833" s="144" t="s">
        <v>6167</v>
      </c>
      <c r="K1833" s="142">
        <v>100</v>
      </c>
      <c r="L1833" s="143">
        <v>0.1</v>
      </c>
      <c r="M1833" s="141"/>
      <c r="N1833" s="43">
        <f>IF(Tableau5[[#This Row],[PN]]&gt;0.05,"ERREUR",Tableau5[[#This Row],[Prix de vente public]]*(1-(Tableau5[[#This Row],[Remise]]+Tableau5[[#This Row],[PN]])))</f>
        <v>90</v>
      </c>
      <c r="O1833" s="44"/>
    </row>
    <row r="1834" spans="5:15" x14ac:dyDescent="0.25">
      <c r="E1834" s="126"/>
      <c r="F1834" s="5" t="s">
        <v>100</v>
      </c>
      <c r="G1834" s="145" t="s">
        <v>2348</v>
      </c>
      <c r="H1834" s="74" t="s">
        <v>26</v>
      </c>
      <c r="I1834" s="127" t="s">
        <v>4258</v>
      </c>
      <c r="J1834" s="144" t="s">
        <v>6168</v>
      </c>
      <c r="K1834" s="142">
        <v>100</v>
      </c>
      <c r="L1834" s="143">
        <v>0.1</v>
      </c>
      <c r="M1834" s="141"/>
      <c r="N1834" s="43">
        <f>IF(Tableau5[[#This Row],[PN]]&gt;0.05,"ERREUR",Tableau5[[#This Row],[Prix de vente public]]*(1-(Tableau5[[#This Row],[Remise]]+Tableau5[[#This Row],[PN]])))</f>
        <v>90</v>
      </c>
      <c r="O1834" s="44"/>
    </row>
    <row r="1835" spans="5:15" x14ac:dyDescent="0.25">
      <c r="E1835" s="126"/>
      <c r="F1835" s="5" t="s">
        <v>100</v>
      </c>
      <c r="G1835" s="145" t="s">
        <v>2349</v>
      </c>
      <c r="H1835" s="74" t="s">
        <v>26</v>
      </c>
      <c r="I1835" s="127" t="s">
        <v>4259</v>
      </c>
      <c r="J1835" s="144" t="s">
        <v>6169</v>
      </c>
      <c r="K1835" s="142">
        <v>100</v>
      </c>
      <c r="L1835" s="143">
        <v>0.1</v>
      </c>
      <c r="M1835" s="141"/>
      <c r="N1835" s="43">
        <f>IF(Tableau5[[#This Row],[PN]]&gt;0.05,"ERREUR",Tableau5[[#This Row],[Prix de vente public]]*(1-(Tableau5[[#This Row],[Remise]]+Tableau5[[#This Row],[PN]])))</f>
        <v>90</v>
      </c>
      <c r="O1835" s="44"/>
    </row>
    <row r="1836" spans="5:15" x14ac:dyDescent="0.25">
      <c r="E1836" s="126"/>
      <c r="F1836" s="5" t="s">
        <v>100</v>
      </c>
      <c r="G1836" s="145" t="s">
        <v>2350</v>
      </c>
      <c r="H1836" s="74" t="s">
        <v>26</v>
      </c>
      <c r="I1836" s="127" t="s">
        <v>4260</v>
      </c>
      <c r="J1836" s="144" t="s">
        <v>6170</v>
      </c>
      <c r="K1836" s="142">
        <v>100</v>
      </c>
      <c r="L1836" s="143">
        <v>0.1</v>
      </c>
      <c r="M1836" s="141"/>
      <c r="N1836" s="43">
        <f>IF(Tableau5[[#This Row],[PN]]&gt;0.05,"ERREUR",Tableau5[[#This Row],[Prix de vente public]]*(1-(Tableau5[[#This Row],[Remise]]+Tableau5[[#This Row],[PN]])))</f>
        <v>90</v>
      </c>
      <c r="O1836" s="44"/>
    </row>
    <row r="1837" spans="5:15" x14ac:dyDescent="0.25">
      <c r="E1837" s="126"/>
      <c r="F1837" s="5" t="s">
        <v>100</v>
      </c>
      <c r="G1837" s="145" t="s">
        <v>2351</v>
      </c>
      <c r="H1837" s="74" t="s">
        <v>26</v>
      </c>
      <c r="I1837" s="127" t="s">
        <v>4261</v>
      </c>
      <c r="J1837" s="144" t="s">
        <v>6171</v>
      </c>
      <c r="K1837" s="142">
        <v>100</v>
      </c>
      <c r="L1837" s="143">
        <v>0.1</v>
      </c>
      <c r="M1837" s="141"/>
      <c r="N1837" s="43">
        <f>IF(Tableau5[[#This Row],[PN]]&gt;0.05,"ERREUR",Tableau5[[#This Row],[Prix de vente public]]*(1-(Tableau5[[#This Row],[Remise]]+Tableau5[[#This Row],[PN]])))</f>
        <v>90</v>
      </c>
      <c r="O1837" s="44"/>
    </row>
    <row r="1838" spans="5:15" x14ac:dyDescent="0.25">
      <c r="E1838" s="126"/>
      <c r="F1838" s="5" t="s">
        <v>100</v>
      </c>
      <c r="G1838" s="145" t="s">
        <v>2352</v>
      </c>
      <c r="H1838" s="74" t="s">
        <v>26</v>
      </c>
      <c r="I1838" s="127" t="s">
        <v>4262</v>
      </c>
      <c r="J1838" s="144" t="s">
        <v>6172</v>
      </c>
      <c r="K1838" s="142">
        <v>100</v>
      </c>
      <c r="L1838" s="143">
        <v>0.1</v>
      </c>
      <c r="M1838" s="141"/>
      <c r="N1838" s="43">
        <f>IF(Tableau5[[#This Row],[PN]]&gt;0.05,"ERREUR",Tableau5[[#This Row],[Prix de vente public]]*(1-(Tableau5[[#This Row],[Remise]]+Tableau5[[#This Row],[PN]])))</f>
        <v>90</v>
      </c>
      <c r="O1838" s="44"/>
    </row>
    <row r="1839" spans="5:15" x14ac:dyDescent="0.25">
      <c r="E1839" s="126"/>
      <c r="F1839" s="5" t="s">
        <v>100</v>
      </c>
      <c r="G1839" s="145" t="s">
        <v>2353</v>
      </c>
      <c r="H1839" s="74" t="s">
        <v>26</v>
      </c>
      <c r="I1839" s="127" t="s">
        <v>4263</v>
      </c>
      <c r="J1839" s="144" t="s">
        <v>6173</v>
      </c>
      <c r="K1839" s="142">
        <v>100</v>
      </c>
      <c r="L1839" s="143">
        <v>0.1</v>
      </c>
      <c r="M1839" s="141"/>
      <c r="N1839" s="43">
        <f>IF(Tableau5[[#This Row],[PN]]&gt;0.05,"ERREUR",Tableau5[[#This Row],[Prix de vente public]]*(1-(Tableau5[[#This Row],[Remise]]+Tableau5[[#This Row],[PN]])))</f>
        <v>90</v>
      </c>
      <c r="O1839" s="44"/>
    </row>
    <row r="1840" spans="5:15" x14ac:dyDescent="0.25">
      <c r="E1840" s="126"/>
      <c r="F1840" s="5" t="s">
        <v>100</v>
      </c>
      <c r="G1840" s="145" t="s">
        <v>2354</v>
      </c>
      <c r="H1840" s="74" t="s">
        <v>26</v>
      </c>
      <c r="I1840" s="127" t="s">
        <v>4264</v>
      </c>
      <c r="J1840" s="144" t="s">
        <v>6174</v>
      </c>
      <c r="K1840" s="142">
        <v>100</v>
      </c>
      <c r="L1840" s="143">
        <v>0.1</v>
      </c>
      <c r="M1840" s="141"/>
      <c r="N1840" s="43">
        <f>IF(Tableau5[[#This Row],[PN]]&gt;0.05,"ERREUR",Tableau5[[#This Row],[Prix de vente public]]*(1-(Tableau5[[#This Row],[Remise]]+Tableau5[[#This Row],[PN]])))</f>
        <v>90</v>
      </c>
      <c r="O1840" s="44"/>
    </row>
    <row r="1841" spans="5:15" x14ac:dyDescent="0.25">
      <c r="E1841" s="126"/>
      <c r="F1841" s="5" t="s">
        <v>100</v>
      </c>
      <c r="G1841" s="145" t="s">
        <v>2355</v>
      </c>
      <c r="H1841" s="74" t="s">
        <v>26</v>
      </c>
      <c r="I1841" s="127" t="s">
        <v>4265</v>
      </c>
      <c r="J1841" s="144" t="s">
        <v>6175</v>
      </c>
      <c r="K1841" s="142">
        <v>100</v>
      </c>
      <c r="L1841" s="143">
        <v>0.1</v>
      </c>
      <c r="M1841" s="141"/>
      <c r="N1841" s="43">
        <f>IF(Tableau5[[#This Row],[PN]]&gt;0.05,"ERREUR",Tableau5[[#This Row],[Prix de vente public]]*(1-(Tableau5[[#This Row],[Remise]]+Tableau5[[#This Row],[PN]])))</f>
        <v>90</v>
      </c>
      <c r="O1841" s="44"/>
    </row>
    <row r="1842" spans="5:15" x14ac:dyDescent="0.25">
      <c r="E1842" s="126"/>
      <c r="F1842" s="5" t="s">
        <v>100</v>
      </c>
      <c r="G1842" s="145" t="s">
        <v>2356</v>
      </c>
      <c r="H1842" s="74" t="s">
        <v>26</v>
      </c>
      <c r="I1842" s="127" t="s">
        <v>4266</v>
      </c>
      <c r="J1842" s="144" t="s">
        <v>6176</v>
      </c>
      <c r="K1842" s="142">
        <v>100</v>
      </c>
      <c r="L1842" s="143">
        <v>0.1</v>
      </c>
      <c r="M1842" s="141"/>
      <c r="N1842" s="43">
        <f>IF(Tableau5[[#This Row],[PN]]&gt;0.05,"ERREUR",Tableau5[[#This Row],[Prix de vente public]]*(1-(Tableau5[[#This Row],[Remise]]+Tableau5[[#This Row],[PN]])))</f>
        <v>90</v>
      </c>
      <c r="O1842" s="44"/>
    </row>
    <row r="1843" spans="5:15" x14ac:dyDescent="0.25">
      <c r="E1843" s="126"/>
      <c r="F1843" s="5" t="s">
        <v>100</v>
      </c>
      <c r="G1843" s="145" t="s">
        <v>2357</v>
      </c>
      <c r="H1843" s="74" t="s">
        <v>26</v>
      </c>
      <c r="I1843" s="127" t="s">
        <v>4267</v>
      </c>
      <c r="J1843" s="144" t="s">
        <v>6177</v>
      </c>
      <c r="K1843" s="142">
        <v>100</v>
      </c>
      <c r="L1843" s="143">
        <v>0.1</v>
      </c>
      <c r="M1843" s="141"/>
      <c r="N1843" s="43">
        <f>IF(Tableau5[[#This Row],[PN]]&gt;0.05,"ERREUR",Tableau5[[#This Row],[Prix de vente public]]*(1-(Tableau5[[#This Row],[Remise]]+Tableau5[[#This Row],[PN]])))</f>
        <v>90</v>
      </c>
      <c r="O1843" s="44"/>
    </row>
    <row r="1844" spans="5:15" x14ac:dyDescent="0.25">
      <c r="E1844" s="126"/>
      <c r="F1844" s="5" t="s">
        <v>100</v>
      </c>
      <c r="G1844" s="145" t="s">
        <v>2358</v>
      </c>
      <c r="H1844" s="74" t="s">
        <v>26</v>
      </c>
      <c r="I1844" s="127" t="s">
        <v>4268</v>
      </c>
      <c r="J1844" s="144" t="s">
        <v>6178</v>
      </c>
      <c r="K1844" s="142">
        <v>100</v>
      </c>
      <c r="L1844" s="143">
        <v>0.1</v>
      </c>
      <c r="M1844" s="141"/>
      <c r="N1844" s="43">
        <f>IF(Tableau5[[#This Row],[PN]]&gt;0.05,"ERREUR",Tableau5[[#This Row],[Prix de vente public]]*(1-(Tableau5[[#This Row],[Remise]]+Tableau5[[#This Row],[PN]])))</f>
        <v>90</v>
      </c>
      <c r="O1844" s="44"/>
    </row>
    <row r="1845" spans="5:15" x14ac:dyDescent="0.25">
      <c r="E1845" s="126"/>
      <c r="F1845" s="5" t="s">
        <v>100</v>
      </c>
      <c r="G1845" s="145" t="s">
        <v>2359</v>
      </c>
      <c r="H1845" s="74" t="s">
        <v>26</v>
      </c>
      <c r="I1845" s="127" t="s">
        <v>4269</v>
      </c>
      <c r="J1845" s="144" t="s">
        <v>6179</v>
      </c>
      <c r="K1845" s="142">
        <v>100</v>
      </c>
      <c r="L1845" s="143">
        <v>0.1</v>
      </c>
      <c r="M1845" s="141"/>
      <c r="N1845" s="43">
        <f>IF(Tableau5[[#This Row],[PN]]&gt;0.05,"ERREUR",Tableau5[[#This Row],[Prix de vente public]]*(1-(Tableau5[[#This Row],[Remise]]+Tableau5[[#This Row],[PN]])))</f>
        <v>90</v>
      </c>
      <c r="O1845" s="44"/>
    </row>
    <row r="1846" spans="5:15" x14ac:dyDescent="0.25">
      <c r="E1846" s="126"/>
      <c r="F1846" s="5" t="s">
        <v>100</v>
      </c>
      <c r="G1846" s="145" t="s">
        <v>2360</v>
      </c>
      <c r="H1846" s="74" t="s">
        <v>26</v>
      </c>
      <c r="I1846" s="127" t="s">
        <v>4270</v>
      </c>
      <c r="J1846" s="144" t="s">
        <v>6180</v>
      </c>
      <c r="K1846" s="142">
        <v>100</v>
      </c>
      <c r="L1846" s="143">
        <v>0.1</v>
      </c>
      <c r="M1846" s="141"/>
      <c r="N1846" s="43">
        <f>IF(Tableau5[[#This Row],[PN]]&gt;0.05,"ERREUR",Tableau5[[#This Row],[Prix de vente public]]*(1-(Tableau5[[#This Row],[Remise]]+Tableau5[[#This Row],[PN]])))</f>
        <v>90</v>
      </c>
      <c r="O1846" s="44"/>
    </row>
    <row r="1847" spans="5:15" x14ac:dyDescent="0.25">
      <c r="E1847" s="126"/>
      <c r="F1847" s="5" t="s">
        <v>100</v>
      </c>
      <c r="G1847" s="145" t="s">
        <v>2361</v>
      </c>
      <c r="H1847" s="74" t="s">
        <v>26</v>
      </c>
      <c r="I1847" s="127" t="s">
        <v>4271</v>
      </c>
      <c r="J1847" s="144" t="s">
        <v>6181</v>
      </c>
      <c r="K1847" s="142">
        <v>100</v>
      </c>
      <c r="L1847" s="143">
        <v>0.1</v>
      </c>
      <c r="M1847" s="141"/>
      <c r="N1847" s="43">
        <f>IF(Tableau5[[#This Row],[PN]]&gt;0.05,"ERREUR",Tableau5[[#This Row],[Prix de vente public]]*(1-(Tableau5[[#This Row],[Remise]]+Tableau5[[#This Row],[PN]])))</f>
        <v>90</v>
      </c>
      <c r="O1847" s="44"/>
    </row>
    <row r="1848" spans="5:15" x14ac:dyDescent="0.25">
      <c r="E1848" s="126"/>
      <c r="F1848" s="5" t="s">
        <v>100</v>
      </c>
      <c r="G1848" s="145" t="s">
        <v>2362</v>
      </c>
      <c r="H1848" s="74" t="s">
        <v>26</v>
      </c>
      <c r="I1848" s="127" t="s">
        <v>4272</v>
      </c>
      <c r="J1848" s="144" t="s">
        <v>6182</v>
      </c>
      <c r="K1848" s="142">
        <v>100</v>
      </c>
      <c r="L1848" s="143">
        <v>0.1</v>
      </c>
      <c r="M1848" s="141"/>
      <c r="N1848" s="43">
        <f>IF(Tableau5[[#This Row],[PN]]&gt;0.05,"ERREUR",Tableau5[[#This Row],[Prix de vente public]]*(1-(Tableau5[[#This Row],[Remise]]+Tableau5[[#This Row],[PN]])))</f>
        <v>90</v>
      </c>
      <c r="O1848" s="44"/>
    </row>
    <row r="1849" spans="5:15" x14ac:dyDescent="0.25">
      <c r="E1849" s="126"/>
      <c r="F1849" s="5" t="s">
        <v>100</v>
      </c>
      <c r="G1849" s="145" t="s">
        <v>2363</v>
      </c>
      <c r="H1849" s="74" t="s">
        <v>26</v>
      </c>
      <c r="I1849" s="127" t="s">
        <v>4273</v>
      </c>
      <c r="J1849" s="144" t="s">
        <v>6183</v>
      </c>
      <c r="K1849" s="142">
        <v>100</v>
      </c>
      <c r="L1849" s="143">
        <v>0.1</v>
      </c>
      <c r="M1849" s="141"/>
      <c r="N1849" s="43">
        <f>IF(Tableau5[[#This Row],[PN]]&gt;0.05,"ERREUR",Tableau5[[#This Row],[Prix de vente public]]*(1-(Tableau5[[#This Row],[Remise]]+Tableau5[[#This Row],[PN]])))</f>
        <v>90</v>
      </c>
      <c r="O1849" s="44"/>
    </row>
    <row r="1850" spans="5:15" x14ac:dyDescent="0.25">
      <c r="E1850" s="126"/>
      <c r="F1850" s="5" t="s">
        <v>100</v>
      </c>
      <c r="G1850" s="145" t="s">
        <v>2364</v>
      </c>
      <c r="H1850" s="74" t="s">
        <v>26</v>
      </c>
      <c r="I1850" s="127" t="s">
        <v>4274</v>
      </c>
      <c r="J1850" s="144" t="s">
        <v>6184</v>
      </c>
      <c r="K1850" s="142">
        <v>100</v>
      </c>
      <c r="L1850" s="143">
        <v>0.1</v>
      </c>
      <c r="M1850" s="141"/>
      <c r="N1850" s="43">
        <f>IF(Tableau5[[#This Row],[PN]]&gt;0.05,"ERREUR",Tableau5[[#This Row],[Prix de vente public]]*(1-(Tableau5[[#This Row],[Remise]]+Tableau5[[#This Row],[PN]])))</f>
        <v>90</v>
      </c>
      <c r="O1850" s="44"/>
    </row>
    <row r="1851" spans="5:15" x14ac:dyDescent="0.25">
      <c r="E1851" s="126"/>
      <c r="F1851" s="5" t="s">
        <v>100</v>
      </c>
      <c r="G1851" s="145" t="s">
        <v>2365</v>
      </c>
      <c r="H1851" s="74" t="s">
        <v>26</v>
      </c>
      <c r="I1851" s="127" t="s">
        <v>4275</v>
      </c>
      <c r="J1851" s="144" t="s">
        <v>6185</v>
      </c>
      <c r="K1851" s="142">
        <v>100</v>
      </c>
      <c r="L1851" s="143">
        <v>0.1</v>
      </c>
      <c r="M1851" s="141"/>
      <c r="N1851" s="43">
        <f>IF(Tableau5[[#This Row],[PN]]&gt;0.05,"ERREUR",Tableau5[[#This Row],[Prix de vente public]]*(1-(Tableau5[[#This Row],[Remise]]+Tableau5[[#This Row],[PN]])))</f>
        <v>90</v>
      </c>
      <c r="O1851" s="44"/>
    </row>
    <row r="1852" spans="5:15" x14ac:dyDescent="0.25">
      <c r="E1852" s="126"/>
      <c r="F1852" s="5" t="s">
        <v>100</v>
      </c>
      <c r="G1852" s="145" t="s">
        <v>2366</v>
      </c>
      <c r="H1852" s="74" t="s">
        <v>26</v>
      </c>
      <c r="I1852" s="127" t="s">
        <v>4276</v>
      </c>
      <c r="J1852" s="144" t="s">
        <v>6186</v>
      </c>
      <c r="K1852" s="142">
        <v>100</v>
      </c>
      <c r="L1852" s="143">
        <v>0.1</v>
      </c>
      <c r="M1852" s="141"/>
      <c r="N1852" s="43">
        <f>IF(Tableau5[[#This Row],[PN]]&gt;0.05,"ERREUR",Tableau5[[#This Row],[Prix de vente public]]*(1-(Tableau5[[#This Row],[Remise]]+Tableau5[[#This Row],[PN]])))</f>
        <v>90</v>
      </c>
      <c r="O1852" s="44"/>
    </row>
    <row r="1853" spans="5:15" x14ac:dyDescent="0.25">
      <c r="E1853" s="126"/>
      <c r="F1853" s="5" t="s">
        <v>100</v>
      </c>
      <c r="G1853" s="145" t="s">
        <v>2367</v>
      </c>
      <c r="H1853" s="74" t="s">
        <v>26</v>
      </c>
      <c r="I1853" s="127" t="s">
        <v>4277</v>
      </c>
      <c r="J1853" s="144" t="s">
        <v>6187</v>
      </c>
      <c r="K1853" s="142">
        <v>100</v>
      </c>
      <c r="L1853" s="143">
        <v>0.1</v>
      </c>
      <c r="M1853" s="141"/>
      <c r="N1853" s="43">
        <f>IF(Tableau5[[#This Row],[PN]]&gt;0.05,"ERREUR",Tableau5[[#This Row],[Prix de vente public]]*(1-(Tableau5[[#This Row],[Remise]]+Tableau5[[#This Row],[PN]])))</f>
        <v>90</v>
      </c>
      <c r="O1853" s="44"/>
    </row>
    <row r="1854" spans="5:15" x14ac:dyDescent="0.25">
      <c r="E1854" s="126"/>
      <c r="F1854" s="5" t="s">
        <v>100</v>
      </c>
      <c r="G1854" s="145" t="s">
        <v>2368</v>
      </c>
      <c r="H1854" s="74" t="s">
        <v>26</v>
      </c>
      <c r="I1854" s="127" t="s">
        <v>4278</v>
      </c>
      <c r="J1854" s="144" t="s">
        <v>6188</v>
      </c>
      <c r="K1854" s="142">
        <v>100</v>
      </c>
      <c r="L1854" s="143">
        <v>0.1</v>
      </c>
      <c r="M1854" s="141"/>
      <c r="N1854" s="43">
        <f>IF(Tableau5[[#This Row],[PN]]&gt;0.05,"ERREUR",Tableau5[[#This Row],[Prix de vente public]]*(1-(Tableau5[[#This Row],[Remise]]+Tableau5[[#This Row],[PN]])))</f>
        <v>90</v>
      </c>
      <c r="O1854" s="44"/>
    </row>
    <row r="1855" spans="5:15" x14ac:dyDescent="0.25">
      <c r="E1855" s="126"/>
      <c r="F1855" s="5" t="s">
        <v>100</v>
      </c>
      <c r="G1855" s="145" t="s">
        <v>2369</v>
      </c>
      <c r="H1855" s="74" t="s">
        <v>26</v>
      </c>
      <c r="I1855" s="127" t="s">
        <v>4279</v>
      </c>
      <c r="J1855" s="144" t="s">
        <v>6189</v>
      </c>
      <c r="K1855" s="142">
        <v>100</v>
      </c>
      <c r="L1855" s="143">
        <v>0.1</v>
      </c>
      <c r="M1855" s="141"/>
      <c r="N1855" s="43">
        <f>IF(Tableau5[[#This Row],[PN]]&gt;0.05,"ERREUR",Tableau5[[#This Row],[Prix de vente public]]*(1-(Tableau5[[#This Row],[Remise]]+Tableau5[[#This Row],[PN]])))</f>
        <v>90</v>
      </c>
      <c r="O1855" s="44"/>
    </row>
    <row r="1856" spans="5:15" x14ac:dyDescent="0.25">
      <c r="E1856" s="126"/>
      <c r="F1856" s="5" t="s">
        <v>100</v>
      </c>
      <c r="G1856" s="145" t="s">
        <v>2370</v>
      </c>
      <c r="H1856" s="74" t="s">
        <v>26</v>
      </c>
      <c r="I1856" s="127" t="s">
        <v>4280</v>
      </c>
      <c r="J1856" s="144" t="s">
        <v>6190</v>
      </c>
      <c r="K1856" s="142">
        <v>100</v>
      </c>
      <c r="L1856" s="143">
        <v>0.1</v>
      </c>
      <c r="M1856" s="141"/>
      <c r="N1856" s="43">
        <f>IF(Tableau5[[#This Row],[PN]]&gt;0.05,"ERREUR",Tableau5[[#This Row],[Prix de vente public]]*(1-(Tableau5[[#This Row],[Remise]]+Tableau5[[#This Row],[PN]])))</f>
        <v>90</v>
      </c>
      <c r="O1856" s="44"/>
    </row>
    <row r="1857" spans="5:15" x14ac:dyDescent="0.25">
      <c r="E1857" s="126"/>
      <c r="F1857" s="5" t="s">
        <v>100</v>
      </c>
      <c r="G1857" s="145" t="s">
        <v>2371</v>
      </c>
      <c r="H1857" s="74" t="s">
        <v>26</v>
      </c>
      <c r="I1857" s="127" t="s">
        <v>4281</v>
      </c>
      <c r="J1857" s="144" t="s">
        <v>6191</v>
      </c>
      <c r="K1857" s="142">
        <v>100</v>
      </c>
      <c r="L1857" s="143">
        <v>0.1</v>
      </c>
      <c r="M1857" s="141"/>
      <c r="N1857" s="43">
        <f>IF(Tableau5[[#This Row],[PN]]&gt;0.05,"ERREUR",Tableau5[[#This Row],[Prix de vente public]]*(1-(Tableau5[[#This Row],[Remise]]+Tableau5[[#This Row],[PN]])))</f>
        <v>90</v>
      </c>
      <c r="O1857" s="44"/>
    </row>
    <row r="1858" spans="5:15" x14ac:dyDescent="0.25">
      <c r="E1858" s="126"/>
      <c r="F1858" s="5" t="s">
        <v>100</v>
      </c>
      <c r="G1858" s="145" t="s">
        <v>2372</v>
      </c>
      <c r="H1858" s="74" t="s">
        <v>26</v>
      </c>
      <c r="I1858" s="127" t="s">
        <v>4282</v>
      </c>
      <c r="J1858" s="144" t="s">
        <v>6192</v>
      </c>
      <c r="K1858" s="142">
        <v>100</v>
      </c>
      <c r="L1858" s="143">
        <v>0.1</v>
      </c>
      <c r="M1858" s="141"/>
      <c r="N1858" s="43">
        <f>IF(Tableau5[[#This Row],[PN]]&gt;0.05,"ERREUR",Tableau5[[#This Row],[Prix de vente public]]*(1-(Tableau5[[#This Row],[Remise]]+Tableau5[[#This Row],[PN]])))</f>
        <v>90</v>
      </c>
      <c r="O1858" s="44"/>
    </row>
    <row r="1859" spans="5:15" x14ac:dyDescent="0.25">
      <c r="E1859" s="126"/>
      <c r="F1859" s="5" t="s">
        <v>100</v>
      </c>
      <c r="G1859" s="145" t="s">
        <v>2373</v>
      </c>
      <c r="H1859" s="74" t="s">
        <v>26</v>
      </c>
      <c r="I1859" s="127" t="s">
        <v>4283</v>
      </c>
      <c r="J1859" s="144" t="s">
        <v>6193</v>
      </c>
      <c r="K1859" s="142">
        <v>100</v>
      </c>
      <c r="L1859" s="143">
        <v>0.1</v>
      </c>
      <c r="M1859" s="141"/>
      <c r="N1859" s="43">
        <f>IF(Tableau5[[#This Row],[PN]]&gt;0.05,"ERREUR",Tableau5[[#This Row],[Prix de vente public]]*(1-(Tableau5[[#This Row],[Remise]]+Tableau5[[#This Row],[PN]])))</f>
        <v>90</v>
      </c>
      <c r="O1859" s="44"/>
    </row>
    <row r="1860" spans="5:15" x14ac:dyDescent="0.25">
      <c r="E1860" s="126"/>
      <c r="F1860" s="5" t="s">
        <v>100</v>
      </c>
      <c r="G1860" s="145" t="s">
        <v>2374</v>
      </c>
      <c r="H1860" s="74" t="s">
        <v>26</v>
      </c>
      <c r="I1860" s="127" t="s">
        <v>4284</v>
      </c>
      <c r="J1860" s="144" t="s">
        <v>6194</v>
      </c>
      <c r="K1860" s="142">
        <v>100</v>
      </c>
      <c r="L1860" s="143">
        <v>0.1</v>
      </c>
      <c r="M1860" s="141"/>
      <c r="N1860" s="43">
        <f>IF(Tableau5[[#This Row],[PN]]&gt;0.05,"ERREUR",Tableau5[[#This Row],[Prix de vente public]]*(1-(Tableau5[[#This Row],[Remise]]+Tableau5[[#This Row],[PN]])))</f>
        <v>90</v>
      </c>
      <c r="O1860" s="44"/>
    </row>
    <row r="1861" spans="5:15" x14ac:dyDescent="0.25">
      <c r="E1861" s="126"/>
      <c r="F1861" s="5" t="s">
        <v>100</v>
      </c>
      <c r="G1861" s="145" t="s">
        <v>2375</v>
      </c>
      <c r="H1861" s="74" t="s">
        <v>26</v>
      </c>
      <c r="I1861" s="127" t="s">
        <v>4285</v>
      </c>
      <c r="J1861" s="144" t="s">
        <v>6195</v>
      </c>
      <c r="K1861" s="142">
        <v>100</v>
      </c>
      <c r="L1861" s="143">
        <v>0.1</v>
      </c>
      <c r="M1861" s="141"/>
      <c r="N1861" s="43">
        <f>IF(Tableau5[[#This Row],[PN]]&gt;0.05,"ERREUR",Tableau5[[#This Row],[Prix de vente public]]*(1-(Tableau5[[#This Row],[Remise]]+Tableau5[[#This Row],[PN]])))</f>
        <v>90</v>
      </c>
      <c r="O1861" s="44"/>
    </row>
    <row r="1862" spans="5:15" x14ac:dyDescent="0.25">
      <c r="E1862" s="126"/>
      <c r="F1862" s="5" t="s">
        <v>100</v>
      </c>
      <c r="G1862" s="145" t="s">
        <v>2376</v>
      </c>
      <c r="H1862" s="74" t="s">
        <v>26</v>
      </c>
      <c r="I1862" s="127" t="s">
        <v>4286</v>
      </c>
      <c r="J1862" s="144" t="s">
        <v>6196</v>
      </c>
      <c r="K1862" s="142">
        <v>100</v>
      </c>
      <c r="L1862" s="143">
        <v>0.1</v>
      </c>
      <c r="M1862" s="141"/>
      <c r="N1862" s="43">
        <f>IF(Tableau5[[#This Row],[PN]]&gt;0.05,"ERREUR",Tableau5[[#This Row],[Prix de vente public]]*(1-(Tableau5[[#This Row],[Remise]]+Tableau5[[#This Row],[PN]])))</f>
        <v>90</v>
      </c>
      <c r="O1862" s="44"/>
    </row>
    <row r="1863" spans="5:15" x14ac:dyDescent="0.25">
      <c r="E1863" s="126"/>
      <c r="F1863" s="5" t="s">
        <v>100</v>
      </c>
      <c r="G1863" s="145" t="s">
        <v>2377</v>
      </c>
      <c r="H1863" s="74" t="s">
        <v>26</v>
      </c>
      <c r="I1863" s="127" t="s">
        <v>4287</v>
      </c>
      <c r="J1863" s="144" t="s">
        <v>6197</v>
      </c>
      <c r="K1863" s="142">
        <v>100</v>
      </c>
      <c r="L1863" s="143">
        <v>0.1</v>
      </c>
      <c r="M1863" s="141"/>
      <c r="N1863" s="43">
        <f>IF(Tableau5[[#This Row],[PN]]&gt;0.05,"ERREUR",Tableau5[[#This Row],[Prix de vente public]]*(1-(Tableau5[[#This Row],[Remise]]+Tableau5[[#This Row],[PN]])))</f>
        <v>90</v>
      </c>
      <c r="O1863" s="44"/>
    </row>
    <row r="1864" spans="5:15" x14ac:dyDescent="0.25">
      <c r="E1864" s="126"/>
      <c r="F1864" s="5" t="s">
        <v>100</v>
      </c>
      <c r="G1864" s="145" t="s">
        <v>2378</v>
      </c>
      <c r="H1864" s="74" t="s">
        <v>26</v>
      </c>
      <c r="I1864" s="127" t="s">
        <v>4288</v>
      </c>
      <c r="J1864" s="144" t="s">
        <v>6198</v>
      </c>
      <c r="K1864" s="142">
        <v>100</v>
      </c>
      <c r="L1864" s="143">
        <v>0.1</v>
      </c>
      <c r="M1864" s="141"/>
      <c r="N1864" s="43">
        <f>IF(Tableau5[[#This Row],[PN]]&gt;0.05,"ERREUR",Tableau5[[#This Row],[Prix de vente public]]*(1-(Tableau5[[#This Row],[Remise]]+Tableau5[[#This Row],[PN]])))</f>
        <v>90</v>
      </c>
      <c r="O1864" s="44"/>
    </row>
    <row r="1865" spans="5:15" x14ac:dyDescent="0.25">
      <c r="E1865" s="126"/>
      <c r="F1865" s="5" t="s">
        <v>100</v>
      </c>
      <c r="G1865" s="145" t="s">
        <v>2379</v>
      </c>
      <c r="H1865" s="74" t="s">
        <v>26</v>
      </c>
      <c r="I1865" s="127" t="s">
        <v>4289</v>
      </c>
      <c r="J1865" s="144" t="s">
        <v>6199</v>
      </c>
      <c r="K1865" s="142">
        <v>100</v>
      </c>
      <c r="L1865" s="143">
        <v>0.1</v>
      </c>
      <c r="M1865" s="141"/>
      <c r="N1865" s="43">
        <f>IF(Tableau5[[#This Row],[PN]]&gt;0.05,"ERREUR",Tableau5[[#This Row],[Prix de vente public]]*(1-(Tableau5[[#This Row],[Remise]]+Tableau5[[#This Row],[PN]])))</f>
        <v>90</v>
      </c>
      <c r="O1865" s="44"/>
    </row>
    <row r="1866" spans="5:15" x14ac:dyDescent="0.25">
      <c r="E1866" s="126"/>
      <c r="F1866" s="5" t="s">
        <v>100</v>
      </c>
      <c r="G1866" s="145" t="s">
        <v>2380</v>
      </c>
      <c r="H1866" s="74" t="s">
        <v>26</v>
      </c>
      <c r="I1866" s="127" t="s">
        <v>4290</v>
      </c>
      <c r="J1866" s="144" t="s">
        <v>6200</v>
      </c>
      <c r="K1866" s="142">
        <v>100</v>
      </c>
      <c r="L1866" s="143">
        <v>0.1</v>
      </c>
      <c r="M1866" s="141"/>
      <c r="N1866" s="43">
        <f>IF(Tableau5[[#This Row],[PN]]&gt;0.05,"ERREUR",Tableau5[[#This Row],[Prix de vente public]]*(1-(Tableau5[[#This Row],[Remise]]+Tableau5[[#This Row],[PN]])))</f>
        <v>90</v>
      </c>
      <c r="O1866" s="44"/>
    </row>
    <row r="1867" spans="5:15" x14ac:dyDescent="0.25">
      <c r="E1867" s="126"/>
      <c r="F1867" s="5" t="s">
        <v>100</v>
      </c>
      <c r="G1867" s="145" t="s">
        <v>2381</v>
      </c>
      <c r="H1867" s="74" t="s">
        <v>26</v>
      </c>
      <c r="I1867" s="127" t="s">
        <v>4291</v>
      </c>
      <c r="J1867" s="144" t="s">
        <v>6201</v>
      </c>
      <c r="K1867" s="142">
        <v>100</v>
      </c>
      <c r="L1867" s="143">
        <v>0.1</v>
      </c>
      <c r="M1867" s="141"/>
      <c r="N1867" s="43">
        <f>IF(Tableau5[[#This Row],[PN]]&gt;0.05,"ERREUR",Tableau5[[#This Row],[Prix de vente public]]*(1-(Tableau5[[#This Row],[Remise]]+Tableau5[[#This Row],[PN]])))</f>
        <v>90</v>
      </c>
      <c r="O1867" s="44"/>
    </row>
    <row r="1868" spans="5:15" x14ac:dyDescent="0.25">
      <c r="E1868" s="126"/>
      <c r="F1868" s="5" t="s">
        <v>100</v>
      </c>
      <c r="G1868" s="145" t="s">
        <v>2382</v>
      </c>
      <c r="H1868" s="74" t="s">
        <v>26</v>
      </c>
      <c r="I1868" s="127" t="s">
        <v>4292</v>
      </c>
      <c r="J1868" s="144" t="s">
        <v>6202</v>
      </c>
      <c r="K1868" s="142">
        <v>100</v>
      </c>
      <c r="L1868" s="143">
        <v>0.1</v>
      </c>
      <c r="M1868" s="141"/>
      <c r="N1868" s="43">
        <f>IF(Tableau5[[#This Row],[PN]]&gt;0.05,"ERREUR",Tableau5[[#This Row],[Prix de vente public]]*(1-(Tableau5[[#This Row],[Remise]]+Tableau5[[#This Row],[PN]])))</f>
        <v>90</v>
      </c>
      <c r="O1868" s="44"/>
    </row>
    <row r="1869" spans="5:15" x14ac:dyDescent="0.25">
      <c r="E1869" s="126"/>
      <c r="F1869" s="5" t="s">
        <v>100</v>
      </c>
      <c r="G1869" s="145" t="s">
        <v>2383</v>
      </c>
      <c r="H1869" s="74" t="s">
        <v>26</v>
      </c>
      <c r="I1869" s="127" t="s">
        <v>4293</v>
      </c>
      <c r="J1869" s="144" t="s">
        <v>6203</v>
      </c>
      <c r="K1869" s="142">
        <v>100</v>
      </c>
      <c r="L1869" s="143">
        <v>0.1</v>
      </c>
      <c r="M1869" s="141"/>
      <c r="N1869" s="43">
        <f>IF(Tableau5[[#This Row],[PN]]&gt;0.05,"ERREUR",Tableau5[[#This Row],[Prix de vente public]]*(1-(Tableau5[[#This Row],[Remise]]+Tableau5[[#This Row],[PN]])))</f>
        <v>90</v>
      </c>
      <c r="O1869" s="44"/>
    </row>
    <row r="1870" spans="5:15" x14ac:dyDescent="0.25">
      <c r="E1870" s="126"/>
      <c r="F1870" s="5" t="s">
        <v>100</v>
      </c>
      <c r="G1870" s="145" t="s">
        <v>2384</v>
      </c>
      <c r="H1870" s="74" t="s">
        <v>26</v>
      </c>
      <c r="I1870" s="127" t="s">
        <v>4294</v>
      </c>
      <c r="J1870" s="144" t="s">
        <v>6204</v>
      </c>
      <c r="K1870" s="142">
        <v>100</v>
      </c>
      <c r="L1870" s="143">
        <v>0.1</v>
      </c>
      <c r="M1870" s="141"/>
      <c r="N1870" s="43">
        <f>IF(Tableau5[[#This Row],[PN]]&gt;0.05,"ERREUR",Tableau5[[#This Row],[Prix de vente public]]*(1-(Tableau5[[#This Row],[Remise]]+Tableau5[[#This Row],[PN]])))</f>
        <v>90</v>
      </c>
      <c r="O1870" s="44"/>
    </row>
    <row r="1871" spans="5:15" x14ac:dyDescent="0.25">
      <c r="E1871" s="126"/>
      <c r="F1871" s="5" t="s">
        <v>100</v>
      </c>
      <c r="G1871" s="145" t="s">
        <v>2385</v>
      </c>
      <c r="H1871" s="74" t="s">
        <v>26</v>
      </c>
      <c r="I1871" s="127" t="s">
        <v>4295</v>
      </c>
      <c r="J1871" s="144" t="s">
        <v>6205</v>
      </c>
      <c r="K1871" s="142">
        <v>100</v>
      </c>
      <c r="L1871" s="143">
        <v>0.1</v>
      </c>
      <c r="M1871" s="141"/>
      <c r="N1871" s="43">
        <f>IF(Tableau5[[#This Row],[PN]]&gt;0.05,"ERREUR",Tableau5[[#This Row],[Prix de vente public]]*(1-(Tableau5[[#This Row],[Remise]]+Tableau5[[#This Row],[PN]])))</f>
        <v>90</v>
      </c>
      <c r="O1871" s="44"/>
    </row>
    <row r="1872" spans="5:15" x14ac:dyDescent="0.25">
      <c r="E1872" s="126"/>
      <c r="F1872" s="5" t="s">
        <v>100</v>
      </c>
      <c r="G1872" s="145" t="s">
        <v>2386</v>
      </c>
      <c r="H1872" s="74" t="s">
        <v>26</v>
      </c>
      <c r="I1872" s="127" t="s">
        <v>4296</v>
      </c>
      <c r="J1872" s="144" t="s">
        <v>6206</v>
      </c>
      <c r="K1872" s="142">
        <v>100</v>
      </c>
      <c r="L1872" s="143">
        <v>0.1</v>
      </c>
      <c r="M1872" s="141"/>
      <c r="N1872" s="43">
        <f>IF(Tableau5[[#This Row],[PN]]&gt;0.05,"ERREUR",Tableau5[[#This Row],[Prix de vente public]]*(1-(Tableau5[[#This Row],[Remise]]+Tableau5[[#This Row],[PN]])))</f>
        <v>90</v>
      </c>
      <c r="O1872" s="44"/>
    </row>
    <row r="1873" spans="5:15" x14ac:dyDescent="0.25">
      <c r="E1873" s="126"/>
      <c r="F1873" s="5" t="s">
        <v>100</v>
      </c>
      <c r="G1873" s="145" t="s">
        <v>2387</v>
      </c>
      <c r="H1873" s="74" t="s">
        <v>26</v>
      </c>
      <c r="I1873" s="127" t="s">
        <v>4297</v>
      </c>
      <c r="J1873" s="144" t="s">
        <v>6207</v>
      </c>
      <c r="K1873" s="142">
        <v>100</v>
      </c>
      <c r="L1873" s="143">
        <v>0.1</v>
      </c>
      <c r="M1873" s="141"/>
      <c r="N1873" s="43">
        <f>IF(Tableau5[[#This Row],[PN]]&gt;0.05,"ERREUR",Tableau5[[#This Row],[Prix de vente public]]*(1-(Tableau5[[#This Row],[Remise]]+Tableau5[[#This Row],[PN]])))</f>
        <v>90</v>
      </c>
      <c r="O1873" s="44"/>
    </row>
    <row r="1874" spans="5:15" x14ac:dyDescent="0.25">
      <c r="E1874" s="126"/>
      <c r="F1874" s="5" t="s">
        <v>100</v>
      </c>
      <c r="G1874" s="145" t="s">
        <v>2388</v>
      </c>
      <c r="H1874" s="74" t="s">
        <v>26</v>
      </c>
      <c r="I1874" s="127" t="s">
        <v>4298</v>
      </c>
      <c r="J1874" s="144" t="s">
        <v>6208</v>
      </c>
      <c r="K1874" s="142">
        <v>100</v>
      </c>
      <c r="L1874" s="143">
        <v>0.1</v>
      </c>
      <c r="M1874" s="141"/>
      <c r="N1874" s="43">
        <f>IF(Tableau5[[#This Row],[PN]]&gt;0.05,"ERREUR",Tableau5[[#This Row],[Prix de vente public]]*(1-(Tableau5[[#This Row],[Remise]]+Tableau5[[#This Row],[PN]])))</f>
        <v>90</v>
      </c>
      <c r="O1874" s="44"/>
    </row>
    <row r="1875" spans="5:15" x14ac:dyDescent="0.25">
      <c r="E1875" s="126"/>
      <c r="F1875" s="5" t="s">
        <v>100</v>
      </c>
      <c r="G1875" s="145" t="s">
        <v>2389</v>
      </c>
      <c r="H1875" s="74" t="s">
        <v>26</v>
      </c>
      <c r="I1875" s="127" t="s">
        <v>4299</v>
      </c>
      <c r="J1875" s="144" t="s">
        <v>6209</v>
      </c>
      <c r="K1875" s="142">
        <v>100</v>
      </c>
      <c r="L1875" s="143">
        <v>0.1</v>
      </c>
      <c r="M1875" s="141"/>
      <c r="N1875" s="43">
        <f>IF(Tableau5[[#This Row],[PN]]&gt;0.05,"ERREUR",Tableau5[[#This Row],[Prix de vente public]]*(1-(Tableau5[[#This Row],[Remise]]+Tableau5[[#This Row],[PN]])))</f>
        <v>90</v>
      </c>
      <c r="O1875" s="44"/>
    </row>
    <row r="1876" spans="5:15" x14ac:dyDescent="0.25">
      <c r="E1876" s="126"/>
      <c r="F1876" s="5" t="s">
        <v>100</v>
      </c>
      <c r="G1876" s="145" t="s">
        <v>2390</v>
      </c>
      <c r="H1876" s="74" t="s">
        <v>26</v>
      </c>
      <c r="I1876" s="127" t="s">
        <v>4300</v>
      </c>
      <c r="J1876" s="144" t="s">
        <v>6210</v>
      </c>
      <c r="K1876" s="142">
        <v>100</v>
      </c>
      <c r="L1876" s="143">
        <v>0.1</v>
      </c>
      <c r="M1876" s="141"/>
      <c r="N1876" s="43">
        <f>IF(Tableau5[[#This Row],[PN]]&gt;0.05,"ERREUR",Tableau5[[#This Row],[Prix de vente public]]*(1-(Tableau5[[#This Row],[Remise]]+Tableau5[[#This Row],[PN]])))</f>
        <v>90</v>
      </c>
      <c r="O1876" s="44"/>
    </row>
    <row r="1877" spans="5:15" x14ac:dyDescent="0.25">
      <c r="E1877" s="126"/>
      <c r="F1877" s="5" t="s">
        <v>100</v>
      </c>
      <c r="G1877" s="145" t="s">
        <v>2391</v>
      </c>
      <c r="H1877" s="74" t="s">
        <v>26</v>
      </c>
      <c r="I1877" s="127" t="s">
        <v>4301</v>
      </c>
      <c r="J1877" s="144" t="s">
        <v>6211</v>
      </c>
      <c r="K1877" s="142">
        <v>100</v>
      </c>
      <c r="L1877" s="143">
        <v>0.1</v>
      </c>
      <c r="M1877" s="141"/>
      <c r="N1877" s="43">
        <f>IF(Tableau5[[#This Row],[PN]]&gt;0.05,"ERREUR",Tableau5[[#This Row],[Prix de vente public]]*(1-(Tableau5[[#This Row],[Remise]]+Tableau5[[#This Row],[PN]])))</f>
        <v>90</v>
      </c>
      <c r="O1877" s="44"/>
    </row>
    <row r="1878" spans="5:15" x14ac:dyDescent="0.25">
      <c r="E1878" s="126"/>
      <c r="F1878" s="5" t="s">
        <v>100</v>
      </c>
      <c r="G1878" s="145" t="s">
        <v>2392</v>
      </c>
      <c r="H1878" s="74" t="s">
        <v>26</v>
      </c>
      <c r="I1878" s="127" t="s">
        <v>4302</v>
      </c>
      <c r="J1878" s="144" t="s">
        <v>6212</v>
      </c>
      <c r="K1878" s="142">
        <v>100</v>
      </c>
      <c r="L1878" s="143">
        <v>0.1</v>
      </c>
      <c r="M1878" s="141"/>
      <c r="N1878" s="43">
        <f>IF(Tableau5[[#This Row],[PN]]&gt;0.05,"ERREUR",Tableau5[[#This Row],[Prix de vente public]]*(1-(Tableau5[[#This Row],[Remise]]+Tableau5[[#This Row],[PN]])))</f>
        <v>90</v>
      </c>
      <c r="O1878" s="44"/>
    </row>
    <row r="1879" spans="5:15" x14ac:dyDescent="0.25">
      <c r="E1879" s="126"/>
      <c r="F1879" s="5" t="s">
        <v>100</v>
      </c>
      <c r="G1879" s="145" t="s">
        <v>2393</v>
      </c>
      <c r="H1879" s="74" t="s">
        <v>26</v>
      </c>
      <c r="I1879" s="127" t="s">
        <v>4303</v>
      </c>
      <c r="J1879" s="144" t="s">
        <v>6213</v>
      </c>
      <c r="K1879" s="142">
        <v>100</v>
      </c>
      <c r="L1879" s="143">
        <v>0.1</v>
      </c>
      <c r="M1879" s="141"/>
      <c r="N1879" s="43">
        <f>IF(Tableau5[[#This Row],[PN]]&gt;0.05,"ERREUR",Tableau5[[#This Row],[Prix de vente public]]*(1-(Tableau5[[#This Row],[Remise]]+Tableau5[[#This Row],[PN]])))</f>
        <v>90</v>
      </c>
      <c r="O1879" s="44"/>
    </row>
    <row r="1880" spans="5:15" x14ac:dyDescent="0.25">
      <c r="E1880" s="126"/>
      <c r="F1880" s="5" t="s">
        <v>100</v>
      </c>
      <c r="G1880" s="145" t="s">
        <v>2394</v>
      </c>
      <c r="H1880" s="74" t="s">
        <v>26</v>
      </c>
      <c r="I1880" s="127" t="s">
        <v>4304</v>
      </c>
      <c r="J1880" s="144" t="s">
        <v>6214</v>
      </c>
      <c r="K1880" s="142">
        <v>100</v>
      </c>
      <c r="L1880" s="143">
        <v>0.1</v>
      </c>
      <c r="M1880" s="141"/>
      <c r="N1880" s="43">
        <f>IF(Tableau5[[#This Row],[PN]]&gt;0.05,"ERREUR",Tableau5[[#This Row],[Prix de vente public]]*(1-(Tableau5[[#This Row],[Remise]]+Tableau5[[#This Row],[PN]])))</f>
        <v>90</v>
      </c>
      <c r="O1880" s="44"/>
    </row>
    <row r="1881" spans="5:15" x14ac:dyDescent="0.25">
      <c r="E1881" s="126"/>
      <c r="F1881" s="5" t="s">
        <v>100</v>
      </c>
      <c r="G1881" s="145" t="s">
        <v>2395</v>
      </c>
      <c r="H1881" s="74" t="s">
        <v>26</v>
      </c>
      <c r="I1881" s="127" t="s">
        <v>4305</v>
      </c>
      <c r="J1881" s="144" t="s">
        <v>6215</v>
      </c>
      <c r="K1881" s="142">
        <v>100</v>
      </c>
      <c r="L1881" s="143">
        <v>0.1</v>
      </c>
      <c r="M1881" s="141"/>
      <c r="N1881" s="43">
        <f>IF(Tableau5[[#This Row],[PN]]&gt;0.05,"ERREUR",Tableau5[[#This Row],[Prix de vente public]]*(1-(Tableau5[[#This Row],[Remise]]+Tableau5[[#This Row],[PN]])))</f>
        <v>90</v>
      </c>
      <c r="O1881" s="44"/>
    </row>
    <row r="1882" spans="5:15" x14ac:dyDescent="0.25">
      <c r="E1882" s="126"/>
      <c r="F1882" s="5" t="s">
        <v>100</v>
      </c>
      <c r="G1882" s="145" t="s">
        <v>2396</v>
      </c>
      <c r="H1882" s="74" t="s">
        <v>26</v>
      </c>
      <c r="I1882" s="127" t="s">
        <v>4306</v>
      </c>
      <c r="J1882" s="144" t="s">
        <v>6216</v>
      </c>
      <c r="K1882" s="142">
        <v>100</v>
      </c>
      <c r="L1882" s="143">
        <v>0.1</v>
      </c>
      <c r="M1882" s="141"/>
      <c r="N1882" s="43">
        <f>IF(Tableau5[[#This Row],[PN]]&gt;0.05,"ERREUR",Tableau5[[#This Row],[Prix de vente public]]*(1-(Tableau5[[#This Row],[Remise]]+Tableau5[[#This Row],[PN]])))</f>
        <v>90</v>
      </c>
      <c r="O1882" s="44"/>
    </row>
    <row r="1883" spans="5:15" x14ac:dyDescent="0.25">
      <c r="E1883" s="126"/>
      <c r="F1883" s="5" t="s">
        <v>100</v>
      </c>
      <c r="G1883" s="145" t="s">
        <v>2397</v>
      </c>
      <c r="H1883" s="74" t="s">
        <v>26</v>
      </c>
      <c r="I1883" s="127" t="s">
        <v>4307</v>
      </c>
      <c r="J1883" s="144" t="s">
        <v>6217</v>
      </c>
      <c r="K1883" s="142">
        <v>100</v>
      </c>
      <c r="L1883" s="143">
        <v>0.1</v>
      </c>
      <c r="M1883" s="141"/>
      <c r="N1883" s="43">
        <f>IF(Tableau5[[#This Row],[PN]]&gt;0.05,"ERREUR",Tableau5[[#This Row],[Prix de vente public]]*(1-(Tableau5[[#This Row],[Remise]]+Tableau5[[#This Row],[PN]])))</f>
        <v>90</v>
      </c>
      <c r="O1883" s="44"/>
    </row>
    <row r="1884" spans="5:15" x14ac:dyDescent="0.25">
      <c r="E1884" s="126"/>
      <c r="F1884" s="5" t="s">
        <v>100</v>
      </c>
      <c r="G1884" s="145" t="s">
        <v>2398</v>
      </c>
      <c r="H1884" s="74" t="s">
        <v>26</v>
      </c>
      <c r="I1884" s="127" t="s">
        <v>4308</v>
      </c>
      <c r="J1884" s="144" t="s">
        <v>6218</v>
      </c>
      <c r="K1884" s="142">
        <v>100</v>
      </c>
      <c r="L1884" s="143">
        <v>0.1</v>
      </c>
      <c r="M1884" s="141"/>
      <c r="N1884" s="43">
        <f>IF(Tableau5[[#This Row],[PN]]&gt;0.05,"ERREUR",Tableau5[[#This Row],[Prix de vente public]]*(1-(Tableau5[[#This Row],[Remise]]+Tableau5[[#This Row],[PN]])))</f>
        <v>90</v>
      </c>
      <c r="O1884" s="44"/>
    </row>
    <row r="1885" spans="5:15" x14ac:dyDescent="0.25">
      <c r="E1885" s="126"/>
      <c r="F1885" s="5" t="s">
        <v>100</v>
      </c>
      <c r="G1885" s="145" t="s">
        <v>2399</v>
      </c>
      <c r="H1885" s="74" t="s">
        <v>26</v>
      </c>
      <c r="I1885" s="127" t="s">
        <v>4309</v>
      </c>
      <c r="J1885" s="144" t="s">
        <v>6219</v>
      </c>
      <c r="K1885" s="142">
        <v>100</v>
      </c>
      <c r="L1885" s="143">
        <v>0.1</v>
      </c>
      <c r="M1885" s="141"/>
      <c r="N1885" s="43">
        <f>IF(Tableau5[[#This Row],[PN]]&gt;0.05,"ERREUR",Tableau5[[#This Row],[Prix de vente public]]*(1-(Tableau5[[#This Row],[Remise]]+Tableau5[[#This Row],[PN]])))</f>
        <v>90</v>
      </c>
      <c r="O1885" s="44"/>
    </row>
    <row r="1886" spans="5:15" x14ac:dyDescent="0.25">
      <c r="E1886" s="126"/>
      <c r="F1886" s="5" t="s">
        <v>100</v>
      </c>
      <c r="G1886" s="145" t="s">
        <v>2400</v>
      </c>
      <c r="H1886" s="74" t="s">
        <v>26</v>
      </c>
      <c r="I1886" s="127" t="s">
        <v>4310</v>
      </c>
      <c r="J1886" s="144" t="s">
        <v>6220</v>
      </c>
      <c r="K1886" s="142">
        <v>100</v>
      </c>
      <c r="L1886" s="143">
        <v>0.1</v>
      </c>
      <c r="M1886" s="141"/>
      <c r="N1886" s="43">
        <f>IF(Tableau5[[#This Row],[PN]]&gt;0.05,"ERREUR",Tableau5[[#This Row],[Prix de vente public]]*(1-(Tableau5[[#This Row],[Remise]]+Tableau5[[#This Row],[PN]])))</f>
        <v>90</v>
      </c>
      <c r="O1886" s="44"/>
    </row>
    <row r="1887" spans="5:15" x14ac:dyDescent="0.25">
      <c r="E1887" s="126"/>
      <c r="F1887" s="5" t="s">
        <v>100</v>
      </c>
      <c r="G1887" s="145" t="s">
        <v>2401</v>
      </c>
      <c r="H1887" s="74" t="s">
        <v>26</v>
      </c>
      <c r="I1887" s="127" t="s">
        <v>4311</v>
      </c>
      <c r="J1887" s="144" t="s">
        <v>6221</v>
      </c>
      <c r="K1887" s="142">
        <v>100</v>
      </c>
      <c r="L1887" s="143">
        <v>0.1</v>
      </c>
      <c r="M1887" s="141"/>
      <c r="N1887" s="43">
        <f>IF(Tableau5[[#This Row],[PN]]&gt;0.05,"ERREUR",Tableau5[[#This Row],[Prix de vente public]]*(1-(Tableau5[[#This Row],[Remise]]+Tableau5[[#This Row],[PN]])))</f>
        <v>90</v>
      </c>
      <c r="O1887" s="44"/>
    </row>
    <row r="1888" spans="5:15" x14ac:dyDescent="0.25">
      <c r="E1888" s="126"/>
      <c r="F1888" s="5" t="s">
        <v>100</v>
      </c>
      <c r="G1888" s="145" t="s">
        <v>2402</v>
      </c>
      <c r="H1888" s="74" t="s">
        <v>26</v>
      </c>
      <c r="I1888" s="127" t="s">
        <v>4312</v>
      </c>
      <c r="J1888" s="144" t="s">
        <v>6222</v>
      </c>
      <c r="K1888" s="142">
        <v>100</v>
      </c>
      <c r="L1888" s="143">
        <v>0.1</v>
      </c>
      <c r="M1888" s="141"/>
      <c r="N1888" s="43">
        <f>IF(Tableau5[[#This Row],[PN]]&gt;0.05,"ERREUR",Tableau5[[#This Row],[Prix de vente public]]*(1-(Tableau5[[#This Row],[Remise]]+Tableau5[[#This Row],[PN]])))</f>
        <v>90</v>
      </c>
      <c r="O1888" s="44"/>
    </row>
    <row r="1889" spans="5:15" x14ac:dyDescent="0.25">
      <c r="E1889" s="126"/>
      <c r="F1889" s="5" t="s">
        <v>100</v>
      </c>
      <c r="G1889" s="145" t="s">
        <v>2403</v>
      </c>
      <c r="H1889" s="74" t="s">
        <v>26</v>
      </c>
      <c r="I1889" s="127" t="s">
        <v>4313</v>
      </c>
      <c r="J1889" s="144" t="s">
        <v>6223</v>
      </c>
      <c r="K1889" s="142">
        <v>100</v>
      </c>
      <c r="L1889" s="143">
        <v>0.1</v>
      </c>
      <c r="M1889" s="141"/>
      <c r="N1889" s="43">
        <f>IF(Tableau5[[#This Row],[PN]]&gt;0.05,"ERREUR",Tableau5[[#This Row],[Prix de vente public]]*(1-(Tableau5[[#This Row],[Remise]]+Tableau5[[#This Row],[PN]])))</f>
        <v>90</v>
      </c>
      <c r="O1889" s="44"/>
    </row>
    <row r="1890" spans="5:15" x14ac:dyDescent="0.25">
      <c r="E1890" s="126"/>
      <c r="F1890" s="5" t="s">
        <v>100</v>
      </c>
      <c r="G1890" s="145" t="s">
        <v>2404</v>
      </c>
      <c r="H1890" s="74" t="s">
        <v>26</v>
      </c>
      <c r="I1890" s="127" t="s">
        <v>4314</v>
      </c>
      <c r="J1890" s="144" t="s">
        <v>6224</v>
      </c>
      <c r="K1890" s="142">
        <v>100</v>
      </c>
      <c r="L1890" s="143">
        <v>0.1</v>
      </c>
      <c r="M1890" s="141"/>
      <c r="N1890" s="43">
        <f>IF(Tableau5[[#This Row],[PN]]&gt;0.05,"ERREUR",Tableau5[[#This Row],[Prix de vente public]]*(1-(Tableau5[[#This Row],[Remise]]+Tableau5[[#This Row],[PN]])))</f>
        <v>90</v>
      </c>
      <c r="O1890" s="44"/>
    </row>
    <row r="1891" spans="5:15" x14ac:dyDescent="0.25">
      <c r="E1891" s="126"/>
      <c r="F1891" s="5" t="s">
        <v>100</v>
      </c>
      <c r="G1891" s="145" t="s">
        <v>2405</v>
      </c>
      <c r="H1891" s="74" t="s">
        <v>26</v>
      </c>
      <c r="I1891" s="127" t="s">
        <v>4315</v>
      </c>
      <c r="J1891" s="144" t="s">
        <v>6225</v>
      </c>
      <c r="K1891" s="142">
        <v>100</v>
      </c>
      <c r="L1891" s="143">
        <v>0.1</v>
      </c>
      <c r="M1891" s="141"/>
      <c r="N1891" s="43">
        <f>IF(Tableau5[[#This Row],[PN]]&gt;0.05,"ERREUR",Tableau5[[#This Row],[Prix de vente public]]*(1-(Tableau5[[#This Row],[Remise]]+Tableau5[[#This Row],[PN]])))</f>
        <v>90</v>
      </c>
      <c r="O1891" s="44"/>
    </row>
    <row r="1892" spans="5:15" x14ac:dyDescent="0.25">
      <c r="E1892" s="126"/>
      <c r="F1892" s="5" t="s">
        <v>100</v>
      </c>
      <c r="G1892" s="145" t="s">
        <v>2406</v>
      </c>
      <c r="H1892" s="74" t="s">
        <v>26</v>
      </c>
      <c r="I1892" s="127" t="s">
        <v>4316</v>
      </c>
      <c r="J1892" s="144" t="s">
        <v>6226</v>
      </c>
      <c r="K1892" s="142">
        <v>100</v>
      </c>
      <c r="L1892" s="143">
        <v>0.1</v>
      </c>
      <c r="M1892" s="141"/>
      <c r="N1892" s="43">
        <f>IF(Tableau5[[#This Row],[PN]]&gt;0.05,"ERREUR",Tableau5[[#This Row],[Prix de vente public]]*(1-(Tableau5[[#This Row],[Remise]]+Tableau5[[#This Row],[PN]])))</f>
        <v>90</v>
      </c>
      <c r="O1892" s="44"/>
    </row>
    <row r="1893" spans="5:15" x14ac:dyDescent="0.25">
      <c r="E1893" s="126"/>
      <c r="F1893" s="5" t="s">
        <v>100</v>
      </c>
      <c r="G1893" s="145" t="s">
        <v>2407</v>
      </c>
      <c r="H1893" s="74" t="s">
        <v>26</v>
      </c>
      <c r="I1893" s="127" t="s">
        <v>4317</v>
      </c>
      <c r="J1893" s="144" t="s">
        <v>6227</v>
      </c>
      <c r="K1893" s="142">
        <v>100</v>
      </c>
      <c r="L1893" s="143">
        <v>0.1</v>
      </c>
      <c r="M1893" s="141"/>
      <c r="N1893" s="43">
        <f>IF(Tableau5[[#This Row],[PN]]&gt;0.05,"ERREUR",Tableau5[[#This Row],[Prix de vente public]]*(1-(Tableau5[[#This Row],[Remise]]+Tableau5[[#This Row],[PN]])))</f>
        <v>90</v>
      </c>
      <c r="O1893" s="44"/>
    </row>
    <row r="1894" spans="5:15" x14ac:dyDescent="0.25">
      <c r="E1894" s="126"/>
      <c r="F1894" s="5" t="s">
        <v>100</v>
      </c>
      <c r="G1894" s="145" t="s">
        <v>2408</v>
      </c>
      <c r="H1894" s="74" t="s">
        <v>26</v>
      </c>
      <c r="I1894" s="127" t="s">
        <v>4318</v>
      </c>
      <c r="J1894" s="144" t="s">
        <v>6228</v>
      </c>
      <c r="K1894" s="142">
        <v>100</v>
      </c>
      <c r="L1894" s="143">
        <v>0.1</v>
      </c>
      <c r="M1894" s="141"/>
      <c r="N1894" s="43">
        <f>IF(Tableau5[[#This Row],[PN]]&gt;0.05,"ERREUR",Tableau5[[#This Row],[Prix de vente public]]*(1-(Tableau5[[#This Row],[Remise]]+Tableau5[[#This Row],[PN]])))</f>
        <v>90</v>
      </c>
      <c r="O1894" s="44"/>
    </row>
    <row r="1895" spans="5:15" x14ac:dyDescent="0.25">
      <c r="E1895" s="126"/>
      <c r="F1895" s="5" t="s">
        <v>100</v>
      </c>
      <c r="G1895" s="145" t="s">
        <v>2409</v>
      </c>
      <c r="H1895" s="74" t="s">
        <v>26</v>
      </c>
      <c r="I1895" s="127" t="s">
        <v>4319</v>
      </c>
      <c r="J1895" s="144" t="s">
        <v>6229</v>
      </c>
      <c r="K1895" s="142">
        <v>100</v>
      </c>
      <c r="L1895" s="143">
        <v>0.1</v>
      </c>
      <c r="M1895" s="141"/>
      <c r="N1895" s="43">
        <f>IF(Tableau5[[#This Row],[PN]]&gt;0.05,"ERREUR",Tableau5[[#This Row],[Prix de vente public]]*(1-(Tableau5[[#This Row],[Remise]]+Tableau5[[#This Row],[PN]])))</f>
        <v>90</v>
      </c>
      <c r="O1895" s="44"/>
    </row>
    <row r="1896" spans="5:15" x14ac:dyDescent="0.25">
      <c r="E1896" s="126"/>
      <c r="F1896" s="5" t="s">
        <v>100</v>
      </c>
      <c r="G1896" s="145" t="s">
        <v>2410</v>
      </c>
      <c r="H1896" s="74" t="s">
        <v>26</v>
      </c>
      <c r="I1896" s="127" t="s">
        <v>4320</v>
      </c>
      <c r="J1896" s="144" t="s">
        <v>6230</v>
      </c>
      <c r="K1896" s="142">
        <v>100</v>
      </c>
      <c r="L1896" s="143">
        <v>0.1</v>
      </c>
      <c r="M1896" s="141"/>
      <c r="N1896" s="43">
        <f>IF(Tableau5[[#This Row],[PN]]&gt;0.05,"ERREUR",Tableau5[[#This Row],[Prix de vente public]]*(1-(Tableau5[[#This Row],[Remise]]+Tableau5[[#This Row],[PN]])))</f>
        <v>90</v>
      </c>
      <c r="O1896" s="44"/>
    </row>
    <row r="1897" spans="5:15" x14ac:dyDescent="0.25">
      <c r="E1897" s="126"/>
      <c r="F1897" s="5" t="s">
        <v>100</v>
      </c>
      <c r="G1897" s="145" t="s">
        <v>2411</v>
      </c>
      <c r="H1897" s="74" t="s">
        <v>26</v>
      </c>
      <c r="I1897" s="127" t="s">
        <v>4321</v>
      </c>
      <c r="J1897" s="144" t="s">
        <v>6231</v>
      </c>
      <c r="K1897" s="142">
        <v>100</v>
      </c>
      <c r="L1897" s="143">
        <v>0.1</v>
      </c>
      <c r="M1897" s="141"/>
      <c r="N1897" s="43">
        <f>IF(Tableau5[[#This Row],[PN]]&gt;0.05,"ERREUR",Tableau5[[#This Row],[Prix de vente public]]*(1-(Tableau5[[#This Row],[Remise]]+Tableau5[[#This Row],[PN]])))</f>
        <v>90</v>
      </c>
      <c r="O1897" s="44"/>
    </row>
    <row r="1898" spans="5:15" x14ac:dyDescent="0.25">
      <c r="E1898" s="126"/>
      <c r="F1898" s="5" t="s">
        <v>100</v>
      </c>
      <c r="G1898" s="145" t="s">
        <v>2412</v>
      </c>
      <c r="H1898" s="74" t="s">
        <v>26</v>
      </c>
      <c r="I1898" s="127" t="s">
        <v>4322</v>
      </c>
      <c r="J1898" s="144" t="s">
        <v>6232</v>
      </c>
      <c r="K1898" s="142">
        <v>100</v>
      </c>
      <c r="L1898" s="143">
        <v>0.1</v>
      </c>
      <c r="M1898" s="141"/>
      <c r="N1898" s="43">
        <f>IF(Tableau5[[#This Row],[PN]]&gt;0.05,"ERREUR",Tableau5[[#This Row],[Prix de vente public]]*(1-(Tableau5[[#This Row],[Remise]]+Tableau5[[#This Row],[PN]])))</f>
        <v>90</v>
      </c>
      <c r="O1898" s="44"/>
    </row>
    <row r="1899" spans="5:15" x14ac:dyDescent="0.25">
      <c r="E1899" s="126"/>
      <c r="F1899" s="5" t="s">
        <v>101</v>
      </c>
      <c r="G1899" s="145" t="s">
        <v>2413</v>
      </c>
      <c r="H1899" s="74" t="s">
        <v>26</v>
      </c>
      <c r="I1899" s="127" t="s">
        <v>4323</v>
      </c>
      <c r="J1899" s="144" t="s">
        <v>6233</v>
      </c>
      <c r="K1899" s="142">
        <v>100</v>
      </c>
      <c r="L1899" s="143">
        <v>0.1</v>
      </c>
      <c r="M1899" s="141"/>
      <c r="N1899" s="43">
        <f>IF(Tableau5[[#This Row],[PN]]&gt;0.05,"ERREUR",Tableau5[[#This Row],[Prix de vente public]]*(1-(Tableau5[[#This Row],[Remise]]+Tableau5[[#This Row],[PN]])))</f>
        <v>90</v>
      </c>
      <c r="O1899" s="44"/>
    </row>
    <row r="1900" spans="5:15" x14ac:dyDescent="0.25">
      <c r="E1900" s="126"/>
      <c r="F1900" s="5" t="s">
        <v>101</v>
      </c>
      <c r="G1900" s="145" t="s">
        <v>2414</v>
      </c>
      <c r="H1900" s="74" t="s">
        <v>26</v>
      </c>
      <c r="I1900" s="127" t="s">
        <v>4324</v>
      </c>
      <c r="J1900" s="144" t="s">
        <v>6234</v>
      </c>
      <c r="K1900" s="142">
        <v>100</v>
      </c>
      <c r="L1900" s="143">
        <v>0.1</v>
      </c>
      <c r="M1900" s="141"/>
      <c r="N1900" s="43">
        <f>IF(Tableau5[[#This Row],[PN]]&gt;0.05,"ERREUR",Tableau5[[#This Row],[Prix de vente public]]*(1-(Tableau5[[#This Row],[Remise]]+Tableau5[[#This Row],[PN]])))</f>
        <v>90</v>
      </c>
      <c r="O1900" s="44"/>
    </row>
    <row r="1901" spans="5:15" x14ac:dyDescent="0.25">
      <c r="E1901" s="126"/>
      <c r="F1901" s="5" t="s">
        <v>101</v>
      </c>
      <c r="G1901" s="145" t="s">
        <v>2415</v>
      </c>
      <c r="H1901" s="74" t="s">
        <v>26</v>
      </c>
      <c r="I1901" s="127" t="s">
        <v>4325</v>
      </c>
      <c r="J1901" s="144" t="s">
        <v>6235</v>
      </c>
      <c r="K1901" s="142">
        <v>100</v>
      </c>
      <c r="L1901" s="143">
        <v>0.1</v>
      </c>
      <c r="M1901" s="141"/>
      <c r="N1901" s="43">
        <f>IF(Tableau5[[#This Row],[PN]]&gt;0.05,"ERREUR",Tableau5[[#This Row],[Prix de vente public]]*(1-(Tableau5[[#This Row],[Remise]]+Tableau5[[#This Row],[PN]])))</f>
        <v>90</v>
      </c>
      <c r="O1901" s="44"/>
    </row>
    <row r="1902" spans="5:15" x14ac:dyDescent="0.25">
      <c r="E1902" s="126"/>
      <c r="F1902" s="5" t="s">
        <v>101</v>
      </c>
      <c r="G1902" s="145" t="s">
        <v>2416</v>
      </c>
      <c r="H1902" s="74" t="s">
        <v>26</v>
      </c>
      <c r="I1902" s="127" t="s">
        <v>4326</v>
      </c>
      <c r="J1902" s="144" t="s">
        <v>6236</v>
      </c>
      <c r="K1902" s="142">
        <v>100</v>
      </c>
      <c r="L1902" s="143">
        <v>0.1</v>
      </c>
      <c r="M1902" s="141"/>
      <c r="N1902" s="43">
        <f>IF(Tableau5[[#This Row],[PN]]&gt;0.05,"ERREUR",Tableau5[[#This Row],[Prix de vente public]]*(1-(Tableau5[[#This Row],[Remise]]+Tableau5[[#This Row],[PN]])))</f>
        <v>90</v>
      </c>
      <c r="O1902" s="44"/>
    </row>
    <row r="1903" spans="5:15" x14ac:dyDescent="0.25">
      <c r="E1903" s="126"/>
      <c r="F1903" s="5" t="s">
        <v>101</v>
      </c>
      <c r="G1903" s="145" t="s">
        <v>2417</v>
      </c>
      <c r="H1903" s="74" t="s">
        <v>26</v>
      </c>
      <c r="I1903" s="127" t="s">
        <v>4327</v>
      </c>
      <c r="J1903" s="144" t="s">
        <v>6237</v>
      </c>
      <c r="K1903" s="142">
        <v>100</v>
      </c>
      <c r="L1903" s="143">
        <v>0.1</v>
      </c>
      <c r="M1903" s="141"/>
      <c r="N1903" s="43">
        <f>IF(Tableau5[[#This Row],[PN]]&gt;0.05,"ERREUR",Tableau5[[#This Row],[Prix de vente public]]*(1-(Tableau5[[#This Row],[Remise]]+Tableau5[[#This Row],[PN]])))</f>
        <v>90</v>
      </c>
      <c r="O1903" s="44"/>
    </row>
    <row r="1904" spans="5:15" x14ac:dyDescent="0.25">
      <c r="E1904" s="126"/>
      <c r="F1904" s="5" t="s">
        <v>101</v>
      </c>
      <c r="G1904" s="145" t="s">
        <v>2418</v>
      </c>
      <c r="H1904" s="74" t="s">
        <v>26</v>
      </c>
      <c r="I1904" s="127" t="s">
        <v>4328</v>
      </c>
      <c r="J1904" s="144" t="s">
        <v>6238</v>
      </c>
      <c r="K1904" s="142">
        <v>100</v>
      </c>
      <c r="L1904" s="143">
        <v>0.1</v>
      </c>
      <c r="M1904" s="141"/>
      <c r="N1904" s="43">
        <f>IF(Tableau5[[#This Row],[PN]]&gt;0.05,"ERREUR",Tableau5[[#This Row],[Prix de vente public]]*(1-(Tableau5[[#This Row],[Remise]]+Tableau5[[#This Row],[PN]])))</f>
        <v>90</v>
      </c>
      <c r="O1904" s="44"/>
    </row>
    <row r="1905" spans="5:15" x14ac:dyDescent="0.25">
      <c r="E1905" s="126"/>
      <c r="F1905" s="5" t="s">
        <v>101</v>
      </c>
      <c r="G1905" s="145" t="s">
        <v>2419</v>
      </c>
      <c r="H1905" s="74" t="s">
        <v>26</v>
      </c>
      <c r="I1905" s="127" t="s">
        <v>4329</v>
      </c>
      <c r="J1905" s="144" t="s">
        <v>6239</v>
      </c>
      <c r="K1905" s="142">
        <v>100</v>
      </c>
      <c r="L1905" s="143">
        <v>0.1</v>
      </c>
      <c r="M1905" s="141"/>
      <c r="N1905" s="43">
        <f>IF(Tableau5[[#This Row],[PN]]&gt;0.05,"ERREUR",Tableau5[[#This Row],[Prix de vente public]]*(1-(Tableau5[[#This Row],[Remise]]+Tableau5[[#This Row],[PN]])))</f>
        <v>90</v>
      </c>
      <c r="O1905" s="44"/>
    </row>
    <row r="1906" spans="5:15" x14ac:dyDescent="0.25">
      <c r="E1906" s="126"/>
      <c r="F1906" s="5" t="s">
        <v>101</v>
      </c>
      <c r="G1906" s="145" t="s">
        <v>2420</v>
      </c>
      <c r="H1906" s="74" t="s">
        <v>26</v>
      </c>
      <c r="I1906" s="127" t="s">
        <v>4330</v>
      </c>
      <c r="J1906" s="144" t="s">
        <v>6240</v>
      </c>
      <c r="K1906" s="142">
        <v>100</v>
      </c>
      <c r="L1906" s="143">
        <v>0.1</v>
      </c>
      <c r="M1906" s="141"/>
      <c r="N1906" s="43">
        <f>IF(Tableau5[[#This Row],[PN]]&gt;0.05,"ERREUR",Tableau5[[#This Row],[Prix de vente public]]*(1-(Tableau5[[#This Row],[Remise]]+Tableau5[[#This Row],[PN]])))</f>
        <v>90</v>
      </c>
      <c r="O1906" s="44"/>
    </row>
    <row r="1907" spans="5:15" x14ac:dyDescent="0.25">
      <c r="E1907" s="126"/>
      <c r="F1907" s="5" t="s">
        <v>101</v>
      </c>
      <c r="G1907" s="145" t="s">
        <v>2421</v>
      </c>
      <c r="H1907" s="74" t="s">
        <v>26</v>
      </c>
      <c r="I1907" s="127" t="s">
        <v>4331</v>
      </c>
      <c r="J1907" s="144" t="s">
        <v>6241</v>
      </c>
      <c r="K1907" s="142">
        <v>100</v>
      </c>
      <c r="L1907" s="143">
        <v>0.1</v>
      </c>
      <c r="M1907" s="141"/>
      <c r="N1907" s="43">
        <f>IF(Tableau5[[#This Row],[PN]]&gt;0.05,"ERREUR",Tableau5[[#This Row],[Prix de vente public]]*(1-(Tableau5[[#This Row],[Remise]]+Tableau5[[#This Row],[PN]])))</f>
        <v>90</v>
      </c>
      <c r="O1907" s="44"/>
    </row>
    <row r="1908" spans="5:15" x14ac:dyDescent="0.25">
      <c r="E1908" s="126"/>
      <c r="F1908" s="5" t="s">
        <v>101</v>
      </c>
      <c r="G1908" s="145" t="s">
        <v>2422</v>
      </c>
      <c r="H1908" s="74" t="s">
        <v>26</v>
      </c>
      <c r="I1908" s="127" t="s">
        <v>4332</v>
      </c>
      <c r="J1908" s="144" t="s">
        <v>6242</v>
      </c>
      <c r="K1908" s="142">
        <v>100</v>
      </c>
      <c r="L1908" s="143">
        <v>0.1</v>
      </c>
      <c r="M1908" s="141"/>
      <c r="N1908" s="43">
        <f>IF(Tableau5[[#This Row],[PN]]&gt;0.05,"ERREUR",Tableau5[[#This Row],[Prix de vente public]]*(1-(Tableau5[[#This Row],[Remise]]+Tableau5[[#This Row],[PN]])))</f>
        <v>90</v>
      </c>
      <c r="O1908" s="44"/>
    </row>
    <row r="1909" spans="5:15" x14ac:dyDescent="0.25">
      <c r="E1909" s="126"/>
      <c r="F1909" s="5" t="s">
        <v>101</v>
      </c>
      <c r="G1909" s="145" t="s">
        <v>2423</v>
      </c>
      <c r="H1909" s="74" t="s">
        <v>26</v>
      </c>
      <c r="I1909" s="127" t="s">
        <v>4333</v>
      </c>
      <c r="J1909" s="144" t="s">
        <v>6243</v>
      </c>
      <c r="K1909" s="142">
        <v>100</v>
      </c>
      <c r="L1909" s="143">
        <v>0.1</v>
      </c>
      <c r="M1909" s="141"/>
      <c r="N1909" s="43">
        <f>IF(Tableau5[[#This Row],[PN]]&gt;0.05,"ERREUR",Tableau5[[#This Row],[Prix de vente public]]*(1-(Tableau5[[#This Row],[Remise]]+Tableau5[[#This Row],[PN]])))</f>
        <v>90</v>
      </c>
      <c r="O1909" s="44"/>
    </row>
    <row r="1910" spans="5:15" x14ac:dyDescent="0.25">
      <c r="E1910" s="126"/>
      <c r="F1910" s="5" t="s">
        <v>101</v>
      </c>
      <c r="G1910" s="145" t="s">
        <v>2424</v>
      </c>
      <c r="H1910" s="74" t="s">
        <v>26</v>
      </c>
      <c r="I1910" s="127" t="s">
        <v>4334</v>
      </c>
      <c r="J1910" s="144" t="s">
        <v>6244</v>
      </c>
      <c r="K1910" s="142">
        <v>100</v>
      </c>
      <c r="L1910" s="143">
        <v>0.1</v>
      </c>
      <c r="M1910" s="141"/>
      <c r="N1910" s="43">
        <f>IF(Tableau5[[#This Row],[PN]]&gt;0.05,"ERREUR",Tableau5[[#This Row],[Prix de vente public]]*(1-(Tableau5[[#This Row],[Remise]]+Tableau5[[#This Row],[PN]])))</f>
        <v>90</v>
      </c>
      <c r="O1910" s="44"/>
    </row>
    <row r="1911" spans="5:15" x14ac:dyDescent="0.25">
      <c r="E1911" s="126"/>
      <c r="F1911" s="5" t="s">
        <v>101</v>
      </c>
      <c r="G1911" s="145" t="s">
        <v>2425</v>
      </c>
      <c r="H1911" s="74" t="s">
        <v>26</v>
      </c>
      <c r="I1911" s="127" t="s">
        <v>4335</v>
      </c>
      <c r="J1911" s="144" t="s">
        <v>6245</v>
      </c>
      <c r="K1911" s="142">
        <v>100</v>
      </c>
      <c r="L1911" s="143">
        <v>0.1</v>
      </c>
      <c r="M1911" s="141"/>
      <c r="N1911" s="43">
        <f>IF(Tableau5[[#This Row],[PN]]&gt;0.05,"ERREUR",Tableau5[[#This Row],[Prix de vente public]]*(1-(Tableau5[[#This Row],[Remise]]+Tableau5[[#This Row],[PN]])))</f>
        <v>90</v>
      </c>
      <c r="O1911" s="44"/>
    </row>
    <row r="1912" spans="5:15" x14ac:dyDescent="0.25">
      <c r="E1912" s="126"/>
      <c r="F1912" s="5" t="s">
        <v>101</v>
      </c>
      <c r="G1912" s="145" t="s">
        <v>2426</v>
      </c>
      <c r="H1912" s="74" t="s">
        <v>26</v>
      </c>
      <c r="I1912" s="127" t="s">
        <v>4336</v>
      </c>
      <c r="J1912" s="144" t="s">
        <v>6246</v>
      </c>
      <c r="K1912" s="142">
        <v>100</v>
      </c>
      <c r="L1912" s="143">
        <v>0.1</v>
      </c>
      <c r="M1912" s="141"/>
      <c r="N1912" s="43">
        <f>IF(Tableau5[[#This Row],[PN]]&gt;0.05,"ERREUR",Tableau5[[#This Row],[Prix de vente public]]*(1-(Tableau5[[#This Row],[Remise]]+Tableau5[[#This Row],[PN]])))</f>
        <v>90</v>
      </c>
      <c r="O1912" s="44"/>
    </row>
    <row r="1913" spans="5:15" x14ac:dyDescent="0.25">
      <c r="E1913" s="126"/>
      <c r="F1913" s="5" t="s">
        <v>101</v>
      </c>
      <c r="G1913" s="145" t="s">
        <v>2427</v>
      </c>
      <c r="H1913" s="74" t="s">
        <v>26</v>
      </c>
      <c r="I1913" s="127" t="s">
        <v>4337</v>
      </c>
      <c r="J1913" s="144" t="s">
        <v>6247</v>
      </c>
      <c r="K1913" s="142">
        <v>100</v>
      </c>
      <c r="L1913" s="143">
        <v>0.1</v>
      </c>
      <c r="M1913" s="141"/>
      <c r="N1913" s="43">
        <f>IF(Tableau5[[#This Row],[PN]]&gt;0.05,"ERREUR",Tableau5[[#This Row],[Prix de vente public]]*(1-(Tableau5[[#This Row],[Remise]]+Tableau5[[#This Row],[PN]])))</f>
        <v>90</v>
      </c>
      <c r="O1913" s="44"/>
    </row>
    <row r="1914" spans="5:15" x14ac:dyDescent="0.25">
      <c r="E1914" s="126"/>
      <c r="F1914" s="5" t="s">
        <v>101</v>
      </c>
      <c r="G1914" s="145" t="s">
        <v>2428</v>
      </c>
      <c r="H1914" s="74" t="s">
        <v>26</v>
      </c>
      <c r="I1914" s="127" t="s">
        <v>4338</v>
      </c>
      <c r="J1914" s="144" t="s">
        <v>6248</v>
      </c>
      <c r="K1914" s="142">
        <v>100</v>
      </c>
      <c r="L1914" s="143">
        <v>0.1</v>
      </c>
      <c r="M1914" s="141"/>
      <c r="N1914" s="43">
        <f>IF(Tableau5[[#This Row],[PN]]&gt;0.05,"ERREUR",Tableau5[[#This Row],[Prix de vente public]]*(1-(Tableau5[[#This Row],[Remise]]+Tableau5[[#This Row],[PN]])))</f>
        <v>90</v>
      </c>
      <c r="O1914" s="44"/>
    </row>
    <row r="1915" spans="5:15" x14ac:dyDescent="0.25">
      <c r="E1915" s="126"/>
      <c r="F1915" s="5" t="s">
        <v>101</v>
      </c>
      <c r="G1915" s="145" t="s">
        <v>2429</v>
      </c>
      <c r="H1915" s="74" t="s">
        <v>26</v>
      </c>
      <c r="I1915" s="127" t="s">
        <v>4339</v>
      </c>
      <c r="J1915" s="144" t="s">
        <v>6249</v>
      </c>
      <c r="K1915" s="142">
        <v>100</v>
      </c>
      <c r="L1915" s="143">
        <v>0.1</v>
      </c>
      <c r="M1915" s="141"/>
      <c r="N1915" s="43">
        <f>IF(Tableau5[[#This Row],[PN]]&gt;0.05,"ERREUR",Tableau5[[#This Row],[Prix de vente public]]*(1-(Tableau5[[#This Row],[Remise]]+Tableau5[[#This Row],[PN]])))</f>
        <v>90</v>
      </c>
      <c r="O1915" s="44"/>
    </row>
    <row r="1916" spans="5:15" x14ac:dyDescent="0.25">
      <c r="E1916" s="126"/>
      <c r="F1916" s="5" t="s">
        <v>101</v>
      </c>
      <c r="G1916" s="145" t="s">
        <v>2430</v>
      </c>
      <c r="H1916" s="74" t="s">
        <v>26</v>
      </c>
      <c r="I1916" s="127" t="s">
        <v>4340</v>
      </c>
      <c r="J1916" s="144" t="s">
        <v>6250</v>
      </c>
      <c r="K1916" s="142">
        <v>100</v>
      </c>
      <c r="L1916" s="143">
        <v>0.1</v>
      </c>
      <c r="M1916" s="141"/>
      <c r="N1916" s="43">
        <f>IF(Tableau5[[#This Row],[PN]]&gt;0.05,"ERREUR",Tableau5[[#This Row],[Prix de vente public]]*(1-(Tableau5[[#This Row],[Remise]]+Tableau5[[#This Row],[PN]])))</f>
        <v>90</v>
      </c>
      <c r="O1916" s="44"/>
    </row>
    <row r="1917" spans="5:15" x14ac:dyDescent="0.25">
      <c r="E1917" s="126"/>
      <c r="F1917" s="5" t="s">
        <v>101</v>
      </c>
      <c r="G1917" s="145" t="s">
        <v>2431</v>
      </c>
      <c r="H1917" s="74" t="s">
        <v>26</v>
      </c>
      <c r="I1917" s="127" t="s">
        <v>4341</v>
      </c>
      <c r="J1917" s="144" t="s">
        <v>6251</v>
      </c>
      <c r="K1917" s="142">
        <v>100</v>
      </c>
      <c r="L1917" s="143">
        <v>0.1</v>
      </c>
      <c r="M1917" s="141"/>
      <c r="N1917" s="43">
        <f>IF(Tableau5[[#This Row],[PN]]&gt;0.05,"ERREUR",Tableau5[[#This Row],[Prix de vente public]]*(1-(Tableau5[[#This Row],[Remise]]+Tableau5[[#This Row],[PN]])))</f>
        <v>90</v>
      </c>
      <c r="O1917" s="44"/>
    </row>
    <row r="1918" spans="5:15" x14ac:dyDescent="0.25">
      <c r="E1918" s="126"/>
      <c r="F1918" s="5" t="s">
        <v>101</v>
      </c>
      <c r="G1918" s="145" t="s">
        <v>2432</v>
      </c>
      <c r="H1918" s="74" t="s">
        <v>26</v>
      </c>
      <c r="I1918" s="127" t="s">
        <v>4342</v>
      </c>
      <c r="J1918" s="144" t="s">
        <v>6252</v>
      </c>
      <c r="K1918" s="142">
        <v>100</v>
      </c>
      <c r="L1918" s="143">
        <v>0.1</v>
      </c>
      <c r="M1918" s="141"/>
      <c r="N1918" s="43">
        <f>IF(Tableau5[[#This Row],[PN]]&gt;0.05,"ERREUR",Tableau5[[#This Row],[Prix de vente public]]*(1-(Tableau5[[#This Row],[Remise]]+Tableau5[[#This Row],[PN]])))</f>
        <v>90</v>
      </c>
      <c r="O1918" s="44"/>
    </row>
    <row r="1919" spans="5:15" x14ac:dyDescent="0.25">
      <c r="E1919" s="126"/>
      <c r="F1919" s="5" t="s">
        <v>101</v>
      </c>
      <c r="G1919" s="145" t="s">
        <v>2433</v>
      </c>
      <c r="H1919" s="74" t="s">
        <v>26</v>
      </c>
      <c r="I1919" s="127" t="s">
        <v>4343</v>
      </c>
      <c r="J1919" s="144" t="s">
        <v>6253</v>
      </c>
      <c r="K1919" s="142">
        <v>100</v>
      </c>
      <c r="L1919" s="143">
        <v>0.1</v>
      </c>
      <c r="M1919" s="141"/>
      <c r="N1919" s="43">
        <f>IF(Tableau5[[#This Row],[PN]]&gt;0.05,"ERREUR",Tableau5[[#This Row],[Prix de vente public]]*(1-(Tableau5[[#This Row],[Remise]]+Tableau5[[#This Row],[PN]])))</f>
        <v>90</v>
      </c>
      <c r="O1919" s="44"/>
    </row>
    <row r="1920" spans="5:15" x14ac:dyDescent="0.25">
      <c r="E1920" s="126"/>
      <c r="F1920" s="5" t="s">
        <v>101</v>
      </c>
      <c r="G1920" s="145" t="s">
        <v>2434</v>
      </c>
      <c r="H1920" s="74" t="s">
        <v>26</v>
      </c>
      <c r="I1920" s="127" t="s">
        <v>4344</v>
      </c>
      <c r="J1920" s="144" t="s">
        <v>6254</v>
      </c>
      <c r="K1920" s="142">
        <v>100</v>
      </c>
      <c r="L1920" s="143">
        <v>0.1</v>
      </c>
      <c r="M1920" s="141"/>
      <c r="N1920" s="43">
        <f>IF(Tableau5[[#This Row],[PN]]&gt;0.05,"ERREUR",Tableau5[[#This Row],[Prix de vente public]]*(1-(Tableau5[[#This Row],[Remise]]+Tableau5[[#This Row],[PN]])))</f>
        <v>90</v>
      </c>
      <c r="O1920" s="44"/>
    </row>
    <row r="1921" spans="5:15" x14ac:dyDescent="0.25">
      <c r="E1921" s="126"/>
      <c r="F1921" s="5" t="s">
        <v>101</v>
      </c>
      <c r="G1921" s="145" t="s">
        <v>2435</v>
      </c>
      <c r="H1921" s="74" t="s">
        <v>26</v>
      </c>
      <c r="I1921" s="127" t="s">
        <v>4345</v>
      </c>
      <c r="J1921" s="144" t="s">
        <v>6255</v>
      </c>
      <c r="K1921" s="142">
        <v>100</v>
      </c>
      <c r="L1921" s="143">
        <v>0.1</v>
      </c>
      <c r="M1921" s="141"/>
      <c r="N1921" s="43">
        <f>IF(Tableau5[[#This Row],[PN]]&gt;0.05,"ERREUR",Tableau5[[#This Row],[Prix de vente public]]*(1-(Tableau5[[#This Row],[Remise]]+Tableau5[[#This Row],[PN]])))</f>
        <v>90</v>
      </c>
      <c r="O1921" s="44"/>
    </row>
    <row r="1922" spans="5:15" x14ac:dyDescent="0.25">
      <c r="E1922" s="126"/>
      <c r="F1922" s="5" t="s">
        <v>101</v>
      </c>
      <c r="G1922" s="145" t="s">
        <v>2436</v>
      </c>
      <c r="H1922" s="74" t="s">
        <v>26</v>
      </c>
      <c r="I1922" s="127" t="s">
        <v>4346</v>
      </c>
      <c r="J1922" s="144" t="s">
        <v>6256</v>
      </c>
      <c r="K1922" s="142">
        <v>100</v>
      </c>
      <c r="L1922" s="143">
        <v>0.1</v>
      </c>
      <c r="M1922" s="141"/>
      <c r="N1922" s="43">
        <f>IF(Tableau5[[#This Row],[PN]]&gt;0.05,"ERREUR",Tableau5[[#This Row],[Prix de vente public]]*(1-(Tableau5[[#This Row],[Remise]]+Tableau5[[#This Row],[PN]])))</f>
        <v>90</v>
      </c>
      <c r="O1922" s="44"/>
    </row>
    <row r="1923" spans="5:15" x14ac:dyDescent="0.25">
      <c r="E1923" s="126"/>
      <c r="F1923" s="5" t="s">
        <v>101</v>
      </c>
      <c r="G1923" s="145" t="s">
        <v>2437</v>
      </c>
      <c r="H1923" s="74" t="s">
        <v>26</v>
      </c>
      <c r="I1923" s="127" t="s">
        <v>4347</v>
      </c>
      <c r="J1923" s="144" t="s">
        <v>6257</v>
      </c>
      <c r="K1923" s="142">
        <v>100</v>
      </c>
      <c r="L1923" s="143">
        <v>0.1</v>
      </c>
      <c r="M1923" s="141"/>
      <c r="N1923" s="43">
        <f>IF(Tableau5[[#This Row],[PN]]&gt;0.05,"ERREUR",Tableau5[[#This Row],[Prix de vente public]]*(1-(Tableau5[[#This Row],[Remise]]+Tableau5[[#This Row],[PN]])))</f>
        <v>90</v>
      </c>
      <c r="O1923" s="44"/>
    </row>
    <row r="1924" spans="5:15" x14ac:dyDescent="0.25">
      <c r="E1924" s="126"/>
      <c r="F1924" s="5" t="s">
        <v>101</v>
      </c>
      <c r="G1924" s="145" t="s">
        <v>2438</v>
      </c>
      <c r="H1924" s="74" t="s">
        <v>26</v>
      </c>
      <c r="I1924" s="127" t="s">
        <v>4348</v>
      </c>
      <c r="J1924" s="144" t="s">
        <v>6258</v>
      </c>
      <c r="K1924" s="142">
        <v>100</v>
      </c>
      <c r="L1924" s="143">
        <v>0.1</v>
      </c>
      <c r="M1924" s="141"/>
      <c r="N1924" s="43">
        <f>IF(Tableau5[[#This Row],[PN]]&gt;0.05,"ERREUR",Tableau5[[#This Row],[Prix de vente public]]*(1-(Tableau5[[#This Row],[Remise]]+Tableau5[[#This Row],[PN]])))</f>
        <v>90</v>
      </c>
      <c r="O1924" s="44"/>
    </row>
    <row r="1925" spans="5:15" x14ac:dyDescent="0.25">
      <c r="E1925" s="126"/>
      <c r="F1925" s="5" t="s">
        <v>101</v>
      </c>
      <c r="G1925" s="145" t="s">
        <v>2439</v>
      </c>
      <c r="H1925" s="74" t="s">
        <v>26</v>
      </c>
      <c r="I1925" s="127" t="s">
        <v>4349</v>
      </c>
      <c r="J1925" s="144" t="s">
        <v>6259</v>
      </c>
      <c r="K1925" s="142">
        <v>100</v>
      </c>
      <c r="L1925" s="143">
        <v>0.1</v>
      </c>
      <c r="M1925" s="141"/>
      <c r="N1925" s="43">
        <f>IF(Tableau5[[#This Row],[PN]]&gt;0.05,"ERREUR",Tableau5[[#This Row],[Prix de vente public]]*(1-(Tableau5[[#This Row],[Remise]]+Tableau5[[#This Row],[PN]])))</f>
        <v>90</v>
      </c>
      <c r="O1925" s="44"/>
    </row>
    <row r="1926" spans="5:15" x14ac:dyDescent="0.25">
      <c r="E1926" s="126"/>
      <c r="F1926" s="5" t="s">
        <v>101</v>
      </c>
      <c r="G1926" s="145" t="s">
        <v>2440</v>
      </c>
      <c r="H1926" s="74" t="s">
        <v>26</v>
      </c>
      <c r="I1926" s="127" t="s">
        <v>4350</v>
      </c>
      <c r="J1926" s="144" t="s">
        <v>6260</v>
      </c>
      <c r="K1926" s="142">
        <v>100</v>
      </c>
      <c r="L1926" s="143">
        <v>0.1</v>
      </c>
      <c r="M1926" s="141"/>
      <c r="N1926" s="43">
        <f>IF(Tableau5[[#This Row],[PN]]&gt;0.05,"ERREUR",Tableau5[[#This Row],[Prix de vente public]]*(1-(Tableau5[[#This Row],[Remise]]+Tableau5[[#This Row],[PN]])))</f>
        <v>90</v>
      </c>
      <c r="O1926" s="44"/>
    </row>
    <row r="1927" spans="5:15" x14ac:dyDescent="0.25">
      <c r="E1927" s="126"/>
      <c r="F1927" s="5" t="s">
        <v>101</v>
      </c>
      <c r="G1927" s="145" t="s">
        <v>2441</v>
      </c>
      <c r="H1927" s="74" t="s">
        <v>26</v>
      </c>
      <c r="I1927" s="127" t="s">
        <v>4351</v>
      </c>
      <c r="J1927" s="144" t="s">
        <v>6261</v>
      </c>
      <c r="K1927" s="142">
        <v>100</v>
      </c>
      <c r="L1927" s="143">
        <v>0.1</v>
      </c>
      <c r="M1927" s="141"/>
      <c r="N1927" s="43">
        <f>IF(Tableau5[[#This Row],[PN]]&gt;0.05,"ERREUR",Tableau5[[#This Row],[Prix de vente public]]*(1-(Tableau5[[#This Row],[Remise]]+Tableau5[[#This Row],[PN]])))</f>
        <v>90</v>
      </c>
      <c r="O1927" s="44"/>
    </row>
    <row r="1928" spans="5:15" x14ac:dyDescent="0.25">
      <c r="E1928" s="126"/>
      <c r="F1928" s="5" t="s">
        <v>101</v>
      </c>
      <c r="G1928" s="145" t="s">
        <v>2442</v>
      </c>
      <c r="H1928" s="74" t="s">
        <v>26</v>
      </c>
      <c r="I1928" s="127" t="s">
        <v>4352</v>
      </c>
      <c r="J1928" s="144" t="s">
        <v>6262</v>
      </c>
      <c r="K1928" s="142">
        <v>100</v>
      </c>
      <c r="L1928" s="143">
        <v>0.1</v>
      </c>
      <c r="M1928" s="141"/>
      <c r="N1928" s="43">
        <f>IF(Tableau5[[#This Row],[PN]]&gt;0.05,"ERREUR",Tableau5[[#This Row],[Prix de vente public]]*(1-(Tableau5[[#This Row],[Remise]]+Tableau5[[#This Row],[PN]])))</f>
        <v>90</v>
      </c>
      <c r="O1928" s="44"/>
    </row>
    <row r="1929" spans="5:15" x14ac:dyDescent="0.25">
      <c r="E1929" s="126"/>
      <c r="F1929" s="5" t="s">
        <v>101</v>
      </c>
      <c r="G1929" s="145" t="s">
        <v>2443</v>
      </c>
      <c r="H1929" s="74" t="s">
        <v>26</v>
      </c>
      <c r="I1929" s="127" t="s">
        <v>4353</v>
      </c>
      <c r="J1929" s="144" t="s">
        <v>6263</v>
      </c>
      <c r="K1929" s="142">
        <v>100</v>
      </c>
      <c r="L1929" s="143">
        <v>0.1</v>
      </c>
      <c r="M1929" s="141"/>
      <c r="N1929" s="43">
        <f>IF(Tableau5[[#This Row],[PN]]&gt;0.05,"ERREUR",Tableau5[[#This Row],[Prix de vente public]]*(1-(Tableau5[[#This Row],[Remise]]+Tableau5[[#This Row],[PN]])))</f>
        <v>90</v>
      </c>
      <c r="O1929" s="44"/>
    </row>
    <row r="1930" spans="5:15" x14ac:dyDescent="0.25">
      <c r="E1930" s="126"/>
      <c r="F1930" s="5" t="s">
        <v>101</v>
      </c>
      <c r="G1930" s="145" t="s">
        <v>2444</v>
      </c>
      <c r="H1930" s="74" t="s">
        <v>26</v>
      </c>
      <c r="I1930" s="127" t="s">
        <v>4354</v>
      </c>
      <c r="J1930" s="144" t="s">
        <v>6264</v>
      </c>
      <c r="K1930" s="142">
        <v>100</v>
      </c>
      <c r="L1930" s="143">
        <v>0.1</v>
      </c>
      <c r="M1930" s="141"/>
      <c r="N1930" s="43">
        <f>IF(Tableau5[[#This Row],[PN]]&gt;0.05,"ERREUR",Tableau5[[#This Row],[Prix de vente public]]*(1-(Tableau5[[#This Row],[Remise]]+Tableau5[[#This Row],[PN]])))</f>
        <v>90</v>
      </c>
      <c r="O1930" s="44"/>
    </row>
    <row r="1931" spans="5:15" x14ac:dyDescent="0.25">
      <c r="E1931" s="126"/>
      <c r="F1931" s="5" t="s">
        <v>101</v>
      </c>
      <c r="G1931" s="145" t="s">
        <v>2445</v>
      </c>
      <c r="H1931" s="74" t="s">
        <v>26</v>
      </c>
      <c r="I1931" s="127" t="s">
        <v>4355</v>
      </c>
      <c r="J1931" s="144" t="s">
        <v>6265</v>
      </c>
      <c r="K1931" s="142">
        <v>100</v>
      </c>
      <c r="L1931" s="143">
        <v>0.1</v>
      </c>
      <c r="M1931" s="141"/>
      <c r="N1931" s="43">
        <f>IF(Tableau5[[#This Row],[PN]]&gt;0.05,"ERREUR",Tableau5[[#This Row],[Prix de vente public]]*(1-(Tableau5[[#This Row],[Remise]]+Tableau5[[#This Row],[PN]])))</f>
        <v>90</v>
      </c>
      <c r="O1931" s="44"/>
    </row>
    <row r="1932" spans="5:15" x14ac:dyDescent="0.25">
      <c r="E1932" s="126"/>
      <c r="F1932" s="5" t="s">
        <v>101</v>
      </c>
      <c r="G1932" s="145" t="s">
        <v>2446</v>
      </c>
      <c r="H1932" s="74" t="s">
        <v>26</v>
      </c>
      <c r="I1932" s="127" t="s">
        <v>4356</v>
      </c>
      <c r="J1932" s="144" t="s">
        <v>6266</v>
      </c>
      <c r="K1932" s="142">
        <v>100</v>
      </c>
      <c r="L1932" s="143">
        <v>0.1</v>
      </c>
      <c r="M1932" s="141"/>
      <c r="N1932" s="43">
        <f>IF(Tableau5[[#This Row],[PN]]&gt;0.05,"ERREUR",Tableau5[[#This Row],[Prix de vente public]]*(1-(Tableau5[[#This Row],[Remise]]+Tableau5[[#This Row],[PN]])))</f>
        <v>90</v>
      </c>
      <c r="O1932" s="44"/>
    </row>
    <row r="1933" spans="5:15" x14ac:dyDescent="0.25">
      <c r="E1933" s="126"/>
      <c r="F1933" s="5" t="s">
        <v>101</v>
      </c>
      <c r="G1933" s="145" t="s">
        <v>2447</v>
      </c>
      <c r="H1933" s="74" t="s">
        <v>26</v>
      </c>
      <c r="I1933" s="127" t="s">
        <v>4357</v>
      </c>
      <c r="J1933" s="144" t="s">
        <v>6267</v>
      </c>
      <c r="K1933" s="142">
        <v>100</v>
      </c>
      <c r="L1933" s="143">
        <v>0.1</v>
      </c>
      <c r="M1933" s="141"/>
      <c r="N1933" s="43">
        <f>IF(Tableau5[[#This Row],[PN]]&gt;0.05,"ERREUR",Tableau5[[#This Row],[Prix de vente public]]*(1-(Tableau5[[#This Row],[Remise]]+Tableau5[[#This Row],[PN]])))</f>
        <v>90</v>
      </c>
      <c r="O1933" s="44"/>
    </row>
    <row r="1934" spans="5:15" x14ac:dyDescent="0.25">
      <c r="E1934" s="126"/>
      <c r="F1934" s="5" t="s">
        <v>101</v>
      </c>
      <c r="G1934" s="145" t="s">
        <v>2448</v>
      </c>
      <c r="H1934" s="74" t="s">
        <v>26</v>
      </c>
      <c r="I1934" s="127" t="s">
        <v>4358</v>
      </c>
      <c r="J1934" s="144" t="s">
        <v>6268</v>
      </c>
      <c r="K1934" s="142">
        <v>100</v>
      </c>
      <c r="L1934" s="143">
        <v>0.1</v>
      </c>
      <c r="M1934" s="141"/>
      <c r="N1934" s="43">
        <f>IF(Tableau5[[#This Row],[PN]]&gt;0.05,"ERREUR",Tableau5[[#This Row],[Prix de vente public]]*(1-(Tableau5[[#This Row],[Remise]]+Tableau5[[#This Row],[PN]])))</f>
        <v>90</v>
      </c>
      <c r="O1934" s="44"/>
    </row>
    <row r="1935" spans="5:15" x14ac:dyDescent="0.25">
      <c r="E1935" s="126"/>
      <c r="F1935" s="5" t="s">
        <v>101</v>
      </c>
      <c r="G1935" s="145" t="s">
        <v>2449</v>
      </c>
      <c r="H1935" s="74" t="s">
        <v>26</v>
      </c>
      <c r="I1935" s="127" t="s">
        <v>4359</v>
      </c>
      <c r="J1935" s="144" t="s">
        <v>6269</v>
      </c>
      <c r="K1935" s="142">
        <v>100</v>
      </c>
      <c r="L1935" s="143">
        <v>0.1</v>
      </c>
      <c r="M1935" s="141"/>
      <c r="N1935" s="43">
        <f>IF(Tableau5[[#This Row],[PN]]&gt;0.05,"ERREUR",Tableau5[[#This Row],[Prix de vente public]]*(1-(Tableau5[[#This Row],[Remise]]+Tableau5[[#This Row],[PN]])))</f>
        <v>90</v>
      </c>
      <c r="O1935" s="44"/>
    </row>
    <row r="1936" spans="5:15" x14ac:dyDescent="0.25">
      <c r="E1936" s="126"/>
      <c r="F1936" s="5" t="s">
        <v>101</v>
      </c>
      <c r="G1936" s="145" t="s">
        <v>2450</v>
      </c>
      <c r="H1936" s="74" t="s">
        <v>26</v>
      </c>
      <c r="I1936" s="127" t="s">
        <v>4360</v>
      </c>
      <c r="J1936" s="144" t="s">
        <v>6270</v>
      </c>
      <c r="K1936" s="142">
        <v>100</v>
      </c>
      <c r="L1936" s="143">
        <v>0.1</v>
      </c>
      <c r="M1936" s="141"/>
      <c r="N1936" s="43">
        <f>IF(Tableau5[[#This Row],[PN]]&gt;0.05,"ERREUR",Tableau5[[#This Row],[Prix de vente public]]*(1-(Tableau5[[#This Row],[Remise]]+Tableau5[[#This Row],[PN]])))</f>
        <v>90</v>
      </c>
      <c r="O1936" s="44"/>
    </row>
    <row r="1937" spans="5:15" x14ac:dyDescent="0.25">
      <c r="E1937" s="126"/>
      <c r="F1937" s="5" t="s">
        <v>101</v>
      </c>
      <c r="G1937" s="145" t="s">
        <v>2451</v>
      </c>
      <c r="H1937" s="74" t="s">
        <v>26</v>
      </c>
      <c r="I1937" s="127" t="s">
        <v>4361</v>
      </c>
      <c r="J1937" s="144" t="s">
        <v>6271</v>
      </c>
      <c r="K1937" s="142">
        <v>100</v>
      </c>
      <c r="L1937" s="143">
        <v>0.1</v>
      </c>
      <c r="M1937" s="141"/>
      <c r="N1937" s="43">
        <f>IF(Tableau5[[#This Row],[PN]]&gt;0.05,"ERREUR",Tableau5[[#This Row],[Prix de vente public]]*(1-(Tableau5[[#This Row],[Remise]]+Tableau5[[#This Row],[PN]])))</f>
        <v>90</v>
      </c>
      <c r="O1937" s="44"/>
    </row>
    <row r="1938" spans="5:15" x14ac:dyDescent="0.25">
      <c r="E1938" s="126"/>
      <c r="F1938" s="5" t="s">
        <v>101</v>
      </c>
      <c r="G1938" s="145" t="s">
        <v>2452</v>
      </c>
      <c r="H1938" s="74" t="s">
        <v>26</v>
      </c>
      <c r="I1938" s="127" t="s">
        <v>4362</v>
      </c>
      <c r="J1938" s="144" t="s">
        <v>6272</v>
      </c>
      <c r="K1938" s="142">
        <v>100</v>
      </c>
      <c r="L1938" s="143">
        <v>0.1</v>
      </c>
      <c r="M1938" s="141"/>
      <c r="N1938" s="43">
        <f>IF(Tableau5[[#This Row],[PN]]&gt;0.05,"ERREUR",Tableau5[[#This Row],[Prix de vente public]]*(1-(Tableau5[[#This Row],[Remise]]+Tableau5[[#This Row],[PN]])))</f>
        <v>90</v>
      </c>
      <c r="O1938" s="44"/>
    </row>
    <row r="1939" spans="5:15" x14ac:dyDescent="0.25">
      <c r="E1939" s="126"/>
      <c r="F1939" s="5" t="s">
        <v>100</v>
      </c>
      <c r="G1939" s="145" t="s">
        <v>2453</v>
      </c>
      <c r="H1939" s="74" t="s">
        <v>26</v>
      </c>
      <c r="I1939" s="127" t="s">
        <v>4363</v>
      </c>
      <c r="J1939" s="144" t="s">
        <v>6273</v>
      </c>
      <c r="K1939" s="142">
        <v>100</v>
      </c>
      <c r="L1939" s="143">
        <v>0.1</v>
      </c>
      <c r="M1939" s="141"/>
      <c r="N1939" s="43">
        <f>IF(Tableau5[[#This Row],[PN]]&gt;0.05,"ERREUR",Tableau5[[#This Row],[Prix de vente public]]*(1-(Tableau5[[#This Row],[Remise]]+Tableau5[[#This Row],[PN]])))</f>
        <v>90</v>
      </c>
      <c r="O1939" s="44"/>
    </row>
    <row r="1940" spans="5:15" x14ac:dyDescent="0.25">
      <c r="E1940" s="126"/>
      <c r="F1940" s="5" t="s">
        <v>100</v>
      </c>
      <c r="G1940" s="145" t="s">
        <v>2454</v>
      </c>
      <c r="H1940" s="74" t="s">
        <v>26</v>
      </c>
      <c r="I1940" s="127" t="s">
        <v>4364</v>
      </c>
      <c r="J1940" s="144" t="s">
        <v>6274</v>
      </c>
      <c r="K1940" s="142">
        <v>100</v>
      </c>
      <c r="L1940" s="143">
        <v>0.1</v>
      </c>
      <c r="M1940" s="141"/>
      <c r="N1940" s="43">
        <f>IF(Tableau5[[#This Row],[PN]]&gt;0.05,"ERREUR",Tableau5[[#This Row],[Prix de vente public]]*(1-(Tableau5[[#This Row],[Remise]]+Tableau5[[#This Row],[PN]])))</f>
        <v>90</v>
      </c>
      <c r="O1940" s="44"/>
    </row>
    <row r="1941" spans="5:15" x14ac:dyDescent="0.25">
      <c r="E1941" s="126"/>
      <c r="F1941" s="5" t="s">
        <v>100</v>
      </c>
      <c r="G1941" s="145" t="s">
        <v>2455</v>
      </c>
      <c r="H1941" s="74" t="s">
        <v>26</v>
      </c>
      <c r="I1941" s="127" t="s">
        <v>4365</v>
      </c>
      <c r="J1941" s="144" t="s">
        <v>6275</v>
      </c>
      <c r="K1941" s="142">
        <v>100</v>
      </c>
      <c r="L1941" s="143">
        <v>0.1</v>
      </c>
      <c r="M1941" s="141"/>
      <c r="N1941" s="43">
        <f>IF(Tableau5[[#This Row],[PN]]&gt;0.05,"ERREUR",Tableau5[[#This Row],[Prix de vente public]]*(1-(Tableau5[[#This Row],[Remise]]+Tableau5[[#This Row],[PN]])))</f>
        <v>90</v>
      </c>
      <c r="O1941" s="44"/>
    </row>
    <row r="1942" spans="5:15" x14ac:dyDescent="0.25">
      <c r="E1942" s="126"/>
      <c r="F1942" s="5" t="s">
        <v>100</v>
      </c>
      <c r="G1942" s="145" t="s">
        <v>2456</v>
      </c>
      <c r="H1942" s="74" t="s">
        <v>26</v>
      </c>
      <c r="I1942" s="127" t="s">
        <v>4366</v>
      </c>
      <c r="J1942" s="144" t="s">
        <v>6276</v>
      </c>
      <c r="K1942" s="142">
        <v>100</v>
      </c>
      <c r="L1942" s="143">
        <v>0.1</v>
      </c>
      <c r="M1942" s="141"/>
      <c r="N1942" s="43">
        <f>IF(Tableau5[[#This Row],[PN]]&gt;0.05,"ERREUR",Tableau5[[#This Row],[Prix de vente public]]*(1-(Tableau5[[#This Row],[Remise]]+Tableau5[[#This Row],[PN]])))</f>
        <v>90</v>
      </c>
      <c r="O1942" s="44"/>
    </row>
    <row r="1943" spans="5:15" x14ac:dyDescent="0.25">
      <c r="E1943" s="126"/>
      <c r="F1943" s="5" t="s">
        <v>100</v>
      </c>
      <c r="G1943" s="145" t="s">
        <v>2457</v>
      </c>
      <c r="H1943" s="74" t="s">
        <v>26</v>
      </c>
      <c r="I1943" s="127" t="s">
        <v>4367</v>
      </c>
      <c r="J1943" s="144" t="s">
        <v>6277</v>
      </c>
      <c r="K1943" s="142">
        <v>100</v>
      </c>
      <c r="L1943" s="143">
        <v>0.1</v>
      </c>
      <c r="M1943" s="141"/>
      <c r="N1943" s="43">
        <f>IF(Tableau5[[#This Row],[PN]]&gt;0.05,"ERREUR",Tableau5[[#This Row],[Prix de vente public]]*(1-(Tableau5[[#This Row],[Remise]]+Tableau5[[#This Row],[PN]])))</f>
        <v>90</v>
      </c>
      <c r="O1943" s="44"/>
    </row>
    <row r="1944" spans="5:15" x14ac:dyDescent="0.25">
      <c r="E1944" s="126"/>
      <c r="F1944" s="5" t="s">
        <v>100</v>
      </c>
      <c r="G1944" s="145" t="s">
        <v>2458</v>
      </c>
      <c r="H1944" s="74" t="s">
        <v>26</v>
      </c>
      <c r="I1944" s="127" t="s">
        <v>4368</v>
      </c>
      <c r="J1944" s="144" t="s">
        <v>6278</v>
      </c>
      <c r="K1944" s="142">
        <v>100</v>
      </c>
      <c r="L1944" s="143">
        <v>0.1</v>
      </c>
      <c r="M1944" s="141"/>
      <c r="N1944" s="43">
        <f>IF(Tableau5[[#This Row],[PN]]&gt;0.05,"ERREUR",Tableau5[[#This Row],[Prix de vente public]]*(1-(Tableau5[[#This Row],[Remise]]+Tableau5[[#This Row],[PN]])))</f>
        <v>90</v>
      </c>
      <c r="O1944" s="44"/>
    </row>
    <row r="1945" spans="5:15" x14ac:dyDescent="0.25">
      <c r="E1945" s="126"/>
      <c r="F1945" s="5" t="s">
        <v>100</v>
      </c>
      <c r="G1945" s="145" t="s">
        <v>2459</v>
      </c>
      <c r="H1945" s="74" t="s">
        <v>26</v>
      </c>
      <c r="I1945" s="127" t="s">
        <v>4369</v>
      </c>
      <c r="J1945" s="144" t="s">
        <v>6279</v>
      </c>
      <c r="K1945" s="142">
        <v>100</v>
      </c>
      <c r="L1945" s="143">
        <v>0.1</v>
      </c>
      <c r="M1945" s="141"/>
      <c r="N1945" s="43">
        <f>IF(Tableau5[[#This Row],[PN]]&gt;0.05,"ERREUR",Tableau5[[#This Row],[Prix de vente public]]*(1-(Tableau5[[#This Row],[Remise]]+Tableau5[[#This Row],[PN]])))</f>
        <v>90</v>
      </c>
      <c r="O1945" s="44"/>
    </row>
    <row r="1946" spans="5:15" x14ac:dyDescent="0.25">
      <c r="E1946" s="126"/>
      <c r="F1946" s="5" t="s">
        <v>100</v>
      </c>
      <c r="G1946" s="145" t="s">
        <v>2460</v>
      </c>
      <c r="H1946" s="74" t="s">
        <v>26</v>
      </c>
      <c r="I1946" s="127" t="s">
        <v>4370</v>
      </c>
      <c r="J1946" s="144" t="s">
        <v>6280</v>
      </c>
      <c r="K1946" s="142">
        <v>100</v>
      </c>
      <c r="L1946" s="143">
        <v>0.1</v>
      </c>
      <c r="M1946" s="141"/>
      <c r="N1946" s="43">
        <f>IF(Tableau5[[#This Row],[PN]]&gt;0.05,"ERREUR",Tableau5[[#This Row],[Prix de vente public]]*(1-(Tableau5[[#This Row],[Remise]]+Tableau5[[#This Row],[PN]])))</f>
        <v>90</v>
      </c>
      <c r="O1946" s="44"/>
    </row>
    <row r="1947" spans="5:15" x14ac:dyDescent="0.25">
      <c r="E1947" s="126"/>
      <c r="F1947" s="5" t="s">
        <v>100</v>
      </c>
      <c r="G1947" s="145" t="s">
        <v>2461</v>
      </c>
      <c r="H1947" s="74" t="s">
        <v>26</v>
      </c>
      <c r="I1947" s="127" t="s">
        <v>4371</v>
      </c>
      <c r="J1947" s="144" t="s">
        <v>6281</v>
      </c>
      <c r="K1947" s="142">
        <v>100</v>
      </c>
      <c r="L1947" s="143">
        <v>0.1</v>
      </c>
      <c r="M1947" s="141"/>
      <c r="N1947" s="43">
        <f>IF(Tableau5[[#This Row],[PN]]&gt;0.05,"ERREUR",Tableau5[[#This Row],[Prix de vente public]]*(1-(Tableau5[[#This Row],[Remise]]+Tableau5[[#This Row],[PN]])))</f>
        <v>90</v>
      </c>
      <c r="O1947" s="44"/>
    </row>
    <row r="1948" spans="5:15" x14ac:dyDescent="0.25">
      <c r="E1948" s="126"/>
      <c r="F1948" s="5" t="s">
        <v>100</v>
      </c>
      <c r="G1948" s="145" t="s">
        <v>2462</v>
      </c>
      <c r="H1948" s="74" t="s">
        <v>26</v>
      </c>
      <c r="I1948" s="127" t="s">
        <v>4372</v>
      </c>
      <c r="J1948" s="144" t="s">
        <v>6282</v>
      </c>
      <c r="K1948" s="142">
        <v>100</v>
      </c>
      <c r="L1948" s="143">
        <v>0.1</v>
      </c>
      <c r="M1948" s="141"/>
      <c r="N1948" s="43">
        <f>IF(Tableau5[[#This Row],[PN]]&gt;0.05,"ERREUR",Tableau5[[#This Row],[Prix de vente public]]*(1-(Tableau5[[#This Row],[Remise]]+Tableau5[[#This Row],[PN]])))</f>
        <v>90</v>
      </c>
      <c r="O1948" s="44"/>
    </row>
    <row r="1949" spans="5:15" x14ac:dyDescent="0.25">
      <c r="E1949" s="126"/>
      <c r="F1949" s="5" t="s">
        <v>100</v>
      </c>
      <c r="G1949" s="145" t="s">
        <v>2463</v>
      </c>
      <c r="H1949" s="74" t="s">
        <v>26</v>
      </c>
      <c r="I1949" s="127" t="s">
        <v>4373</v>
      </c>
      <c r="J1949" s="144" t="s">
        <v>6283</v>
      </c>
      <c r="K1949" s="142">
        <v>100</v>
      </c>
      <c r="L1949" s="143">
        <v>0.1</v>
      </c>
      <c r="M1949" s="141"/>
      <c r="N1949" s="43">
        <f>IF(Tableau5[[#This Row],[PN]]&gt;0.05,"ERREUR",Tableau5[[#This Row],[Prix de vente public]]*(1-(Tableau5[[#This Row],[Remise]]+Tableau5[[#This Row],[PN]])))</f>
        <v>90</v>
      </c>
      <c r="O1949" s="44"/>
    </row>
    <row r="1950" spans="5:15" x14ac:dyDescent="0.25">
      <c r="E1950" s="126"/>
      <c r="F1950" s="5" t="s">
        <v>100</v>
      </c>
      <c r="G1950" s="145" t="s">
        <v>2464</v>
      </c>
      <c r="H1950" s="74" t="s">
        <v>26</v>
      </c>
      <c r="I1950" s="127" t="s">
        <v>4374</v>
      </c>
      <c r="J1950" s="144" t="s">
        <v>6284</v>
      </c>
      <c r="K1950" s="142">
        <v>100</v>
      </c>
      <c r="L1950" s="143">
        <v>0.1</v>
      </c>
      <c r="M1950" s="141"/>
      <c r="N1950" s="43">
        <f>IF(Tableau5[[#This Row],[PN]]&gt;0.05,"ERREUR",Tableau5[[#This Row],[Prix de vente public]]*(1-(Tableau5[[#This Row],[Remise]]+Tableau5[[#This Row],[PN]])))</f>
        <v>90</v>
      </c>
      <c r="O1950" s="44"/>
    </row>
    <row r="1951" spans="5:15" x14ac:dyDescent="0.25">
      <c r="E1951" s="126"/>
      <c r="F1951" s="5" t="s">
        <v>100</v>
      </c>
      <c r="G1951" s="145" t="s">
        <v>2465</v>
      </c>
      <c r="H1951" s="74" t="s">
        <v>26</v>
      </c>
      <c r="I1951" s="127" t="s">
        <v>4375</v>
      </c>
      <c r="J1951" s="144" t="s">
        <v>6285</v>
      </c>
      <c r="K1951" s="142">
        <v>100</v>
      </c>
      <c r="L1951" s="143">
        <v>0.1</v>
      </c>
      <c r="M1951" s="141"/>
      <c r="N1951" s="43">
        <f>IF(Tableau5[[#This Row],[PN]]&gt;0.05,"ERREUR",Tableau5[[#This Row],[Prix de vente public]]*(1-(Tableau5[[#This Row],[Remise]]+Tableau5[[#This Row],[PN]])))</f>
        <v>90</v>
      </c>
      <c r="O1951" s="44"/>
    </row>
    <row r="1952" spans="5:15" x14ac:dyDescent="0.25">
      <c r="E1952" s="126"/>
      <c r="F1952" s="5" t="s">
        <v>100</v>
      </c>
      <c r="G1952" s="145" t="s">
        <v>2466</v>
      </c>
      <c r="H1952" s="74" t="s">
        <v>26</v>
      </c>
      <c r="I1952" s="127" t="s">
        <v>4376</v>
      </c>
      <c r="J1952" s="144" t="s">
        <v>6286</v>
      </c>
      <c r="K1952" s="142">
        <v>100</v>
      </c>
      <c r="L1952" s="143">
        <v>0.1</v>
      </c>
      <c r="M1952" s="141"/>
      <c r="N1952" s="43">
        <f>IF(Tableau5[[#This Row],[PN]]&gt;0.05,"ERREUR",Tableau5[[#This Row],[Prix de vente public]]*(1-(Tableau5[[#This Row],[Remise]]+Tableau5[[#This Row],[PN]])))</f>
        <v>90</v>
      </c>
      <c r="O1952" s="44"/>
    </row>
    <row r="1953" spans="5:15" x14ac:dyDescent="0.25">
      <c r="E1953" s="126"/>
      <c r="F1953" s="5" t="s">
        <v>100</v>
      </c>
      <c r="G1953" s="145" t="s">
        <v>2467</v>
      </c>
      <c r="H1953" s="74" t="s">
        <v>26</v>
      </c>
      <c r="I1953" s="127" t="s">
        <v>4377</v>
      </c>
      <c r="J1953" s="144" t="s">
        <v>6287</v>
      </c>
      <c r="K1953" s="142">
        <v>100</v>
      </c>
      <c r="L1953" s="143">
        <v>0.1</v>
      </c>
      <c r="M1953" s="141"/>
      <c r="N1953" s="43">
        <f>IF(Tableau5[[#This Row],[PN]]&gt;0.05,"ERREUR",Tableau5[[#This Row],[Prix de vente public]]*(1-(Tableau5[[#This Row],[Remise]]+Tableau5[[#This Row],[PN]])))</f>
        <v>90</v>
      </c>
      <c r="O1953" s="44"/>
    </row>
    <row r="1954" spans="5:15" x14ac:dyDescent="0.25">
      <c r="E1954" s="126"/>
      <c r="F1954" s="5" t="s">
        <v>100</v>
      </c>
      <c r="G1954" s="145" t="s">
        <v>2468</v>
      </c>
      <c r="H1954" s="74" t="s">
        <v>26</v>
      </c>
      <c r="I1954" s="127" t="s">
        <v>4378</v>
      </c>
      <c r="J1954" s="144" t="s">
        <v>6288</v>
      </c>
      <c r="K1954" s="142">
        <v>100</v>
      </c>
      <c r="L1954" s="143">
        <v>0.1</v>
      </c>
      <c r="M1954" s="141"/>
      <c r="N1954" s="43">
        <f>IF(Tableau5[[#This Row],[PN]]&gt;0.05,"ERREUR",Tableau5[[#This Row],[Prix de vente public]]*(1-(Tableau5[[#This Row],[Remise]]+Tableau5[[#This Row],[PN]])))</f>
        <v>90</v>
      </c>
      <c r="O1954" s="44"/>
    </row>
    <row r="1955" spans="5:15" x14ac:dyDescent="0.25">
      <c r="E1955" s="126"/>
      <c r="F1955" s="5" t="s">
        <v>100</v>
      </c>
      <c r="G1955" s="145" t="s">
        <v>2469</v>
      </c>
      <c r="H1955" s="74" t="s">
        <v>26</v>
      </c>
      <c r="I1955" s="127" t="s">
        <v>4379</v>
      </c>
      <c r="J1955" s="144" t="s">
        <v>6289</v>
      </c>
      <c r="K1955" s="142">
        <v>100</v>
      </c>
      <c r="L1955" s="143">
        <v>0.1</v>
      </c>
      <c r="M1955" s="141"/>
      <c r="N1955" s="43">
        <f>IF(Tableau5[[#This Row],[PN]]&gt;0.05,"ERREUR",Tableau5[[#This Row],[Prix de vente public]]*(1-(Tableau5[[#This Row],[Remise]]+Tableau5[[#This Row],[PN]])))</f>
        <v>90</v>
      </c>
      <c r="O1955" s="44"/>
    </row>
    <row r="1956" spans="5:15" x14ac:dyDescent="0.25">
      <c r="E1956" s="126"/>
      <c r="F1956" s="5" t="s">
        <v>100</v>
      </c>
      <c r="G1956" s="145" t="s">
        <v>2470</v>
      </c>
      <c r="H1956" s="74" t="s">
        <v>26</v>
      </c>
      <c r="I1956" s="127" t="s">
        <v>4380</v>
      </c>
      <c r="J1956" s="144" t="s">
        <v>6290</v>
      </c>
      <c r="K1956" s="142">
        <v>100</v>
      </c>
      <c r="L1956" s="143">
        <v>0.1</v>
      </c>
      <c r="M1956" s="141"/>
      <c r="N1956" s="43">
        <f>IF(Tableau5[[#This Row],[PN]]&gt;0.05,"ERREUR",Tableau5[[#This Row],[Prix de vente public]]*(1-(Tableau5[[#This Row],[Remise]]+Tableau5[[#This Row],[PN]])))</f>
        <v>90</v>
      </c>
      <c r="O1956" s="44"/>
    </row>
    <row r="1957" spans="5:15" x14ac:dyDescent="0.25">
      <c r="E1957" s="126"/>
      <c r="F1957" s="5" t="s">
        <v>100</v>
      </c>
      <c r="G1957" s="145" t="s">
        <v>2471</v>
      </c>
      <c r="H1957" s="74" t="s">
        <v>26</v>
      </c>
      <c r="I1957" s="127" t="s">
        <v>4381</v>
      </c>
      <c r="J1957" s="144" t="s">
        <v>6291</v>
      </c>
      <c r="K1957" s="142">
        <v>100</v>
      </c>
      <c r="L1957" s="143">
        <v>0.1</v>
      </c>
      <c r="M1957" s="141"/>
      <c r="N1957" s="43">
        <f>IF(Tableau5[[#This Row],[PN]]&gt;0.05,"ERREUR",Tableau5[[#This Row],[Prix de vente public]]*(1-(Tableau5[[#This Row],[Remise]]+Tableau5[[#This Row],[PN]])))</f>
        <v>90</v>
      </c>
      <c r="O1957" s="44"/>
    </row>
    <row r="1958" spans="5:15" x14ac:dyDescent="0.25">
      <c r="E1958" s="126"/>
      <c r="F1958" s="5" t="s">
        <v>100</v>
      </c>
      <c r="G1958" s="145" t="s">
        <v>2472</v>
      </c>
      <c r="H1958" s="74" t="s">
        <v>26</v>
      </c>
      <c r="I1958" s="127" t="s">
        <v>4382</v>
      </c>
      <c r="J1958" s="144" t="s">
        <v>6292</v>
      </c>
      <c r="K1958" s="142">
        <v>100</v>
      </c>
      <c r="L1958" s="143">
        <v>0.1</v>
      </c>
      <c r="M1958" s="141"/>
      <c r="N1958" s="43">
        <f>IF(Tableau5[[#This Row],[PN]]&gt;0.05,"ERREUR",Tableau5[[#This Row],[Prix de vente public]]*(1-(Tableau5[[#This Row],[Remise]]+Tableau5[[#This Row],[PN]])))</f>
        <v>90</v>
      </c>
      <c r="O1958" s="44"/>
    </row>
    <row r="1959" spans="5:15" x14ac:dyDescent="0.25">
      <c r="E1959" s="126"/>
      <c r="F1959" s="5" t="s">
        <v>100</v>
      </c>
      <c r="G1959" s="145" t="s">
        <v>2473</v>
      </c>
      <c r="H1959" s="74" t="s">
        <v>26</v>
      </c>
      <c r="I1959" s="127" t="s">
        <v>4383</v>
      </c>
      <c r="J1959" s="144" t="s">
        <v>6293</v>
      </c>
      <c r="K1959" s="142">
        <v>100</v>
      </c>
      <c r="L1959" s="143">
        <v>0.1</v>
      </c>
      <c r="M1959" s="141"/>
      <c r="N1959" s="43">
        <f>IF(Tableau5[[#This Row],[PN]]&gt;0.05,"ERREUR",Tableau5[[#This Row],[Prix de vente public]]*(1-(Tableau5[[#This Row],[Remise]]+Tableau5[[#This Row],[PN]])))</f>
        <v>90</v>
      </c>
      <c r="O1959" s="44"/>
    </row>
    <row r="1960" spans="5:15" x14ac:dyDescent="0.25">
      <c r="E1960" s="126"/>
      <c r="F1960" s="5" t="s">
        <v>100</v>
      </c>
      <c r="G1960" s="145" t="s">
        <v>2474</v>
      </c>
      <c r="H1960" s="74" t="s">
        <v>26</v>
      </c>
      <c r="I1960" s="127" t="s">
        <v>4384</v>
      </c>
      <c r="J1960" s="144" t="s">
        <v>6294</v>
      </c>
      <c r="K1960" s="142">
        <v>100</v>
      </c>
      <c r="L1960" s="143">
        <v>0.1</v>
      </c>
      <c r="M1960" s="141"/>
      <c r="N1960" s="43">
        <f>IF(Tableau5[[#This Row],[PN]]&gt;0.05,"ERREUR",Tableau5[[#This Row],[Prix de vente public]]*(1-(Tableau5[[#This Row],[Remise]]+Tableau5[[#This Row],[PN]])))</f>
        <v>90</v>
      </c>
      <c r="O1960" s="44"/>
    </row>
    <row r="1961" spans="5:15" x14ac:dyDescent="0.25">
      <c r="E1961" s="126"/>
      <c r="F1961" s="5" t="s">
        <v>100</v>
      </c>
      <c r="G1961" s="145" t="s">
        <v>2475</v>
      </c>
      <c r="H1961" s="74" t="s">
        <v>26</v>
      </c>
      <c r="I1961" s="127" t="s">
        <v>4385</v>
      </c>
      <c r="J1961" s="144" t="s">
        <v>6295</v>
      </c>
      <c r="K1961" s="142">
        <v>100</v>
      </c>
      <c r="L1961" s="143">
        <v>0.1</v>
      </c>
      <c r="M1961" s="141"/>
      <c r="N1961" s="43">
        <f>IF(Tableau5[[#This Row],[PN]]&gt;0.05,"ERREUR",Tableau5[[#This Row],[Prix de vente public]]*(1-(Tableau5[[#This Row],[Remise]]+Tableau5[[#This Row],[PN]])))</f>
        <v>90</v>
      </c>
      <c r="O1961" s="44"/>
    </row>
    <row r="1962" spans="5:15" x14ac:dyDescent="0.25">
      <c r="E1962" s="126"/>
      <c r="F1962" s="5" t="s">
        <v>100</v>
      </c>
      <c r="G1962" s="145" t="s">
        <v>2476</v>
      </c>
      <c r="H1962" s="74" t="s">
        <v>26</v>
      </c>
      <c r="I1962" s="127" t="s">
        <v>4386</v>
      </c>
      <c r="J1962" s="144" t="s">
        <v>6296</v>
      </c>
      <c r="K1962" s="142">
        <v>100</v>
      </c>
      <c r="L1962" s="143">
        <v>0.1</v>
      </c>
      <c r="M1962" s="141"/>
      <c r="N1962" s="43">
        <f>IF(Tableau5[[#This Row],[PN]]&gt;0.05,"ERREUR",Tableau5[[#This Row],[Prix de vente public]]*(1-(Tableau5[[#This Row],[Remise]]+Tableau5[[#This Row],[PN]])))</f>
        <v>90</v>
      </c>
      <c r="O1962" s="44"/>
    </row>
    <row r="1963" spans="5:15" x14ac:dyDescent="0.25">
      <c r="E1963" s="126"/>
      <c r="F1963" s="5" t="s">
        <v>100</v>
      </c>
      <c r="G1963" s="145" t="s">
        <v>2477</v>
      </c>
      <c r="H1963" s="74" t="s">
        <v>26</v>
      </c>
      <c r="I1963" s="127" t="s">
        <v>4387</v>
      </c>
      <c r="J1963" s="144" t="s">
        <v>6297</v>
      </c>
      <c r="K1963" s="142">
        <v>100</v>
      </c>
      <c r="L1963" s="143">
        <v>0.1</v>
      </c>
      <c r="M1963" s="141"/>
      <c r="N1963" s="43">
        <f>IF(Tableau5[[#This Row],[PN]]&gt;0.05,"ERREUR",Tableau5[[#This Row],[Prix de vente public]]*(1-(Tableau5[[#This Row],[Remise]]+Tableau5[[#This Row],[PN]])))</f>
        <v>90</v>
      </c>
      <c r="O1963" s="44"/>
    </row>
    <row r="1964" spans="5:15" x14ac:dyDescent="0.25">
      <c r="E1964" s="126"/>
      <c r="F1964" s="5" t="s">
        <v>100</v>
      </c>
      <c r="G1964" s="145" t="s">
        <v>2478</v>
      </c>
      <c r="H1964" s="74" t="s">
        <v>26</v>
      </c>
      <c r="I1964" s="127" t="s">
        <v>4388</v>
      </c>
      <c r="J1964" s="144" t="s">
        <v>6298</v>
      </c>
      <c r="K1964" s="142">
        <v>100</v>
      </c>
      <c r="L1964" s="143">
        <v>0.1</v>
      </c>
      <c r="M1964" s="141"/>
      <c r="N1964" s="43">
        <f>IF(Tableau5[[#This Row],[PN]]&gt;0.05,"ERREUR",Tableau5[[#This Row],[Prix de vente public]]*(1-(Tableau5[[#This Row],[Remise]]+Tableau5[[#This Row],[PN]])))</f>
        <v>90</v>
      </c>
      <c r="O1964" s="44"/>
    </row>
    <row r="1965" spans="5:15" x14ac:dyDescent="0.25">
      <c r="E1965" s="126"/>
      <c r="F1965" s="5" t="s">
        <v>100</v>
      </c>
      <c r="G1965" s="145" t="s">
        <v>2479</v>
      </c>
      <c r="H1965" s="74" t="s">
        <v>26</v>
      </c>
      <c r="I1965" s="127" t="s">
        <v>4389</v>
      </c>
      <c r="J1965" s="144" t="s">
        <v>6299</v>
      </c>
      <c r="K1965" s="142">
        <v>100</v>
      </c>
      <c r="L1965" s="143">
        <v>0.1</v>
      </c>
      <c r="M1965" s="141"/>
      <c r="N1965" s="43">
        <f>IF(Tableau5[[#This Row],[PN]]&gt;0.05,"ERREUR",Tableau5[[#This Row],[Prix de vente public]]*(1-(Tableau5[[#This Row],[Remise]]+Tableau5[[#This Row],[PN]])))</f>
        <v>90</v>
      </c>
      <c r="O1965" s="44"/>
    </row>
    <row r="1966" spans="5:15" x14ac:dyDescent="0.25">
      <c r="E1966" s="126"/>
      <c r="F1966" s="5" t="s">
        <v>100</v>
      </c>
      <c r="G1966" s="145" t="s">
        <v>2480</v>
      </c>
      <c r="H1966" s="74" t="s">
        <v>26</v>
      </c>
      <c r="I1966" s="127" t="s">
        <v>4390</v>
      </c>
      <c r="J1966" s="144" t="s">
        <v>6300</v>
      </c>
      <c r="K1966" s="142">
        <v>100</v>
      </c>
      <c r="L1966" s="143">
        <v>0.1</v>
      </c>
      <c r="M1966" s="141"/>
      <c r="N1966" s="43">
        <f>IF(Tableau5[[#This Row],[PN]]&gt;0.05,"ERREUR",Tableau5[[#This Row],[Prix de vente public]]*(1-(Tableau5[[#This Row],[Remise]]+Tableau5[[#This Row],[PN]])))</f>
        <v>90</v>
      </c>
      <c r="O1966" s="44"/>
    </row>
    <row r="1967" spans="5:15" x14ac:dyDescent="0.25">
      <c r="E1967" s="126"/>
      <c r="F1967" s="5" t="s">
        <v>100</v>
      </c>
      <c r="G1967" s="145" t="s">
        <v>2481</v>
      </c>
      <c r="H1967" s="74" t="s">
        <v>26</v>
      </c>
      <c r="I1967" s="127" t="s">
        <v>4391</v>
      </c>
      <c r="J1967" s="144" t="s">
        <v>6301</v>
      </c>
      <c r="K1967" s="142">
        <v>100</v>
      </c>
      <c r="L1967" s="143">
        <v>0.1</v>
      </c>
      <c r="M1967" s="141"/>
      <c r="N1967" s="43">
        <f>IF(Tableau5[[#This Row],[PN]]&gt;0.05,"ERREUR",Tableau5[[#This Row],[Prix de vente public]]*(1-(Tableau5[[#This Row],[Remise]]+Tableau5[[#This Row],[PN]])))</f>
        <v>90</v>
      </c>
      <c r="O1967" s="44"/>
    </row>
    <row r="1968" spans="5:15" x14ac:dyDescent="0.25">
      <c r="E1968" s="126"/>
      <c r="F1968" s="5" t="s">
        <v>100</v>
      </c>
      <c r="G1968" s="145" t="s">
        <v>2482</v>
      </c>
      <c r="H1968" s="74" t="s">
        <v>26</v>
      </c>
      <c r="I1968" s="127" t="s">
        <v>4392</v>
      </c>
      <c r="J1968" s="144" t="s">
        <v>6302</v>
      </c>
      <c r="K1968" s="142">
        <v>100</v>
      </c>
      <c r="L1968" s="143">
        <v>0.1</v>
      </c>
      <c r="M1968" s="141"/>
      <c r="N1968" s="43">
        <f>IF(Tableau5[[#This Row],[PN]]&gt;0.05,"ERREUR",Tableau5[[#This Row],[Prix de vente public]]*(1-(Tableau5[[#This Row],[Remise]]+Tableau5[[#This Row],[PN]])))</f>
        <v>90</v>
      </c>
      <c r="O1968" s="44"/>
    </row>
    <row r="1969" spans="5:15" x14ac:dyDescent="0.25">
      <c r="E1969" s="126"/>
      <c r="F1969" s="5" t="s">
        <v>100</v>
      </c>
      <c r="G1969" s="145" t="s">
        <v>2483</v>
      </c>
      <c r="H1969" s="74" t="s">
        <v>26</v>
      </c>
      <c r="I1969" s="127" t="s">
        <v>4393</v>
      </c>
      <c r="J1969" s="144" t="s">
        <v>6303</v>
      </c>
      <c r="K1969" s="142">
        <v>100</v>
      </c>
      <c r="L1969" s="143">
        <v>0.1</v>
      </c>
      <c r="M1969" s="141"/>
      <c r="N1969" s="43">
        <f>IF(Tableau5[[#This Row],[PN]]&gt;0.05,"ERREUR",Tableau5[[#This Row],[Prix de vente public]]*(1-(Tableau5[[#This Row],[Remise]]+Tableau5[[#This Row],[PN]])))</f>
        <v>90</v>
      </c>
      <c r="O1969" s="44"/>
    </row>
    <row r="1970" spans="5:15" x14ac:dyDescent="0.25">
      <c r="E1970" s="126"/>
      <c r="F1970" s="5" t="s">
        <v>100</v>
      </c>
      <c r="G1970" s="145" t="s">
        <v>2484</v>
      </c>
      <c r="H1970" s="74" t="s">
        <v>26</v>
      </c>
      <c r="I1970" s="127" t="s">
        <v>4394</v>
      </c>
      <c r="J1970" s="144" t="s">
        <v>6304</v>
      </c>
      <c r="K1970" s="142">
        <v>100</v>
      </c>
      <c r="L1970" s="143">
        <v>0.1</v>
      </c>
      <c r="M1970" s="80"/>
      <c r="N1970" s="43">
        <f>IF(Tableau5[[#This Row],[PN]]&gt;0.05,"ERREUR",Tableau5[[#This Row],[Prix de vente public]]*(1-(Tableau5[[#This Row],[Remise]]+Tableau5[[#This Row],[PN]])))</f>
        <v>90</v>
      </c>
      <c r="O1970" s="44"/>
    </row>
    <row r="1971" spans="5:15" x14ac:dyDescent="0.25">
      <c r="E1971" s="126"/>
      <c r="F1971" s="5" t="s">
        <v>100</v>
      </c>
      <c r="G1971" s="145" t="s">
        <v>2485</v>
      </c>
      <c r="H1971" s="74" t="s">
        <v>26</v>
      </c>
      <c r="I1971" s="127" t="s">
        <v>4395</v>
      </c>
      <c r="J1971" s="144" t="s">
        <v>6305</v>
      </c>
      <c r="K1971" s="142">
        <v>100</v>
      </c>
      <c r="L1971" s="143">
        <v>0.1</v>
      </c>
      <c r="M1971" s="141"/>
      <c r="N1971" s="43">
        <f>IF(Tableau5[[#This Row],[PN]]&gt;0.05,"ERREUR",Tableau5[[#This Row],[Prix de vente public]]*(1-(Tableau5[[#This Row],[Remise]]+Tableau5[[#This Row],[PN]])))</f>
        <v>90</v>
      </c>
      <c r="O1971" s="44"/>
    </row>
    <row r="1972" spans="5:15" x14ac:dyDescent="0.25">
      <c r="E1972" s="126"/>
      <c r="F1972" s="5" t="s">
        <v>100</v>
      </c>
      <c r="G1972" s="145" t="s">
        <v>2486</v>
      </c>
      <c r="H1972" s="74" t="s">
        <v>26</v>
      </c>
      <c r="I1972" s="127" t="s">
        <v>4396</v>
      </c>
      <c r="J1972" s="144" t="s">
        <v>6306</v>
      </c>
      <c r="K1972" s="142">
        <v>100</v>
      </c>
      <c r="L1972" s="143">
        <v>0.1</v>
      </c>
      <c r="M1972" s="141"/>
      <c r="N1972" s="43">
        <f>IF(Tableau5[[#This Row],[PN]]&gt;0.05,"ERREUR",Tableau5[[#This Row],[Prix de vente public]]*(1-(Tableau5[[#This Row],[Remise]]+Tableau5[[#This Row],[PN]])))</f>
        <v>90</v>
      </c>
      <c r="O1972" s="44"/>
    </row>
    <row r="1973" spans="5:15" x14ac:dyDescent="0.25">
      <c r="E1973" s="126"/>
      <c r="F1973" s="5" t="s">
        <v>100</v>
      </c>
      <c r="G1973" s="145" t="s">
        <v>2487</v>
      </c>
      <c r="H1973" s="74" t="s">
        <v>26</v>
      </c>
      <c r="I1973" s="127" t="s">
        <v>4397</v>
      </c>
      <c r="J1973" s="144" t="s">
        <v>6307</v>
      </c>
      <c r="K1973" s="142">
        <v>100</v>
      </c>
      <c r="L1973" s="143">
        <v>0.1</v>
      </c>
      <c r="M1973" s="141"/>
      <c r="N1973" s="43">
        <f>IF(Tableau5[[#This Row],[PN]]&gt;0.05,"ERREUR",Tableau5[[#This Row],[Prix de vente public]]*(1-(Tableau5[[#This Row],[Remise]]+Tableau5[[#This Row],[PN]])))</f>
        <v>90</v>
      </c>
      <c r="O1973" s="44"/>
    </row>
    <row r="1974" spans="5:15" x14ac:dyDescent="0.25">
      <c r="E1974" s="126"/>
      <c r="F1974" s="5" t="s">
        <v>100</v>
      </c>
      <c r="G1974" s="145" t="s">
        <v>2488</v>
      </c>
      <c r="H1974" s="74" t="s">
        <v>26</v>
      </c>
      <c r="I1974" s="127" t="s">
        <v>4398</v>
      </c>
      <c r="J1974" s="144" t="s">
        <v>6308</v>
      </c>
      <c r="K1974" s="142">
        <v>100</v>
      </c>
      <c r="L1974" s="143">
        <v>0.1</v>
      </c>
      <c r="M1974" s="141"/>
      <c r="N1974" s="43">
        <f>IF(Tableau5[[#This Row],[PN]]&gt;0.05,"ERREUR",Tableau5[[#This Row],[Prix de vente public]]*(1-(Tableau5[[#This Row],[Remise]]+Tableau5[[#This Row],[PN]])))</f>
        <v>90</v>
      </c>
      <c r="O1974" s="44"/>
    </row>
  </sheetData>
  <mergeCells count="1">
    <mergeCell ref="A1:D1048576"/>
  </mergeCells>
  <dataValidations count="1">
    <dataValidation type="list" allowBlank="1" showInputMessage="1" showErrorMessage="1" sqref="H2:H1974">
      <formula1>Type</formula1>
    </dataValidation>
  </dataValidations>
  <pageMargins left="0.7" right="0.7" top="0.75" bottom="0.75" header="0.3" footer="0.3"/>
  <pageSetup paperSize="9" scale="8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MENAGEMENT">
                <anchor>
                  <from>
                    <xdr:col>1</xdr:col>
                    <xdr:colOff>28575</xdr:colOff>
                    <xdr:row>7</xdr:row>
                    <xdr:rowOff>85725</xdr:rowOff>
                  </from>
                  <to>
                    <xdr:col>2</xdr:col>
                    <xdr:colOff>742950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TERIEL">
                <anchor>
                  <from>
                    <xdr:col>1</xdr:col>
                    <xdr:colOff>28575</xdr:colOff>
                    <xdr:row>10</xdr:row>
                    <xdr:rowOff>57150</xdr:rowOff>
                  </from>
                  <to>
                    <xdr:col>2</xdr:col>
                    <xdr:colOff>742950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ACCUEIL">
                <anchor>
                  <from>
                    <xdr:col>1</xdr:col>
                    <xdr:colOff>19050</xdr:colOff>
                    <xdr:row>14</xdr:row>
                    <xdr:rowOff>28575</xdr:rowOff>
                  </from>
                  <to>
                    <xdr:col>2</xdr:col>
                    <xdr:colOff>733425</xdr:colOff>
                    <xdr:row>16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8" tint="0.39997558519241921"/>
    <pageSetUpPr fitToPage="1"/>
  </sheetPr>
  <dimension ref="A1:M164"/>
  <sheetViews>
    <sheetView zoomScale="90" zoomScaleNormal="90" workbookViewId="0">
      <selection activeCell="I2" sqref="I2:I156"/>
    </sheetView>
  </sheetViews>
  <sheetFormatPr baseColWidth="10" defaultRowHeight="15" x14ac:dyDescent="0.25"/>
  <cols>
    <col min="1" max="1" width="3.28515625" style="192" customWidth="1"/>
    <col min="2" max="3" width="11.42578125" style="192"/>
    <col min="4" max="4" width="3.28515625" style="192" customWidth="1"/>
    <col min="5" max="5" width="16.140625" style="4" bestFit="1" customWidth="1"/>
    <col min="6" max="6" width="16.140625" style="4" customWidth="1"/>
    <col min="7" max="7" width="11.5703125" style="3" customWidth="1"/>
    <col min="8" max="8" width="55" style="3" bestFit="1" customWidth="1"/>
    <col min="9" max="9" width="14.85546875" style="4" bestFit="1" customWidth="1"/>
    <col min="10" max="10" width="9.5703125" style="4" bestFit="1" customWidth="1"/>
    <col min="11" max="11" width="5.85546875" style="23" bestFit="1" customWidth="1"/>
    <col min="12" max="12" width="13" style="3" bestFit="1" customWidth="1"/>
    <col min="13" max="13" width="7.85546875" style="3" bestFit="1" customWidth="1"/>
    <col min="14" max="16384" width="11.42578125" style="3"/>
  </cols>
  <sheetData>
    <row r="1" spans="1:13" ht="25.5" x14ac:dyDescent="0.25">
      <c r="A1" s="192" t="s">
        <v>37</v>
      </c>
      <c r="D1" s="180"/>
      <c r="E1" s="73" t="s">
        <v>20</v>
      </c>
      <c r="F1" s="73" t="s">
        <v>131</v>
      </c>
      <c r="G1" s="71" t="s">
        <v>14</v>
      </c>
      <c r="H1" s="71" t="s">
        <v>15</v>
      </c>
      <c r="I1" s="82" t="s">
        <v>72</v>
      </c>
      <c r="J1" s="75" t="s">
        <v>17</v>
      </c>
      <c r="K1" s="79" t="s">
        <v>77</v>
      </c>
      <c r="L1" s="72" t="s">
        <v>18</v>
      </c>
      <c r="M1" s="71" t="s">
        <v>19</v>
      </c>
    </row>
    <row r="2" spans="1:13" x14ac:dyDescent="0.25">
      <c r="D2" s="180"/>
      <c r="E2" s="106" t="s">
        <v>130</v>
      </c>
      <c r="F2" s="106" t="s">
        <v>131</v>
      </c>
      <c r="G2" s="45" t="s">
        <v>302</v>
      </c>
      <c r="H2" s="128" t="s">
        <v>297</v>
      </c>
      <c r="I2" s="84">
        <v>20</v>
      </c>
      <c r="J2" s="107">
        <v>0.2</v>
      </c>
      <c r="K2" s="109"/>
      <c r="L2" s="18">
        <f>IF(Tableau537[[#This Row],[PN]]&gt;0.05,"ERREUR",Tableau537[[#This Row],[Prix de vente public]]*(1-(Tableau537[[#This Row],[Remise]]+Tableau537[[#This Row],[PN]])))</f>
        <v>16</v>
      </c>
      <c r="M2" s="19"/>
    </row>
    <row r="3" spans="1:13" x14ac:dyDescent="0.25">
      <c r="D3" s="180"/>
      <c r="E3" s="106" t="s">
        <v>130</v>
      </c>
      <c r="F3" s="106" t="s">
        <v>131</v>
      </c>
      <c r="G3" s="45" t="s">
        <v>303</v>
      </c>
      <c r="H3" s="128" t="s">
        <v>298</v>
      </c>
      <c r="I3" s="84">
        <v>20</v>
      </c>
      <c r="J3" s="107">
        <v>0.2</v>
      </c>
      <c r="K3" s="109"/>
      <c r="L3" s="18">
        <f>IF(Tableau537[[#This Row],[PN]]&gt;0.05,"ERREUR",Tableau537[[#This Row],[Prix de vente public]]*(1-(Tableau537[[#This Row],[Remise]]+Tableau537[[#This Row],[PN]])))</f>
        <v>16</v>
      </c>
      <c r="M3" s="19"/>
    </row>
    <row r="4" spans="1:13" x14ac:dyDescent="0.25">
      <c r="D4" s="180"/>
      <c r="E4" s="106" t="s">
        <v>130</v>
      </c>
      <c r="F4" s="106" t="s">
        <v>131</v>
      </c>
      <c r="G4" s="45" t="s">
        <v>304</v>
      </c>
      <c r="H4" s="128" t="s">
        <v>299</v>
      </c>
      <c r="I4" s="84">
        <v>20</v>
      </c>
      <c r="J4" s="107">
        <v>0.2</v>
      </c>
      <c r="K4" s="109"/>
      <c r="L4" s="18">
        <f>IF(Tableau537[[#This Row],[PN]]&gt;0.05,"ERREUR",Tableau537[[#This Row],[Prix de vente public]]*(1-(Tableau537[[#This Row],[Remise]]+Tableau537[[#This Row],[PN]])))</f>
        <v>16</v>
      </c>
      <c r="M4" s="19"/>
    </row>
    <row r="5" spans="1:13" x14ac:dyDescent="0.25">
      <c r="D5" s="180"/>
      <c r="E5" s="106" t="s">
        <v>130</v>
      </c>
      <c r="F5" s="106" t="s">
        <v>131</v>
      </c>
      <c r="G5" s="45" t="s">
        <v>305</v>
      </c>
      <c r="H5" s="128" t="s">
        <v>300</v>
      </c>
      <c r="I5" s="84">
        <v>20</v>
      </c>
      <c r="J5" s="107">
        <v>0.2</v>
      </c>
      <c r="K5" s="109"/>
      <c r="L5" s="43">
        <f>IF(Tableau537[[#This Row],[PN]]&gt;0.05,"ERREUR",Tableau537[[#This Row],[Prix de vente public]]*(1-(Tableau537[[#This Row],[Remise]]+Tableau537[[#This Row],[PN]])))</f>
        <v>16</v>
      </c>
      <c r="M5" s="44"/>
    </row>
    <row r="6" spans="1:13" x14ac:dyDescent="0.25">
      <c r="D6" s="180"/>
      <c r="E6" s="106" t="s">
        <v>130</v>
      </c>
      <c r="F6" s="106" t="s">
        <v>131</v>
      </c>
      <c r="G6" s="45" t="s">
        <v>306</v>
      </c>
      <c r="H6" s="128" t="s">
        <v>301</v>
      </c>
      <c r="I6" s="84">
        <v>20</v>
      </c>
      <c r="J6" s="107">
        <v>0.2</v>
      </c>
      <c r="K6" s="109"/>
      <c r="L6" s="43">
        <f>IF(Tableau537[[#This Row],[PN]]&gt;0.05,"ERREUR",Tableau537[[#This Row],[Prix de vente public]]*(1-(Tableau537[[#This Row],[Remise]]+Tableau537[[#This Row],[PN]])))</f>
        <v>16</v>
      </c>
      <c r="M6" s="44"/>
    </row>
    <row r="7" spans="1:13" x14ac:dyDescent="0.25">
      <c r="D7" s="180"/>
      <c r="E7" s="106" t="s">
        <v>130</v>
      </c>
      <c r="F7" s="106" t="s">
        <v>131</v>
      </c>
      <c r="G7" s="45" t="s">
        <v>307</v>
      </c>
      <c r="H7" s="128" t="s">
        <v>348</v>
      </c>
      <c r="I7" s="84">
        <v>20</v>
      </c>
      <c r="J7" s="107">
        <v>0.2</v>
      </c>
      <c r="K7" s="109"/>
      <c r="L7" s="43">
        <f>IF(Tableau537[[#This Row],[PN]]&gt;0.05,"ERREUR",Tableau537[[#This Row],[Prix de vente public]]*(1-(Tableau537[[#This Row],[Remise]]+Tableau537[[#This Row],[PN]])))</f>
        <v>16</v>
      </c>
      <c r="M7" s="44"/>
    </row>
    <row r="8" spans="1:13" x14ac:dyDescent="0.25">
      <c r="D8" s="180"/>
      <c r="E8" s="106" t="s">
        <v>130</v>
      </c>
      <c r="F8" s="106" t="s">
        <v>131</v>
      </c>
      <c r="G8" s="45" t="s">
        <v>308</v>
      </c>
      <c r="H8" s="128" t="s">
        <v>349</v>
      </c>
      <c r="I8" s="84">
        <v>20</v>
      </c>
      <c r="J8" s="107">
        <v>0.2</v>
      </c>
      <c r="K8" s="110"/>
      <c r="L8" s="42">
        <f>IF(Tableau537[[#This Row],[PN]]&gt;0.05,"ERREUR",Tableau537[[#This Row],[Prix de vente public]]*(1-(Tableau537[[#This Row],[Remise]]+Tableau537[[#This Row],[PN]])))</f>
        <v>16</v>
      </c>
      <c r="M8" s="44"/>
    </row>
    <row r="9" spans="1:13" x14ac:dyDescent="0.25">
      <c r="D9" s="180"/>
      <c r="E9" s="106" t="s">
        <v>130</v>
      </c>
      <c r="F9" s="106" t="s">
        <v>131</v>
      </c>
      <c r="G9" s="45" t="s">
        <v>309</v>
      </c>
      <c r="H9" s="128" t="s">
        <v>350</v>
      </c>
      <c r="I9" s="84">
        <v>20</v>
      </c>
      <c r="J9" s="107">
        <v>0.2</v>
      </c>
      <c r="K9" s="110"/>
      <c r="L9" s="42">
        <f>IF(Tableau537[[#This Row],[PN]]&gt;0.05,"ERREUR",Tableau537[[#This Row],[Prix de vente public]]*(1-(Tableau537[[#This Row],[Remise]]+Tableau537[[#This Row],[PN]])))</f>
        <v>16</v>
      </c>
      <c r="M9" s="44"/>
    </row>
    <row r="10" spans="1:13" x14ac:dyDescent="0.25">
      <c r="D10" s="180"/>
      <c r="E10" s="106" t="s">
        <v>130</v>
      </c>
      <c r="F10" s="106" t="s">
        <v>131</v>
      </c>
      <c r="G10" s="45" t="s">
        <v>310</v>
      </c>
      <c r="H10" s="128" t="s">
        <v>351</v>
      </c>
      <c r="I10" s="84">
        <v>20</v>
      </c>
      <c r="J10" s="107">
        <v>0.2</v>
      </c>
      <c r="K10" s="110"/>
      <c r="L10" s="42">
        <f>IF(Tableau537[[#This Row],[PN]]&gt;0.05,"ERREUR",Tableau537[[#This Row],[Prix de vente public]]*(1-(Tableau537[[#This Row],[Remise]]+Tableau537[[#This Row],[PN]])))</f>
        <v>16</v>
      </c>
      <c r="M10" s="44"/>
    </row>
    <row r="11" spans="1:13" x14ac:dyDescent="0.25">
      <c r="D11" s="180"/>
      <c r="E11" s="106" t="s">
        <v>130</v>
      </c>
      <c r="F11" s="106" t="s">
        <v>131</v>
      </c>
      <c r="G11" s="45" t="s">
        <v>311</v>
      </c>
      <c r="H11" s="128" t="s">
        <v>352</v>
      </c>
      <c r="I11" s="84">
        <v>20</v>
      </c>
      <c r="J11" s="107">
        <v>0.2</v>
      </c>
      <c r="K11" s="110"/>
      <c r="L11" s="42">
        <f>IF(Tableau537[[#This Row],[PN]]&gt;0.05,"ERREUR",Tableau537[[#This Row],[Prix de vente public]]*(1-(Tableau537[[#This Row],[Remise]]+Tableau537[[#This Row],[PN]])))</f>
        <v>16</v>
      </c>
      <c r="M11" s="44"/>
    </row>
    <row r="12" spans="1:13" x14ac:dyDescent="0.25">
      <c r="D12" s="180"/>
      <c r="E12" s="106" t="s">
        <v>130</v>
      </c>
      <c r="F12" s="106" t="s">
        <v>131</v>
      </c>
      <c r="G12" s="45" t="s">
        <v>312</v>
      </c>
      <c r="H12" s="128" t="s">
        <v>353</v>
      </c>
      <c r="I12" s="84">
        <v>20</v>
      </c>
      <c r="J12" s="107">
        <v>0.2</v>
      </c>
      <c r="K12" s="110"/>
      <c r="L12" s="42">
        <f>IF(Tableau537[[#This Row],[PN]]&gt;0.05,"ERREUR",Tableau537[[#This Row],[Prix de vente public]]*(1-(Tableau537[[#This Row],[Remise]]+Tableau537[[#This Row],[PN]])))</f>
        <v>16</v>
      </c>
      <c r="M12" s="44"/>
    </row>
    <row r="13" spans="1:13" x14ac:dyDescent="0.25">
      <c r="D13" s="180"/>
      <c r="E13" s="106" t="s">
        <v>130</v>
      </c>
      <c r="F13" s="106" t="s">
        <v>131</v>
      </c>
      <c r="G13" s="45" t="s">
        <v>313</v>
      </c>
      <c r="H13" s="128" t="s">
        <v>354</v>
      </c>
      <c r="I13" s="84">
        <v>20</v>
      </c>
      <c r="J13" s="107">
        <v>0.2</v>
      </c>
      <c r="K13" s="110"/>
      <c r="L13" s="42">
        <f>IF(Tableau537[[#This Row],[PN]]&gt;0.05,"ERREUR",Tableau537[[#This Row],[Prix de vente public]]*(1-(Tableau537[[#This Row],[Remise]]+Tableau537[[#This Row],[PN]])))</f>
        <v>16</v>
      </c>
      <c r="M13" s="44"/>
    </row>
    <row r="14" spans="1:13" x14ac:dyDescent="0.25">
      <c r="D14" s="180"/>
      <c r="E14" s="106" t="s">
        <v>130</v>
      </c>
      <c r="F14" s="106" t="s">
        <v>131</v>
      </c>
      <c r="G14" s="45" t="s">
        <v>314</v>
      </c>
      <c r="H14" s="128" t="s">
        <v>355</v>
      </c>
      <c r="I14" s="84">
        <v>20</v>
      </c>
      <c r="J14" s="107">
        <v>0.2</v>
      </c>
      <c r="K14" s="110"/>
      <c r="L14" s="42">
        <f>IF(Tableau537[[#This Row],[PN]]&gt;0.05,"ERREUR",Tableau537[[#This Row],[Prix de vente public]]*(1-(Tableau537[[#This Row],[Remise]]+Tableau537[[#This Row],[PN]])))</f>
        <v>16</v>
      </c>
      <c r="M14" s="44"/>
    </row>
    <row r="15" spans="1:13" x14ac:dyDescent="0.25">
      <c r="D15" s="180"/>
      <c r="E15" s="106" t="s">
        <v>130</v>
      </c>
      <c r="F15" s="106" t="s">
        <v>131</v>
      </c>
      <c r="G15" s="45" t="s">
        <v>315</v>
      </c>
      <c r="H15" s="128" t="s">
        <v>356</v>
      </c>
      <c r="I15" s="84">
        <v>20</v>
      </c>
      <c r="J15" s="107">
        <v>0.2</v>
      </c>
      <c r="K15" s="110"/>
      <c r="L15" s="42">
        <f>IF(Tableau537[[#This Row],[PN]]&gt;0.05,"ERREUR",Tableau537[[#This Row],[Prix de vente public]]*(1-(Tableau537[[#This Row],[Remise]]+Tableau537[[#This Row],[PN]])))</f>
        <v>16</v>
      </c>
      <c r="M15" s="44"/>
    </row>
    <row r="16" spans="1:13" x14ac:dyDescent="0.25">
      <c r="D16" s="180"/>
      <c r="E16" s="106" t="s">
        <v>130</v>
      </c>
      <c r="F16" s="106" t="s">
        <v>131</v>
      </c>
      <c r="G16" s="45" t="s">
        <v>316</v>
      </c>
      <c r="H16" s="128" t="s">
        <v>357</v>
      </c>
      <c r="I16" s="84">
        <v>20</v>
      </c>
      <c r="J16" s="107">
        <v>0.2</v>
      </c>
      <c r="K16" s="110"/>
      <c r="L16" s="42">
        <f>IF(Tableau537[[#This Row],[PN]]&gt;0.05,"ERREUR",Tableau537[[#This Row],[Prix de vente public]]*(1-(Tableau537[[#This Row],[Remise]]+Tableau537[[#This Row],[PN]])))</f>
        <v>16</v>
      </c>
      <c r="M16" s="44"/>
    </row>
    <row r="17" spans="4:13" x14ac:dyDescent="0.25">
      <c r="D17" s="180"/>
      <c r="E17" s="106" t="s">
        <v>130</v>
      </c>
      <c r="F17" s="106" t="s">
        <v>131</v>
      </c>
      <c r="G17" s="45" t="s">
        <v>317</v>
      </c>
      <c r="H17" s="128" t="s">
        <v>358</v>
      </c>
      <c r="I17" s="84">
        <v>20</v>
      </c>
      <c r="J17" s="107">
        <v>0.2</v>
      </c>
      <c r="K17" s="110"/>
      <c r="L17" s="42">
        <f>IF(Tableau537[[#This Row],[PN]]&gt;0.05,"ERREUR",Tableau537[[#This Row],[Prix de vente public]]*(1-(Tableau537[[#This Row],[Remise]]+Tableau537[[#This Row],[PN]])))</f>
        <v>16</v>
      </c>
      <c r="M17" s="44"/>
    </row>
    <row r="18" spans="4:13" x14ac:dyDescent="0.25">
      <c r="D18" s="180"/>
      <c r="E18" s="106" t="s">
        <v>130</v>
      </c>
      <c r="F18" s="106" t="s">
        <v>131</v>
      </c>
      <c r="G18" s="45" t="s">
        <v>318</v>
      </c>
      <c r="H18" s="128" t="s">
        <v>359</v>
      </c>
      <c r="I18" s="84">
        <v>20</v>
      </c>
      <c r="J18" s="107">
        <v>0.2</v>
      </c>
      <c r="K18" s="110"/>
      <c r="L18" s="42">
        <f>IF(Tableau537[[#This Row],[PN]]&gt;0.05,"ERREUR",Tableau537[[#This Row],[Prix de vente public]]*(1-(Tableau537[[#This Row],[Remise]]+Tableau537[[#This Row],[PN]])))</f>
        <v>16</v>
      </c>
      <c r="M18" s="44"/>
    </row>
    <row r="19" spans="4:13" x14ac:dyDescent="0.25">
      <c r="D19" s="180"/>
      <c r="E19" s="106" t="s">
        <v>130</v>
      </c>
      <c r="F19" s="106" t="s">
        <v>131</v>
      </c>
      <c r="G19" s="45" t="s">
        <v>319</v>
      </c>
      <c r="H19" s="128" t="s">
        <v>360</v>
      </c>
      <c r="I19" s="84">
        <v>20</v>
      </c>
      <c r="J19" s="107">
        <v>0.2</v>
      </c>
      <c r="K19" s="110"/>
      <c r="L19" s="42">
        <f>IF(Tableau537[[#This Row],[PN]]&gt;0.05,"ERREUR",Tableau537[[#This Row],[Prix de vente public]]*(1-(Tableau537[[#This Row],[Remise]]+Tableau537[[#This Row],[PN]])))</f>
        <v>16</v>
      </c>
      <c r="M19" s="44"/>
    </row>
    <row r="20" spans="4:13" x14ac:dyDescent="0.25">
      <c r="D20" s="180"/>
      <c r="E20" s="106" t="s">
        <v>130</v>
      </c>
      <c r="F20" s="106" t="s">
        <v>131</v>
      </c>
      <c r="G20" s="45" t="s">
        <v>320</v>
      </c>
      <c r="H20" s="128" t="s">
        <v>361</v>
      </c>
      <c r="I20" s="84">
        <v>20</v>
      </c>
      <c r="J20" s="107">
        <v>0.2</v>
      </c>
      <c r="K20" s="110"/>
      <c r="L20" s="42">
        <f>IF(Tableau537[[#This Row],[PN]]&gt;0.05,"ERREUR",Tableau537[[#This Row],[Prix de vente public]]*(1-(Tableau537[[#This Row],[Remise]]+Tableau537[[#This Row],[PN]])))</f>
        <v>16</v>
      </c>
      <c r="M20" s="44"/>
    </row>
    <row r="21" spans="4:13" x14ac:dyDescent="0.25">
      <c r="D21" s="180"/>
      <c r="E21" s="106" t="s">
        <v>130</v>
      </c>
      <c r="F21" s="106" t="s">
        <v>131</v>
      </c>
      <c r="G21" s="45" t="s">
        <v>321</v>
      </c>
      <c r="H21" s="128" t="s">
        <v>362</v>
      </c>
      <c r="I21" s="84">
        <v>20</v>
      </c>
      <c r="J21" s="107">
        <v>0.2</v>
      </c>
      <c r="K21" s="110"/>
      <c r="L21" s="42">
        <f>IF(Tableau537[[#This Row],[PN]]&gt;0.05,"ERREUR",Tableau537[[#This Row],[Prix de vente public]]*(1-(Tableau537[[#This Row],[Remise]]+Tableau537[[#This Row],[PN]])))</f>
        <v>16</v>
      </c>
      <c r="M21" s="44"/>
    </row>
    <row r="22" spans="4:13" x14ac:dyDescent="0.25">
      <c r="D22" s="180"/>
      <c r="E22" s="106" t="s">
        <v>130</v>
      </c>
      <c r="F22" s="106" t="s">
        <v>131</v>
      </c>
      <c r="G22" s="45" t="s">
        <v>322</v>
      </c>
      <c r="H22" s="128" t="s">
        <v>363</v>
      </c>
      <c r="I22" s="84">
        <v>20</v>
      </c>
      <c r="J22" s="107">
        <v>0.2</v>
      </c>
      <c r="K22" s="110"/>
      <c r="L22" s="42">
        <f>IF(Tableau537[[#This Row],[PN]]&gt;0.05,"ERREUR",Tableau537[[#This Row],[Prix de vente public]]*(1-(Tableau537[[#This Row],[Remise]]+Tableau537[[#This Row],[PN]])))</f>
        <v>16</v>
      </c>
      <c r="M22" s="44"/>
    </row>
    <row r="23" spans="4:13" x14ac:dyDescent="0.25">
      <c r="D23" s="180"/>
      <c r="E23" s="106" t="s">
        <v>130</v>
      </c>
      <c r="F23" s="106" t="s">
        <v>131</v>
      </c>
      <c r="G23" s="45" t="s">
        <v>323</v>
      </c>
      <c r="H23" s="128" t="s">
        <v>364</v>
      </c>
      <c r="I23" s="84">
        <v>20</v>
      </c>
      <c r="J23" s="107">
        <v>0.2</v>
      </c>
      <c r="K23" s="110"/>
      <c r="L23" s="42">
        <f>IF(Tableau537[[#This Row],[PN]]&gt;0.05,"ERREUR",Tableau537[[#This Row],[Prix de vente public]]*(1-(Tableau537[[#This Row],[Remise]]+Tableau537[[#This Row],[PN]])))</f>
        <v>16</v>
      </c>
      <c r="M23" s="44"/>
    </row>
    <row r="24" spans="4:13" x14ac:dyDescent="0.25">
      <c r="D24" s="180"/>
      <c r="E24" s="106" t="s">
        <v>130</v>
      </c>
      <c r="F24" s="106" t="s">
        <v>131</v>
      </c>
      <c r="G24" s="45" t="s">
        <v>324</v>
      </c>
      <c r="H24" s="128" t="s">
        <v>365</v>
      </c>
      <c r="I24" s="84">
        <v>20</v>
      </c>
      <c r="J24" s="107">
        <v>0.2</v>
      </c>
      <c r="K24" s="110"/>
      <c r="L24" s="42">
        <f>IF(Tableau537[[#This Row],[PN]]&gt;0.05,"ERREUR",Tableau537[[#This Row],[Prix de vente public]]*(1-(Tableau537[[#This Row],[Remise]]+Tableau537[[#This Row],[PN]])))</f>
        <v>16</v>
      </c>
      <c r="M24" s="44"/>
    </row>
    <row r="25" spans="4:13" x14ac:dyDescent="0.25">
      <c r="D25" s="180"/>
      <c r="E25" s="106" t="s">
        <v>130</v>
      </c>
      <c r="F25" s="106" t="s">
        <v>131</v>
      </c>
      <c r="G25" s="45" t="s">
        <v>325</v>
      </c>
      <c r="H25" s="128" t="s">
        <v>366</v>
      </c>
      <c r="I25" s="84">
        <v>20</v>
      </c>
      <c r="J25" s="107">
        <v>0.2</v>
      </c>
      <c r="K25" s="110"/>
      <c r="L25" s="42">
        <f>IF(Tableau537[[#This Row],[PN]]&gt;0.05,"ERREUR",Tableau537[[#This Row],[Prix de vente public]]*(1-(Tableau537[[#This Row],[Remise]]+Tableau537[[#This Row],[PN]])))</f>
        <v>16</v>
      </c>
      <c r="M25" s="44"/>
    </row>
    <row r="26" spans="4:13" x14ac:dyDescent="0.25">
      <c r="D26" s="180"/>
      <c r="E26" s="106" t="s">
        <v>130</v>
      </c>
      <c r="F26" s="106" t="s">
        <v>131</v>
      </c>
      <c r="G26" s="45" t="s">
        <v>326</v>
      </c>
      <c r="H26" s="128" t="s">
        <v>367</v>
      </c>
      <c r="I26" s="84">
        <v>20</v>
      </c>
      <c r="J26" s="107">
        <v>0.2</v>
      </c>
      <c r="K26" s="110"/>
      <c r="L26" s="42">
        <f>IF(Tableau537[[#This Row],[PN]]&gt;0.05,"ERREUR",Tableau537[[#This Row],[Prix de vente public]]*(1-(Tableau537[[#This Row],[Remise]]+Tableau537[[#This Row],[PN]])))</f>
        <v>16</v>
      </c>
      <c r="M26" s="44"/>
    </row>
    <row r="27" spans="4:13" x14ac:dyDescent="0.25">
      <c r="D27" s="180"/>
      <c r="E27" s="106" t="s">
        <v>130</v>
      </c>
      <c r="F27" s="106" t="s">
        <v>131</v>
      </c>
      <c r="G27" s="45" t="s">
        <v>327</v>
      </c>
      <c r="H27" s="128" t="s">
        <v>368</v>
      </c>
      <c r="I27" s="84">
        <v>20</v>
      </c>
      <c r="J27" s="107">
        <v>0.2</v>
      </c>
      <c r="K27" s="110"/>
      <c r="L27" s="42">
        <f>IF(Tableau537[[#This Row],[PN]]&gt;0.05,"ERREUR",Tableau537[[#This Row],[Prix de vente public]]*(1-(Tableau537[[#This Row],[Remise]]+Tableau537[[#This Row],[PN]])))</f>
        <v>16</v>
      </c>
      <c r="M27" s="44"/>
    </row>
    <row r="28" spans="4:13" x14ac:dyDescent="0.25">
      <c r="D28" s="180"/>
      <c r="E28" s="106" t="s">
        <v>130</v>
      </c>
      <c r="F28" s="106" t="s">
        <v>131</v>
      </c>
      <c r="G28" s="45" t="s">
        <v>328</v>
      </c>
      <c r="H28" s="128" t="s">
        <v>369</v>
      </c>
      <c r="I28" s="84">
        <v>20</v>
      </c>
      <c r="J28" s="107">
        <v>0.2</v>
      </c>
      <c r="K28" s="110"/>
      <c r="L28" s="42">
        <f>IF(Tableau537[[#This Row],[PN]]&gt;0.05,"ERREUR",Tableau537[[#This Row],[Prix de vente public]]*(1-(Tableau537[[#This Row],[Remise]]+Tableau537[[#This Row],[PN]])))</f>
        <v>16</v>
      </c>
      <c r="M28" s="44"/>
    </row>
    <row r="29" spans="4:13" x14ac:dyDescent="0.25">
      <c r="D29" s="180"/>
      <c r="E29" s="106" t="s">
        <v>130</v>
      </c>
      <c r="F29" s="106" t="s">
        <v>131</v>
      </c>
      <c r="G29" s="45" t="s">
        <v>329</v>
      </c>
      <c r="H29" s="128" t="s">
        <v>370</v>
      </c>
      <c r="I29" s="84">
        <v>20</v>
      </c>
      <c r="J29" s="107">
        <v>0.2</v>
      </c>
      <c r="K29" s="110"/>
      <c r="L29" s="42">
        <f>IF(Tableau537[[#This Row],[PN]]&gt;0.05,"ERREUR",Tableau537[[#This Row],[Prix de vente public]]*(1-(Tableau537[[#This Row],[Remise]]+Tableau537[[#This Row],[PN]])))</f>
        <v>16</v>
      </c>
      <c r="M29" s="44"/>
    </row>
    <row r="30" spans="4:13" x14ac:dyDescent="0.25">
      <c r="D30" s="180"/>
      <c r="E30" s="106" t="s">
        <v>130</v>
      </c>
      <c r="F30" s="106" t="s">
        <v>131</v>
      </c>
      <c r="G30" s="45" t="s">
        <v>330</v>
      </c>
      <c r="H30" s="128" t="s">
        <v>371</v>
      </c>
      <c r="I30" s="84">
        <v>20</v>
      </c>
      <c r="J30" s="107">
        <v>0.2</v>
      </c>
      <c r="K30" s="110"/>
      <c r="L30" s="42">
        <f>IF(Tableau537[[#This Row],[PN]]&gt;0.05,"ERREUR",Tableau537[[#This Row],[Prix de vente public]]*(1-(Tableau537[[#This Row],[Remise]]+Tableau537[[#This Row],[PN]])))</f>
        <v>16</v>
      </c>
      <c r="M30" s="44"/>
    </row>
    <row r="31" spans="4:13" x14ac:dyDescent="0.25">
      <c r="D31" s="180"/>
      <c r="E31" s="106" t="s">
        <v>130</v>
      </c>
      <c r="F31" s="106" t="s">
        <v>131</v>
      </c>
      <c r="G31" s="45" t="s">
        <v>331</v>
      </c>
      <c r="H31" s="128" t="s">
        <v>372</v>
      </c>
      <c r="I31" s="84">
        <v>20</v>
      </c>
      <c r="J31" s="107">
        <v>0.2</v>
      </c>
      <c r="K31" s="111"/>
      <c r="L31" s="42">
        <f>IF(Tableau537[[#This Row],[PN]]&gt;0.05,"ERREUR",Tableau537[[#This Row],[Prix de vente public]]*(1-(Tableau537[[#This Row],[Remise]]+Tableau537[[#This Row],[PN]])))</f>
        <v>16</v>
      </c>
      <c r="M31" s="44"/>
    </row>
    <row r="32" spans="4:13" x14ac:dyDescent="0.25">
      <c r="D32" s="180"/>
      <c r="E32" s="106" t="s">
        <v>130</v>
      </c>
      <c r="F32" s="106" t="s">
        <v>131</v>
      </c>
      <c r="G32" s="45" t="s">
        <v>332</v>
      </c>
      <c r="H32" s="128" t="s">
        <v>373</v>
      </c>
      <c r="I32" s="84">
        <v>20</v>
      </c>
      <c r="J32" s="107">
        <v>0.2</v>
      </c>
      <c r="K32" s="111"/>
      <c r="L32" s="42">
        <f>IF(Tableau537[[#This Row],[PN]]&gt;0.05,"ERREUR",Tableau537[[#This Row],[Prix de vente public]]*(1-(Tableau537[[#This Row],[Remise]]+Tableau537[[#This Row],[PN]])))</f>
        <v>16</v>
      </c>
      <c r="M32" s="44"/>
    </row>
    <row r="33" spans="4:13" x14ac:dyDescent="0.25">
      <c r="D33" s="180"/>
      <c r="E33" s="106" t="s">
        <v>130</v>
      </c>
      <c r="F33" s="106" t="s">
        <v>131</v>
      </c>
      <c r="G33" s="45" t="s">
        <v>333</v>
      </c>
      <c r="H33" s="128" t="s">
        <v>374</v>
      </c>
      <c r="I33" s="84">
        <v>20</v>
      </c>
      <c r="J33" s="107">
        <v>0.2</v>
      </c>
      <c r="K33" s="111"/>
      <c r="L33" s="42">
        <f>IF(Tableau537[[#This Row],[PN]]&gt;0.05,"ERREUR",Tableau537[[#This Row],[Prix de vente public]]*(1-(Tableau537[[#This Row],[Remise]]+Tableau537[[#This Row],[PN]])))</f>
        <v>16</v>
      </c>
      <c r="M33" s="44"/>
    </row>
    <row r="34" spans="4:13" x14ac:dyDescent="0.25">
      <c r="D34" s="180"/>
      <c r="E34" s="106" t="s">
        <v>130</v>
      </c>
      <c r="F34" s="106" t="s">
        <v>131</v>
      </c>
      <c r="G34" s="45" t="s">
        <v>334</v>
      </c>
      <c r="H34" s="128" t="s">
        <v>375</v>
      </c>
      <c r="I34" s="84">
        <v>20</v>
      </c>
      <c r="J34" s="107">
        <v>0.2</v>
      </c>
      <c r="K34" s="111"/>
      <c r="L34" s="42">
        <f>IF(Tableau537[[#This Row],[PN]]&gt;0.05,"ERREUR",Tableau537[[#This Row],[Prix de vente public]]*(1-(Tableau537[[#This Row],[Remise]]+Tableau537[[#This Row],[PN]])))</f>
        <v>16</v>
      </c>
      <c r="M34" s="44"/>
    </row>
    <row r="35" spans="4:13" x14ac:dyDescent="0.25">
      <c r="D35" s="180"/>
      <c r="E35" s="106" t="s">
        <v>130</v>
      </c>
      <c r="F35" s="106" t="s">
        <v>131</v>
      </c>
      <c r="G35" s="45" t="s">
        <v>335</v>
      </c>
      <c r="H35" s="128" t="s">
        <v>376</v>
      </c>
      <c r="I35" s="84">
        <v>20</v>
      </c>
      <c r="J35" s="107">
        <v>0.2</v>
      </c>
      <c r="K35" s="111"/>
      <c r="L35" s="42">
        <f>IF(Tableau537[[#This Row],[PN]]&gt;0.05,"ERREUR",Tableau537[[#This Row],[Prix de vente public]]*(1-(Tableau537[[#This Row],[Remise]]+Tableau537[[#This Row],[PN]])))</f>
        <v>16</v>
      </c>
      <c r="M35" s="44"/>
    </row>
    <row r="36" spans="4:13" x14ac:dyDescent="0.25">
      <c r="D36" s="180"/>
      <c r="E36" s="106" t="s">
        <v>130</v>
      </c>
      <c r="F36" s="106" t="s">
        <v>131</v>
      </c>
      <c r="G36" s="45" t="s">
        <v>336</v>
      </c>
      <c r="H36" s="128" t="s">
        <v>377</v>
      </c>
      <c r="I36" s="84">
        <v>20</v>
      </c>
      <c r="J36" s="107">
        <v>0.2</v>
      </c>
      <c r="K36" s="111"/>
      <c r="L36" s="42">
        <f>IF(Tableau537[[#This Row],[PN]]&gt;0.05,"ERREUR",Tableau537[[#This Row],[Prix de vente public]]*(1-(Tableau537[[#This Row],[Remise]]+Tableau537[[#This Row],[PN]])))</f>
        <v>16</v>
      </c>
      <c r="M36" s="44"/>
    </row>
    <row r="37" spans="4:13" x14ac:dyDescent="0.25">
      <c r="D37" s="180"/>
      <c r="E37" s="106" t="s">
        <v>130</v>
      </c>
      <c r="F37" s="106" t="s">
        <v>131</v>
      </c>
      <c r="G37" s="45" t="s">
        <v>337</v>
      </c>
      <c r="H37" s="128" t="s">
        <v>378</v>
      </c>
      <c r="I37" s="84">
        <v>20</v>
      </c>
      <c r="J37" s="107">
        <v>0.2</v>
      </c>
      <c r="K37" s="111"/>
      <c r="L37" s="42">
        <f>IF(Tableau537[[#This Row],[PN]]&gt;0.05,"ERREUR",Tableau537[[#This Row],[Prix de vente public]]*(1-(Tableau537[[#This Row],[Remise]]+Tableau537[[#This Row],[PN]])))</f>
        <v>16</v>
      </c>
      <c r="M37" s="44"/>
    </row>
    <row r="38" spans="4:13" x14ac:dyDescent="0.25">
      <c r="D38" s="180"/>
      <c r="E38" s="106" t="s">
        <v>130</v>
      </c>
      <c r="F38" s="106" t="s">
        <v>131</v>
      </c>
      <c r="G38" s="45" t="s">
        <v>338</v>
      </c>
      <c r="H38" s="128" t="s">
        <v>379</v>
      </c>
      <c r="I38" s="84">
        <v>20</v>
      </c>
      <c r="J38" s="107">
        <v>0.2</v>
      </c>
      <c r="K38" s="111"/>
      <c r="L38" s="42">
        <f>IF(Tableau537[[#This Row],[PN]]&gt;0.05,"ERREUR",Tableau537[[#This Row],[Prix de vente public]]*(1-(Tableau537[[#This Row],[Remise]]+Tableau537[[#This Row],[PN]])))</f>
        <v>16</v>
      </c>
      <c r="M38" s="44"/>
    </row>
    <row r="39" spans="4:13" x14ac:dyDescent="0.25">
      <c r="D39" s="180"/>
      <c r="E39" s="106" t="s">
        <v>130</v>
      </c>
      <c r="F39" s="106" t="s">
        <v>131</v>
      </c>
      <c r="G39" s="45" t="s">
        <v>339</v>
      </c>
      <c r="H39" s="128" t="s">
        <v>380</v>
      </c>
      <c r="I39" s="84">
        <v>20</v>
      </c>
      <c r="J39" s="107">
        <v>0.2</v>
      </c>
      <c r="K39" s="110"/>
      <c r="L39" s="42">
        <f>IF(Tableau537[[#This Row],[PN]]&gt;0.05,"ERREUR",Tableau537[[#This Row],[Prix de vente public]]*(1-(Tableau537[[#This Row],[Remise]]+Tableau537[[#This Row],[PN]])))</f>
        <v>16</v>
      </c>
      <c r="M39" s="44"/>
    </row>
    <row r="40" spans="4:13" x14ac:dyDescent="0.25">
      <c r="D40" s="180"/>
      <c r="E40" s="106" t="s">
        <v>130</v>
      </c>
      <c r="F40" s="106" t="s">
        <v>131</v>
      </c>
      <c r="G40" s="45" t="s">
        <v>340</v>
      </c>
      <c r="H40" s="128" t="s">
        <v>381</v>
      </c>
      <c r="I40" s="84">
        <v>20</v>
      </c>
      <c r="J40" s="107">
        <v>0.2</v>
      </c>
      <c r="K40" s="110"/>
      <c r="L40" s="42">
        <f>IF(Tableau537[[#This Row],[PN]]&gt;0.05,"ERREUR",Tableau537[[#This Row],[Prix de vente public]]*(1-(Tableau537[[#This Row],[Remise]]+Tableau537[[#This Row],[PN]])))</f>
        <v>16</v>
      </c>
      <c r="M40" s="44"/>
    </row>
    <row r="41" spans="4:13" x14ac:dyDescent="0.25">
      <c r="D41" s="180"/>
      <c r="E41" s="106" t="s">
        <v>130</v>
      </c>
      <c r="F41" s="106" t="s">
        <v>131</v>
      </c>
      <c r="G41" s="45" t="s">
        <v>341</v>
      </c>
      <c r="H41" s="128" t="s">
        <v>382</v>
      </c>
      <c r="I41" s="84">
        <v>20</v>
      </c>
      <c r="J41" s="107">
        <v>0.2</v>
      </c>
      <c r="K41" s="110"/>
      <c r="L41" s="42">
        <f>IF(Tableau537[[#This Row],[PN]]&gt;0.05,"ERREUR",Tableau537[[#This Row],[Prix de vente public]]*(1-(Tableau537[[#This Row],[Remise]]+Tableau537[[#This Row],[PN]])))</f>
        <v>16</v>
      </c>
      <c r="M41" s="44"/>
    </row>
    <row r="42" spans="4:13" x14ac:dyDescent="0.25">
      <c r="D42" s="180"/>
      <c r="E42" s="106" t="s">
        <v>130</v>
      </c>
      <c r="F42" s="106" t="s">
        <v>131</v>
      </c>
      <c r="G42" s="45" t="s">
        <v>342</v>
      </c>
      <c r="H42" s="128" t="s">
        <v>383</v>
      </c>
      <c r="I42" s="84">
        <v>20</v>
      </c>
      <c r="J42" s="107">
        <v>0.2</v>
      </c>
      <c r="K42" s="110"/>
      <c r="L42" s="42">
        <f>IF(Tableau537[[#This Row],[PN]]&gt;0.05,"ERREUR",Tableau537[[#This Row],[Prix de vente public]]*(1-(Tableau537[[#This Row],[Remise]]+Tableau537[[#This Row],[PN]])))</f>
        <v>16</v>
      </c>
      <c r="M42" s="44"/>
    </row>
    <row r="43" spans="4:13" x14ac:dyDescent="0.25">
      <c r="D43" s="180"/>
      <c r="E43" s="106" t="s">
        <v>130</v>
      </c>
      <c r="F43" s="106" t="s">
        <v>131</v>
      </c>
      <c r="G43" s="45" t="s">
        <v>343</v>
      </c>
      <c r="H43" s="128" t="s">
        <v>384</v>
      </c>
      <c r="I43" s="84">
        <v>20</v>
      </c>
      <c r="J43" s="107">
        <v>0.2</v>
      </c>
      <c r="K43" s="110"/>
      <c r="L43" s="42">
        <f>IF(Tableau537[[#This Row],[PN]]&gt;0.05,"ERREUR",Tableau537[[#This Row],[Prix de vente public]]*(1-(Tableau537[[#This Row],[Remise]]+Tableau537[[#This Row],[PN]])))</f>
        <v>16</v>
      </c>
      <c r="M43" s="44"/>
    </row>
    <row r="44" spans="4:13" x14ac:dyDescent="0.25">
      <c r="D44" s="180"/>
      <c r="E44" s="106" t="s">
        <v>130</v>
      </c>
      <c r="F44" s="106" t="s">
        <v>131</v>
      </c>
      <c r="G44" s="45" t="s">
        <v>344</v>
      </c>
      <c r="H44" s="128" t="s">
        <v>385</v>
      </c>
      <c r="I44" s="84">
        <v>20</v>
      </c>
      <c r="J44" s="107">
        <v>0.2</v>
      </c>
      <c r="K44" s="110"/>
      <c r="L44" s="42">
        <f>IF(Tableau537[[#This Row],[PN]]&gt;0.05,"ERREUR",Tableau537[[#This Row],[Prix de vente public]]*(1-(Tableau537[[#This Row],[Remise]]+Tableau537[[#This Row],[PN]])))</f>
        <v>16</v>
      </c>
      <c r="M44" s="44"/>
    </row>
    <row r="45" spans="4:13" x14ac:dyDescent="0.25">
      <c r="D45" s="180"/>
      <c r="E45" s="106" t="s">
        <v>130</v>
      </c>
      <c r="F45" s="106" t="s">
        <v>131</v>
      </c>
      <c r="G45" s="45" t="s">
        <v>345</v>
      </c>
      <c r="H45" s="128" t="s">
        <v>386</v>
      </c>
      <c r="I45" s="84">
        <v>20</v>
      </c>
      <c r="J45" s="107">
        <v>0.2</v>
      </c>
      <c r="K45" s="110"/>
      <c r="L45" s="42">
        <f>IF(Tableau537[[#This Row],[PN]]&gt;0.05,"ERREUR",Tableau537[[#This Row],[Prix de vente public]]*(1-(Tableau537[[#This Row],[Remise]]+Tableau537[[#This Row],[PN]])))</f>
        <v>16</v>
      </c>
      <c r="M45" s="44"/>
    </row>
    <row r="46" spans="4:13" x14ac:dyDescent="0.25">
      <c r="D46" s="180"/>
      <c r="E46" s="106" t="s">
        <v>130</v>
      </c>
      <c r="F46" s="106" t="s">
        <v>131</v>
      </c>
      <c r="G46" s="45" t="s">
        <v>346</v>
      </c>
      <c r="H46" s="128" t="s">
        <v>387</v>
      </c>
      <c r="I46" s="84">
        <v>20</v>
      </c>
      <c r="J46" s="107">
        <v>0.2</v>
      </c>
      <c r="K46" s="110"/>
      <c r="L46" s="42">
        <f>IF(Tableau537[[#This Row],[PN]]&gt;0.05,"ERREUR",Tableau537[[#This Row],[Prix de vente public]]*(1-(Tableau537[[#This Row],[Remise]]+Tableau537[[#This Row],[PN]])))</f>
        <v>16</v>
      </c>
      <c r="M46" s="44"/>
    </row>
    <row r="47" spans="4:13" x14ac:dyDescent="0.25">
      <c r="D47" s="180"/>
      <c r="E47" s="106" t="s">
        <v>130</v>
      </c>
      <c r="F47" s="106" t="s">
        <v>131</v>
      </c>
      <c r="G47" s="45" t="s">
        <v>347</v>
      </c>
      <c r="H47" s="128" t="s">
        <v>388</v>
      </c>
      <c r="I47" s="84">
        <v>20</v>
      </c>
      <c r="J47" s="107">
        <v>0.2</v>
      </c>
      <c r="K47" s="110"/>
      <c r="L47" s="42">
        <f>IF(Tableau537[[#This Row],[PN]]&gt;0.05,"ERREUR",Tableau537[[#This Row],[Prix de vente public]]*(1-(Tableau537[[#This Row],[Remise]]+Tableau537[[#This Row],[PN]])))</f>
        <v>16</v>
      </c>
      <c r="M47" s="44"/>
    </row>
    <row r="48" spans="4:13" x14ac:dyDescent="0.25">
      <c r="D48" s="180"/>
      <c r="E48" s="106" t="s">
        <v>130</v>
      </c>
      <c r="F48" s="106" t="s">
        <v>131</v>
      </c>
      <c r="G48" s="45" t="s">
        <v>6309</v>
      </c>
      <c r="H48" s="128" t="s">
        <v>436</v>
      </c>
      <c r="I48" s="84">
        <v>20</v>
      </c>
      <c r="J48" s="107">
        <v>0.2</v>
      </c>
      <c r="K48" s="110"/>
      <c r="L48" s="42">
        <f>IF(Tableau537[[#This Row],[PN]]&gt;0.05,"ERREUR",Tableau537[[#This Row],[Prix de vente public]]*(1-(Tableau537[[#This Row],[Remise]]+Tableau537[[#This Row],[PN]])))</f>
        <v>16</v>
      </c>
      <c r="M48" s="44"/>
    </row>
    <row r="49" spans="4:13" x14ac:dyDescent="0.25">
      <c r="D49" s="180"/>
      <c r="E49" s="106" t="s">
        <v>130</v>
      </c>
      <c r="F49" s="106" t="s">
        <v>131</v>
      </c>
      <c r="G49" s="45" t="s">
        <v>6310</v>
      </c>
      <c r="H49" s="128" t="s">
        <v>437</v>
      </c>
      <c r="I49" s="84">
        <v>20</v>
      </c>
      <c r="J49" s="107">
        <v>0.2</v>
      </c>
      <c r="K49" s="110"/>
      <c r="L49" s="42">
        <f>IF(Tableau537[[#This Row],[PN]]&gt;0.05,"ERREUR",Tableau537[[#This Row],[Prix de vente public]]*(1-(Tableau537[[#This Row],[Remise]]+Tableau537[[#This Row],[PN]])))</f>
        <v>16</v>
      </c>
      <c r="M49" s="44"/>
    </row>
    <row r="50" spans="4:13" x14ac:dyDescent="0.25">
      <c r="D50" s="180"/>
      <c r="E50" s="106" t="s">
        <v>130</v>
      </c>
      <c r="F50" s="106" t="s">
        <v>131</v>
      </c>
      <c r="G50" s="45" t="s">
        <v>6311</v>
      </c>
      <c r="H50" s="128" t="s">
        <v>438</v>
      </c>
      <c r="I50" s="84">
        <v>20</v>
      </c>
      <c r="J50" s="107">
        <v>0.2</v>
      </c>
      <c r="K50" s="110"/>
      <c r="L50" s="42">
        <f>IF(Tableau537[[#This Row],[PN]]&gt;0.05,"ERREUR",Tableau537[[#This Row],[Prix de vente public]]*(1-(Tableau537[[#This Row],[Remise]]+Tableau537[[#This Row],[PN]])))</f>
        <v>16</v>
      </c>
      <c r="M50" s="44"/>
    </row>
    <row r="51" spans="4:13" x14ac:dyDescent="0.25">
      <c r="D51" s="180"/>
      <c r="E51" s="106" t="s">
        <v>130</v>
      </c>
      <c r="F51" s="106" t="s">
        <v>131</v>
      </c>
      <c r="G51" s="45" t="s">
        <v>6312</v>
      </c>
      <c r="H51" s="128" t="s">
        <v>439</v>
      </c>
      <c r="I51" s="84">
        <v>20</v>
      </c>
      <c r="J51" s="107">
        <v>0.2</v>
      </c>
      <c r="K51" s="110"/>
      <c r="L51" s="42">
        <f>IF(Tableau537[[#This Row],[PN]]&gt;0.05,"ERREUR",Tableau537[[#This Row],[Prix de vente public]]*(1-(Tableau537[[#This Row],[Remise]]+Tableau537[[#This Row],[PN]])))</f>
        <v>16</v>
      </c>
      <c r="M51" s="44"/>
    </row>
    <row r="52" spans="4:13" x14ac:dyDescent="0.25">
      <c r="D52" s="180"/>
      <c r="E52" s="106" t="s">
        <v>130</v>
      </c>
      <c r="F52" s="106" t="s">
        <v>131</v>
      </c>
      <c r="G52" s="45" t="s">
        <v>6313</v>
      </c>
      <c r="H52" s="128" t="s">
        <v>440</v>
      </c>
      <c r="I52" s="84">
        <v>20</v>
      </c>
      <c r="J52" s="107">
        <v>0.2</v>
      </c>
      <c r="K52" s="110"/>
      <c r="L52" s="42">
        <f>IF(Tableau537[[#This Row],[PN]]&gt;0.05,"ERREUR",Tableau537[[#This Row],[Prix de vente public]]*(1-(Tableau537[[#This Row],[Remise]]+Tableau537[[#This Row],[PN]])))</f>
        <v>16</v>
      </c>
      <c r="M52" s="44"/>
    </row>
    <row r="53" spans="4:13" x14ac:dyDescent="0.25">
      <c r="D53" s="180"/>
      <c r="E53" s="106" t="s">
        <v>130</v>
      </c>
      <c r="F53" s="106" t="s">
        <v>131</v>
      </c>
      <c r="G53" s="45" t="s">
        <v>6314</v>
      </c>
      <c r="H53" s="128" t="s">
        <v>441</v>
      </c>
      <c r="I53" s="84">
        <v>20</v>
      </c>
      <c r="J53" s="107">
        <v>0.2</v>
      </c>
      <c r="K53" s="110"/>
      <c r="L53" s="42">
        <f>IF(Tableau537[[#This Row],[PN]]&gt;0.05,"ERREUR",Tableau537[[#This Row],[Prix de vente public]]*(1-(Tableau537[[#This Row],[Remise]]+Tableau537[[#This Row],[PN]])))</f>
        <v>16</v>
      </c>
      <c r="M53" s="44"/>
    </row>
    <row r="54" spans="4:13" x14ac:dyDescent="0.25">
      <c r="D54" s="180"/>
      <c r="E54" s="106" t="s">
        <v>130</v>
      </c>
      <c r="F54" s="106" t="s">
        <v>131</v>
      </c>
      <c r="G54" s="45" t="s">
        <v>6315</v>
      </c>
      <c r="H54" s="128" t="s">
        <v>442</v>
      </c>
      <c r="I54" s="84">
        <v>20</v>
      </c>
      <c r="J54" s="107">
        <v>0.2</v>
      </c>
      <c r="K54" s="110"/>
      <c r="L54" s="42">
        <f>IF(Tableau537[[#This Row],[PN]]&gt;0.05,"ERREUR",Tableau537[[#This Row],[Prix de vente public]]*(1-(Tableau537[[#This Row],[Remise]]+Tableau537[[#This Row],[PN]])))</f>
        <v>16</v>
      </c>
      <c r="M54" s="44"/>
    </row>
    <row r="55" spans="4:13" x14ac:dyDescent="0.25">
      <c r="D55" s="180"/>
      <c r="E55" s="106" t="s">
        <v>130</v>
      </c>
      <c r="F55" s="106" t="s">
        <v>131</v>
      </c>
      <c r="G55" s="45" t="s">
        <v>6316</v>
      </c>
      <c r="H55" s="128" t="s">
        <v>443</v>
      </c>
      <c r="I55" s="84">
        <v>20</v>
      </c>
      <c r="J55" s="107">
        <v>0.2</v>
      </c>
      <c r="K55" s="110"/>
      <c r="L55" s="42">
        <f>IF(Tableau537[[#This Row],[PN]]&gt;0.05,"ERREUR",Tableau537[[#This Row],[Prix de vente public]]*(1-(Tableau537[[#This Row],[Remise]]+Tableau537[[#This Row],[PN]])))</f>
        <v>16</v>
      </c>
      <c r="M55" s="44"/>
    </row>
    <row r="56" spans="4:13" x14ac:dyDescent="0.25">
      <c r="D56" s="180"/>
      <c r="E56" s="106" t="s">
        <v>130</v>
      </c>
      <c r="F56" s="106" t="s">
        <v>131</v>
      </c>
      <c r="G56" s="45" t="s">
        <v>6317</v>
      </c>
      <c r="H56" s="128" t="s">
        <v>444</v>
      </c>
      <c r="I56" s="84">
        <v>20</v>
      </c>
      <c r="J56" s="107">
        <v>0.2</v>
      </c>
      <c r="K56" s="110"/>
      <c r="L56" s="42">
        <f>IF(Tableau537[[#This Row],[PN]]&gt;0.05,"ERREUR",Tableau537[[#This Row],[Prix de vente public]]*(1-(Tableau537[[#This Row],[Remise]]+Tableau537[[#This Row],[PN]])))</f>
        <v>16</v>
      </c>
      <c r="M56" s="44"/>
    </row>
    <row r="57" spans="4:13" x14ac:dyDescent="0.25">
      <c r="D57" s="180"/>
      <c r="E57" s="106" t="s">
        <v>130</v>
      </c>
      <c r="F57" s="106" t="s">
        <v>131</v>
      </c>
      <c r="G57" s="45" t="s">
        <v>6318</v>
      </c>
      <c r="H57" s="128" t="s">
        <v>445</v>
      </c>
      <c r="I57" s="84">
        <v>20</v>
      </c>
      <c r="J57" s="107">
        <v>0.2</v>
      </c>
      <c r="K57" s="110"/>
      <c r="L57" s="42">
        <f>IF(Tableau537[[#This Row],[PN]]&gt;0.05,"ERREUR",Tableau537[[#This Row],[Prix de vente public]]*(1-(Tableau537[[#This Row],[Remise]]+Tableau537[[#This Row],[PN]])))</f>
        <v>16</v>
      </c>
      <c r="M57" s="44"/>
    </row>
    <row r="58" spans="4:13" x14ac:dyDescent="0.25">
      <c r="D58" s="180"/>
      <c r="E58" s="106" t="s">
        <v>130</v>
      </c>
      <c r="F58" s="106" t="s">
        <v>131</v>
      </c>
      <c r="G58" s="45" t="s">
        <v>6319</v>
      </c>
      <c r="H58" s="128" t="s">
        <v>446</v>
      </c>
      <c r="I58" s="84">
        <v>20</v>
      </c>
      <c r="J58" s="107">
        <v>0.2</v>
      </c>
      <c r="K58" s="110"/>
      <c r="L58" s="42">
        <f>IF(Tableau537[[#This Row],[PN]]&gt;0.05,"ERREUR",Tableau537[[#This Row],[Prix de vente public]]*(1-(Tableau537[[#This Row],[Remise]]+Tableau537[[#This Row],[PN]])))</f>
        <v>16</v>
      </c>
      <c r="M58" s="44"/>
    </row>
    <row r="59" spans="4:13" x14ac:dyDescent="0.25">
      <c r="D59" s="180"/>
      <c r="E59" s="106" t="s">
        <v>130</v>
      </c>
      <c r="F59" s="106" t="s">
        <v>131</v>
      </c>
      <c r="G59" s="45" t="s">
        <v>6320</v>
      </c>
      <c r="H59" s="128" t="s">
        <v>447</v>
      </c>
      <c r="I59" s="84">
        <v>20</v>
      </c>
      <c r="J59" s="107">
        <v>0.2</v>
      </c>
      <c r="K59" s="110"/>
      <c r="L59" s="42">
        <f>IF(Tableau537[[#This Row],[PN]]&gt;0.05,"ERREUR",Tableau537[[#This Row],[Prix de vente public]]*(1-(Tableau537[[#This Row],[Remise]]+Tableau537[[#This Row],[PN]])))</f>
        <v>16</v>
      </c>
      <c r="M59" s="44"/>
    </row>
    <row r="60" spans="4:13" x14ac:dyDescent="0.25">
      <c r="E60" s="106" t="s">
        <v>130</v>
      </c>
      <c r="F60" s="106" t="s">
        <v>131</v>
      </c>
      <c r="G60" s="45" t="s">
        <v>6321</v>
      </c>
      <c r="H60" s="128" t="s">
        <v>448</v>
      </c>
      <c r="I60" s="84">
        <v>20</v>
      </c>
      <c r="J60" s="107">
        <v>0.2</v>
      </c>
      <c r="K60" s="110"/>
      <c r="L60" s="42">
        <f>IF(Tableau537[[#This Row],[PN]]&gt;0.05,"ERREUR",Tableau537[[#This Row],[Prix de vente public]]*(1-(Tableau537[[#This Row],[Remise]]+Tableau537[[#This Row],[PN]])))</f>
        <v>16</v>
      </c>
      <c r="M60" s="44"/>
    </row>
    <row r="61" spans="4:13" x14ac:dyDescent="0.25">
      <c r="E61" s="106" t="s">
        <v>130</v>
      </c>
      <c r="F61" s="106" t="s">
        <v>131</v>
      </c>
      <c r="G61" s="45" t="s">
        <v>6322</v>
      </c>
      <c r="H61" s="128" t="s">
        <v>449</v>
      </c>
      <c r="I61" s="84">
        <v>20</v>
      </c>
      <c r="J61" s="107">
        <v>0.2</v>
      </c>
      <c r="K61" s="110"/>
      <c r="L61" s="42">
        <f>IF(Tableau537[[#This Row],[PN]]&gt;0.05,"ERREUR",Tableau537[[#This Row],[Prix de vente public]]*(1-(Tableau537[[#This Row],[Remise]]+Tableau537[[#This Row],[PN]])))</f>
        <v>16</v>
      </c>
      <c r="M61" s="44"/>
    </row>
    <row r="62" spans="4:13" x14ac:dyDescent="0.25">
      <c r="E62" s="106" t="s">
        <v>130</v>
      </c>
      <c r="F62" s="106" t="s">
        <v>131</v>
      </c>
      <c r="G62" s="45" t="s">
        <v>6323</v>
      </c>
      <c r="H62" s="128" t="s">
        <v>450</v>
      </c>
      <c r="I62" s="84">
        <v>20</v>
      </c>
      <c r="J62" s="107">
        <v>0.2</v>
      </c>
      <c r="K62" s="110"/>
      <c r="L62" s="42">
        <f>IF(Tableau537[[#This Row],[PN]]&gt;0.05,"ERREUR",Tableau537[[#This Row],[Prix de vente public]]*(1-(Tableau537[[#This Row],[Remise]]+Tableau537[[#This Row],[PN]])))</f>
        <v>16</v>
      </c>
      <c r="M62" s="44"/>
    </row>
    <row r="63" spans="4:13" x14ac:dyDescent="0.25">
      <c r="E63" s="106" t="s">
        <v>130</v>
      </c>
      <c r="F63" s="106" t="s">
        <v>131</v>
      </c>
      <c r="G63" s="45" t="s">
        <v>6324</v>
      </c>
      <c r="H63" s="128" t="s">
        <v>451</v>
      </c>
      <c r="I63" s="84">
        <v>20</v>
      </c>
      <c r="J63" s="107">
        <v>0.2</v>
      </c>
      <c r="K63" s="110"/>
      <c r="L63" s="42">
        <f>IF(Tableau537[[#This Row],[PN]]&gt;0.05,"ERREUR",Tableau537[[#This Row],[Prix de vente public]]*(1-(Tableau537[[#This Row],[Remise]]+Tableau537[[#This Row],[PN]])))</f>
        <v>16</v>
      </c>
      <c r="M63" s="44"/>
    </row>
    <row r="64" spans="4:13" x14ac:dyDescent="0.25">
      <c r="E64" s="106" t="s">
        <v>130</v>
      </c>
      <c r="F64" s="106" t="s">
        <v>131</v>
      </c>
      <c r="G64" s="45" t="s">
        <v>6325</v>
      </c>
      <c r="H64" s="128" t="s">
        <v>452</v>
      </c>
      <c r="I64" s="84">
        <v>20</v>
      </c>
      <c r="J64" s="107">
        <v>0.2</v>
      </c>
      <c r="K64" s="110"/>
      <c r="L64" s="42">
        <f>IF(Tableau537[[#This Row],[PN]]&gt;0.05,"ERREUR",Tableau537[[#This Row],[Prix de vente public]]*(1-(Tableau537[[#This Row],[Remise]]+Tableau537[[#This Row],[PN]])))</f>
        <v>16</v>
      </c>
      <c r="M64" s="44"/>
    </row>
    <row r="65" spans="5:13" x14ac:dyDescent="0.25">
      <c r="E65" s="106" t="s">
        <v>130</v>
      </c>
      <c r="F65" s="106" t="s">
        <v>131</v>
      </c>
      <c r="G65" s="45" t="s">
        <v>6326</v>
      </c>
      <c r="H65" s="128" t="s">
        <v>4399</v>
      </c>
      <c r="I65" s="84">
        <v>20</v>
      </c>
      <c r="J65" s="107">
        <v>0.2</v>
      </c>
      <c r="K65" s="110"/>
      <c r="L65" s="42">
        <f>IF(Tableau537[[#This Row],[PN]]&gt;0.05,"ERREUR",Tableau537[[#This Row],[Prix de vente public]]*(1-(Tableau537[[#This Row],[Remise]]+Tableau537[[#This Row],[PN]])))</f>
        <v>16</v>
      </c>
      <c r="M65" s="44"/>
    </row>
    <row r="66" spans="5:13" x14ac:dyDescent="0.25">
      <c r="E66" s="106" t="s">
        <v>130</v>
      </c>
      <c r="F66" s="106" t="s">
        <v>131</v>
      </c>
      <c r="G66" s="45" t="s">
        <v>6327</v>
      </c>
      <c r="H66" s="128" t="s">
        <v>4400</v>
      </c>
      <c r="I66" s="84">
        <v>20</v>
      </c>
      <c r="J66" s="107">
        <v>0.2</v>
      </c>
      <c r="K66" s="110"/>
      <c r="L66" s="42">
        <f>IF(Tableau537[[#This Row],[PN]]&gt;0.05,"ERREUR",Tableau537[[#This Row],[Prix de vente public]]*(1-(Tableau537[[#This Row],[Remise]]+Tableau537[[#This Row],[PN]])))</f>
        <v>16</v>
      </c>
      <c r="M66" s="44"/>
    </row>
    <row r="67" spans="5:13" x14ac:dyDescent="0.25">
      <c r="E67" s="106" t="s">
        <v>130</v>
      </c>
      <c r="F67" s="106" t="s">
        <v>131</v>
      </c>
      <c r="G67" s="45" t="s">
        <v>6328</v>
      </c>
      <c r="H67" s="128" t="s">
        <v>4401</v>
      </c>
      <c r="I67" s="84">
        <v>20</v>
      </c>
      <c r="J67" s="107">
        <v>0.2</v>
      </c>
      <c r="K67" s="110"/>
      <c r="L67" s="42">
        <f>IF(Tableau537[[#This Row],[PN]]&gt;0.05,"ERREUR",Tableau537[[#This Row],[Prix de vente public]]*(1-(Tableau537[[#This Row],[Remise]]+Tableau537[[#This Row],[PN]])))</f>
        <v>16</v>
      </c>
      <c r="M67" s="44"/>
    </row>
    <row r="68" spans="5:13" x14ac:dyDescent="0.25">
      <c r="E68" s="106" t="s">
        <v>130</v>
      </c>
      <c r="F68" s="106" t="s">
        <v>131</v>
      </c>
      <c r="G68" s="45" t="s">
        <v>6329</v>
      </c>
      <c r="H68" s="128" t="s">
        <v>4402</v>
      </c>
      <c r="I68" s="84">
        <v>20</v>
      </c>
      <c r="J68" s="107">
        <v>0.2</v>
      </c>
      <c r="K68" s="110"/>
      <c r="L68" s="42">
        <f>IF(Tableau537[[#This Row],[PN]]&gt;0.05,"ERREUR",Tableau537[[#This Row],[Prix de vente public]]*(1-(Tableau537[[#This Row],[Remise]]+Tableau537[[#This Row],[PN]])))</f>
        <v>16</v>
      </c>
      <c r="M68" s="44"/>
    </row>
    <row r="69" spans="5:13" x14ac:dyDescent="0.25">
      <c r="E69" s="106" t="s">
        <v>130</v>
      </c>
      <c r="F69" s="106" t="s">
        <v>131</v>
      </c>
      <c r="G69" s="45" t="s">
        <v>6330</v>
      </c>
      <c r="H69" s="128" t="s">
        <v>4403</v>
      </c>
      <c r="I69" s="84">
        <v>20</v>
      </c>
      <c r="J69" s="107">
        <v>0.2</v>
      </c>
      <c r="K69" s="110"/>
      <c r="L69" s="42">
        <f>IF(Tableau537[[#This Row],[PN]]&gt;0.05,"ERREUR",Tableau537[[#This Row],[Prix de vente public]]*(1-(Tableau537[[#This Row],[Remise]]+Tableau537[[#This Row],[PN]])))</f>
        <v>16</v>
      </c>
      <c r="M69" s="44"/>
    </row>
    <row r="70" spans="5:13" x14ac:dyDescent="0.25">
      <c r="E70" s="106" t="s">
        <v>130</v>
      </c>
      <c r="F70" s="106" t="s">
        <v>131</v>
      </c>
      <c r="G70" s="45" t="s">
        <v>6331</v>
      </c>
      <c r="H70" s="128" t="s">
        <v>4404</v>
      </c>
      <c r="I70" s="84">
        <v>20</v>
      </c>
      <c r="J70" s="107">
        <v>0.2</v>
      </c>
      <c r="K70" s="110"/>
      <c r="L70" s="42">
        <f>IF(Tableau537[[#This Row],[PN]]&gt;0.05,"ERREUR",Tableau537[[#This Row],[Prix de vente public]]*(1-(Tableau537[[#This Row],[Remise]]+Tableau537[[#This Row],[PN]])))</f>
        <v>16</v>
      </c>
      <c r="M70" s="44"/>
    </row>
    <row r="71" spans="5:13" x14ac:dyDescent="0.25">
      <c r="E71" s="106" t="s">
        <v>130</v>
      </c>
      <c r="F71" s="106" t="s">
        <v>131</v>
      </c>
      <c r="G71" s="45" t="s">
        <v>6332</v>
      </c>
      <c r="H71" s="128" t="s">
        <v>4405</v>
      </c>
      <c r="I71" s="84">
        <v>20</v>
      </c>
      <c r="J71" s="107">
        <v>0.2</v>
      </c>
      <c r="K71" s="110"/>
      <c r="L71" s="42">
        <f>IF(Tableau537[[#This Row],[PN]]&gt;0.05,"ERREUR",Tableau537[[#This Row],[Prix de vente public]]*(1-(Tableau537[[#This Row],[Remise]]+Tableau537[[#This Row],[PN]])))</f>
        <v>16</v>
      </c>
      <c r="M71" s="44"/>
    </row>
    <row r="72" spans="5:13" x14ac:dyDescent="0.25">
      <c r="E72" s="106" t="s">
        <v>130</v>
      </c>
      <c r="F72" s="106" t="s">
        <v>131</v>
      </c>
      <c r="G72" s="45" t="s">
        <v>6333</v>
      </c>
      <c r="H72" s="128" t="s">
        <v>4406</v>
      </c>
      <c r="I72" s="84">
        <v>20</v>
      </c>
      <c r="J72" s="107">
        <v>0.2</v>
      </c>
      <c r="K72" s="110"/>
      <c r="L72" s="42">
        <f>IF(Tableau537[[#This Row],[PN]]&gt;0.05,"ERREUR",Tableau537[[#This Row],[Prix de vente public]]*(1-(Tableau537[[#This Row],[Remise]]+Tableau537[[#This Row],[PN]])))</f>
        <v>16</v>
      </c>
      <c r="M72" s="44"/>
    </row>
    <row r="73" spans="5:13" x14ac:dyDescent="0.25">
      <c r="E73" s="106" t="s">
        <v>130</v>
      </c>
      <c r="F73" s="106" t="s">
        <v>131</v>
      </c>
      <c r="G73" s="45" t="s">
        <v>6334</v>
      </c>
      <c r="H73" s="128" t="s">
        <v>4407</v>
      </c>
      <c r="I73" s="84">
        <v>20</v>
      </c>
      <c r="J73" s="107">
        <v>0.2</v>
      </c>
      <c r="K73" s="110"/>
      <c r="L73" s="42">
        <f>IF(Tableau537[[#This Row],[PN]]&gt;0.05,"ERREUR",Tableau537[[#This Row],[Prix de vente public]]*(1-(Tableau537[[#This Row],[Remise]]+Tableau537[[#This Row],[PN]])))</f>
        <v>16</v>
      </c>
      <c r="M73" s="44"/>
    </row>
    <row r="74" spans="5:13" x14ac:dyDescent="0.25">
      <c r="E74" s="106" t="s">
        <v>130</v>
      </c>
      <c r="F74" s="106" t="s">
        <v>131</v>
      </c>
      <c r="G74" s="45" t="s">
        <v>6335</v>
      </c>
      <c r="H74" s="128" t="s">
        <v>4408</v>
      </c>
      <c r="I74" s="84">
        <v>20</v>
      </c>
      <c r="J74" s="107">
        <v>0.2</v>
      </c>
      <c r="K74" s="110"/>
      <c r="L74" s="42">
        <f>IF(Tableau537[[#This Row],[PN]]&gt;0.05,"ERREUR",Tableau537[[#This Row],[Prix de vente public]]*(1-(Tableau537[[#This Row],[Remise]]+Tableau537[[#This Row],[PN]])))</f>
        <v>16</v>
      </c>
      <c r="M74" s="44"/>
    </row>
    <row r="75" spans="5:13" x14ac:dyDescent="0.25">
      <c r="E75" s="106" t="s">
        <v>130</v>
      </c>
      <c r="F75" s="106" t="s">
        <v>131</v>
      </c>
      <c r="G75" s="45" t="s">
        <v>6336</v>
      </c>
      <c r="H75" s="128" t="s">
        <v>4409</v>
      </c>
      <c r="I75" s="84">
        <v>20</v>
      </c>
      <c r="J75" s="107">
        <v>0.2</v>
      </c>
      <c r="K75" s="110"/>
      <c r="L75" s="42">
        <f>IF(Tableau537[[#This Row],[PN]]&gt;0.05,"ERREUR",Tableau537[[#This Row],[Prix de vente public]]*(1-(Tableau537[[#This Row],[Remise]]+Tableau537[[#This Row],[PN]])))</f>
        <v>16</v>
      </c>
      <c r="M75" s="44"/>
    </row>
    <row r="76" spans="5:13" x14ac:dyDescent="0.25">
      <c r="E76" s="106" t="s">
        <v>130</v>
      </c>
      <c r="F76" s="106" t="s">
        <v>131</v>
      </c>
      <c r="G76" s="45" t="s">
        <v>6337</v>
      </c>
      <c r="H76" s="128" t="s">
        <v>4410</v>
      </c>
      <c r="I76" s="84">
        <v>20</v>
      </c>
      <c r="J76" s="107">
        <v>0.2</v>
      </c>
      <c r="K76" s="110"/>
      <c r="L76" s="42">
        <f>IF(Tableau537[[#This Row],[PN]]&gt;0.05,"ERREUR",Tableau537[[#This Row],[Prix de vente public]]*(1-(Tableau537[[#This Row],[Remise]]+Tableau537[[#This Row],[PN]])))</f>
        <v>16</v>
      </c>
      <c r="M76" s="44"/>
    </row>
    <row r="77" spans="5:13" x14ac:dyDescent="0.25">
      <c r="E77" s="106" t="s">
        <v>130</v>
      </c>
      <c r="F77" s="106" t="s">
        <v>131</v>
      </c>
      <c r="G77" s="45" t="s">
        <v>6338</v>
      </c>
      <c r="H77" s="128" t="s">
        <v>4411</v>
      </c>
      <c r="I77" s="84">
        <v>20</v>
      </c>
      <c r="J77" s="107">
        <v>0.2</v>
      </c>
      <c r="K77" s="110"/>
      <c r="L77" s="42">
        <f>IF(Tableau537[[#This Row],[PN]]&gt;0.05,"ERREUR",Tableau537[[#This Row],[Prix de vente public]]*(1-(Tableau537[[#This Row],[Remise]]+Tableau537[[#This Row],[PN]])))</f>
        <v>16</v>
      </c>
      <c r="M77" s="44"/>
    </row>
    <row r="78" spans="5:13" x14ac:dyDescent="0.25">
      <c r="E78" s="106" t="s">
        <v>130</v>
      </c>
      <c r="F78" s="106" t="s">
        <v>131</v>
      </c>
      <c r="G78" s="45" t="s">
        <v>6339</v>
      </c>
      <c r="H78" s="128" t="s">
        <v>4412</v>
      </c>
      <c r="I78" s="84">
        <v>20</v>
      </c>
      <c r="J78" s="107">
        <v>0.2</v>
      </c>
      <c r="K78" s="110"/>
      <c r="L78" s="42">
        <f>IF(Tableau537[[#This Row],[PN]]&gt;0.05,"ERREUR",Tableau537[[#This Row],[Prix de vente public]]*(1-(Tableau537[[#This Row],[Remise]]+Tableau537[[#This Row],[PN]])))</f>
        <v>16</v>
      </c>
      <c r="M78" s="44"/>
    </row>
    <row r="79" spans="5:13" x14ac:dyDescent="0.25">
      <c r="E79" s="106" t="s">
        <v>130</v>
      </c>
      <c r="F79" s="106" t="s">
        <v>131</v>
      </c>
      <c r="G79" s="45" t="s">
        <v>6340</v>
      </c>
      <c r="H79" s="128" t="s">
        <v>4413</v>
      </c>
      <c r="I79" s="84">
        <v>20</v>
      </c>
      <c r="J79" s="107">
        <v>0.2</v>
      </c>
      <c r="K79" s="110"/>
      <c r="L79" s="42">
        <f>IF(Tableau537[[#This Row],[PN]]&gt;0.05,"ERREUR",Tableau537[[#This Row],[Prix de vente public]]*(1-(Tableau537[[#This Row],[Remise]]+Tableau537[[#This Row],[PN]])))</f>
        <v>16</v>
      </c>
      <c r="M79" s="44"/>
    </row>
    <row r="80" spans="5:13" x14ac:dyDescent="0.25">
      <c r="E80" s="106" t="s">
        <v>130</v>
      </c>
      <c r="F80" s="106" t="s">
        <v>131</v>
      </c>
      <c r="G80" s="45" t="s">
        <v>6341</v>
      </c>
      <c r="H80" s="128" t="s">
        <v>4414</v>
      </c>
      <c r="I80" s="84">
        <v>20</v>
      </c>
      <c r="J80" s="107">
        <v>0.2</v>
      </c>
      <c r="K80" s="110"/>
      <c r="L80" s="42">
        <f>IF(Tableau537[[#This Row],[PN]]&gt;0.05,"ERREUR",Tableau537[[#This Row],[Prix de vente public]]*(1-(Tableau537[[#This Row],[Remise]]+Tableau537[[#This Row],[PN]])))</f>
        <v>16</v>
      </c>
      <c r="M80" s="44"/>
    </row>
    <row r="81" spans="5:13" x14ac:dyDescent="0.25">
      <c r="E81" s="106" t="s">
        <v>130</v>
      </c>
      <c r="F81" s="106" t="s">
        <v>131</v>
      </c>
      <c r="G81" s="45" t="s">
        <v>6342</v>
      </c>
      <c r="H81" s="128" t="s">
        <v>4415</v>
      </c>
      <c r="I81" s="84">
        <v>20</v>
      </c>
      <c r="J81" s="107">
        <v>0.2</v>
      </c>
      <c r="K81" s="110"/>
      <c r="L81" s="42">
        <f>IF(Tableau537[[#This Row],[PN]]&gt;0.05,"ERREUR",Tableau537[[#This Row],[Prix de vente public]]*(1-(Tableau537[[#This Row],[Remise]]+Tableau537[[#This Row],[PN]])))</f>
        <v>16</v>
      </c>
      <c r="M81" s="44"/>
    </row>
    <row r="82" spans="5:13" x14ac:dyDescent="0.25">
      <c r="E82" s="106" t="s">
        <v>130</v>
      </c>
      <c r="F82" s="106" t="s">
        <v>131</v>
      </c>
      <c r="G82" s="45" t="s">
        <v>6343</v>
      </c>
      <c r="H82" s="128" t="s">
        <v>4416</v>
      </c>
      <c r="I82" s="84">
        <v>20</v>
      </c>
      <c r="J82" s="107">
        <v>0.2</v>
      </c>
      <c r="K82" s="110"/>
      <c r="L82" s="42">
        <f>IF(Tableau537[[#This Row],[PN]]&gt;0.05,"ERREUR",Tableau537[[#This Row],[Prix de vente public]]*(1-(Tableau537[[#This Row],[Remise]]+Tableau537[[#This Row],[PN]])))</f>
        <v>16</v>
      </c>
      <c r="M82" s="44"/>
    </row>
    <row r="83" spans="5:13" x14ac:dyDescent="0.25">
      <c r="E83" s="106" t="s">
        <v>130</v>
      </c>
      <c r="F83" s="106" t="s">
        <v>131</v>
      </c>
      <c r="G83" s="45" t="s">
        <v>6344</v>
      </c>
      <c r="H83" s="128" t="s">
        <v>4417</v>
      </c>
      <c r="I83" s="84">
        <v>20</v>
      </c>
      <c r="J83" s="107">
        <v>0.2</v>
      </c>
      <c r="K83" s="110"/>
      <c r="L83" s="42">
        <f>IF(Tableau537[[#This Row],[PN]]&gt;0.05,"ERREUR",Tableau537[[#This Row],[Prix de vente public]]*(1-(Tableau537[[#This Row],[Remise]]+Tableau537[[#This Row],[PN]])))</f>
        <v>16</v>
      </c>
      <c r="M83" s="44"/>
    </row>
    <row r="84" spans="5:13" x14ac:dyDescent="0.25">
      <c r="E84" s="106" t="s">
        <v>130</v>
      </c>
      <c r="F84" s="106" t="s">
        <v>131</v>
      </c>
      <c r="G84" s="45" t="s">
        <v>6345</v>
      </c>
      <c r="H84" s="128" t="s">
        <v>4418</v>
      </c>
      <c r="I84" s="84">
        <v>20</v>
      </c>
      <c r="J84" s="107">
        <v>0.2</v>
      </c>
      <c r="K84" s="110"/>
      <c r="L84" s="42">
        <f>IF(Tableau537[[#This Row],[PN]]&gt;0.05,"ERREUR",Tableau537[[#This Row],[Prix de vente public]]*(1-(Tableau537[[#This Row],[Remise]]+Tableau537[[#This Row],[PN]])))</f>
        <v>16</v>
      </c>
      <c r="M84" s="44"/>
    </row>
    <row r="85" spans="5:13" x14ac:dyDescent="0.25">
      <c r="E85" s="106" t="s">
        <v>130</v>
      </c>
      <c r="F85" s="106" t="s">
        <v>131</v>
      </c>
      <c r="G85" s="45" t="s">
        <v>6346</v>
      </c>
      <c r="H85" s="128" t="s">
        <v>4419</v>
      </c>
      <c r="I85" s="84">
        <v>20</v>
      </c>
      <c r="J85" s="107">
        <v>0.2</v>
      </c>
      <c r="K85" s="110"/>
      <c r="L85" s="42">
        <f>IF(Tableau537[[#This Row],[PN]]&gt;0.05,"ERREUR",Tableau537[[#This Row],[Prix de vente public]]*(1-(Tableau537[[#This Row],[Remise]]+Tableau537[[#This Row],[PN]])))</f>
        <v>16</v>
      </c>
      <c r="M85" s="44"/>
    </row>
    <row r="86" spans="5:13" x14ac:dyDescent="0.25">
      <c r="E86" s="106" t="s">
        <v>130</v>
      </c>
      <c r="F86" s="106" t="s">
        <v>131</v>
      </c>
      <c r="G86" s="45" t="s">
        <v>6347</v>
      </c>
      <c r="H86" s="128" t="s">
        <v>4420</v>
      </c>
      <c r="I86" s="84">
        <v>20</v>
      </c>
      <c r="J86" s="107">
        <v>0.2</v>
      </c>
      <c r="K86" s="110"/>
      <c r="L86" s="42">
        <f>IF(Tableau537[[#This Row],[PN]]&gt;0.05,"ERREUR",Tableau537[[#This Row],[Prix de vente public]]*(1-(Tableau537[[#This Row],[Remise]]+Tableau537[[#This Row],[PN]])))</f>
        <v>16</v>
      </c>
      <c r="M86" s="44"/>
    </row>
    <row r="87" spans="5:13" x14ac:dyDescent="0.25">
      <c r="E87" s="106" t="s">
        <v>130</v>
      </c>
      <c r="F87" s="106" t="s">
        <v>131</v>
      </c>
      <c r="G87" s="45" t="s">
        <v>6348</v>
      </c>
      <c r="H87" s="128" t="s">
        <v>4421</v>
      </c>
      <c r="I87" s="84">
        <v>20</v>
      </c>
      <c r="J87" s="107">
        <v>0.2</v>
      </c>
      <c r="K87" s="110"/>
      <c r="L87" s="42">
        <f>IF(Tableau537[[#This Row],[PN]]&gt;0.05,"ERREUR",Tableau537[[#This Row],[Prix de vente public]]*(1-(Tableau537[[#This Row],[Remise]]+Tableau537[[#This Row],[PN]])))</f>
        <v>16</v>
      </c>
      <c r="M87" s="44"/>
    </row>
    <row r="88" spans="5:13" x14ac:dyDescent="0.25">
      <c r="E88" s="106" t="s">
        <v>130</v>
      </c>
      <c r="F88" s="106" t="s">
        <v>131</v>
      </c>
      <c r="G88" s="45" t="s">
        <v>6349</v>
      </c>
      <c r="H88" s="128" t="s">
        <v>4422</v>
      </c>
      <c r="I88" s="84">
        <v>20</v>
      </c>
      <c r="J88" s="107">
        <v>0.2</v>
      </c>
      <c r="K88" s="110"/>
      <c r="L88" s="42">
        <f>IF(Tableau537[[#This Row],[PN]]&gt;0.05,"ERREUR",Tableau537[[#This Row],[Prix de vente public]]*(1-(Tableau537[[#This Row],[Remise]]+Tableau537[[#This Row],[PN]])))</f>
        <v>16</v>
      </c>
      <c r="M88" s="44"/>
    </row>
    <row r="89" spans="5:13" x14ac:dyDescent="0.25">
      <c r="E89" s="106" t="s">
        <v>130</v>
      </c>
      <c r="F89" s="106" t="s">
        <v>131</v>
      </c>
      <c r="G89" s="45" t="s">
        <v>6350</v>
      </c>
      <c r="H89" s="128" t="s">
        <v>4423</v>
      </c>
      <c r="I89" s="84">
        <v>20</v>
      </c>
      <c r="J89" s="107">
        <v>0.2</v>
      </c>
      <c r="K89" s="110"/>
      <c r="L89" s="42">
        <f>IF(Tableau537[[#This Row],[PN]]&gt;0.05,"ERREUR",Tableau537[[#This Row],[Prix de vente public]]*(1-(Tableau537[[#This Row],[Remise]]+Tableau537[[#This Row],[PN]])))</f>
        <v>16</v>
      </c>
      <c r="M89" s="44"/>
    </row>
    <row r="90" spans="5:13" x14ac:dyDescent="0.25">
      <c r="E90" s="106" t="s">
        <v>130</v>
      </c>
      <c r="F90" s="106" t="s">
        <v>131</v>
      </c>
      <c r="G90" s="45" t="s">
        <v>6351</v>
      </c>
      <c r="H90" s="128" t="s">
        <v>4424</v>
      </c>
      <c r="I90" s="84">
        <v>20</v>
      </c>
      <c r="J90" s="107">
        <v>0.2</v>
      </c>
      <c r="K90" s="110"/>
      <c r="L90" s="42">
        <f>IF(Tableau537[[#This Row],[PN]]&gt;0.05,"ERREUR",Tableau537[[#This Row],[Prix de vente public]]*(1-(Tableau537[[#This Row],[Remise]]+Tableau537[[#This Row],[PN]])))</f>
        <v>16</v>
      </c>
      <c r="M90" s="44"/>
    </row>
    <row r="91" spans="5:13" x14ac:dyDescent="0.25">
      <c r="E91" s="106" t="s">
        <v>130</v>
      </c>
      <c r="F91" s="106" t="s">
        <v>131</v>
      </c>
      <c r="G91" s="45" t="s">
        <v>6352</v>
      </c>
      <c r="H91" s="128" t="s">
        <v>4425</v>
      </c>
      <c r="I91" s="84">
        <v>20</v>
      </c>
      <c r="J91" s="107">
        <v>0.2</v>
      </c>
      <c r="K91" s="110"/>
      <c r="L91" s="42">
        <f>IF(Tableau537[[#This Row],[PN]]&gt;0.05,"ERREUR",Tableau537[[#This Row],[Prix de vente public]]*(1-(Tableau537[[#This Row],[Remise]]+Tableau537[[#This Row],[PN]])))</f>
        <v>16</v>
      </c>
      <c r="M91" s="44"/>
    </row>
    <row r="92" spans="5:13" x14ac:dyDescent="0.25">
      <c r="E92" s="106" t="s">
        <v>130</v>
      </c>
      <c r="F92" s="106" t="s">
        <v>131</v>
      </c>
      <c r="G92" s="45" t="s">
        <v>6353</v>
      </c>
      <c r="H92" s="128" t="s">
        <v>4426</v>
      </c>
      <c r="I92" s="84">
        <v>20</v>
      </c>
      <c r="J92" s="107">
        <v>0.2</v>
      </c>
      <c r="K92" s="110"/>
      <c r="L92" s="42">
        <f>IF(Tableau537[[#This Row],[PN]]&gt;0.05,"ERREUR",Tableau537[[#This Row],[Prix de vente public]]*(1-(Tableau537[[#This Row],[Remise]]+Tableau537[[#This Row],[PN]])))</f>
        <v>16</v>
      </c>
      <c r="M92" s="44"/>
    </row>
    <row r="93" spans="5:13" x14ac:dyDescent="0.25">
      <c r="E93" s="106" t="s">
        <v>130</v>
      </c>
      <c r="F93" s="106" t="s">
        <v>131</v>
      </c>
      <c r="G93" s="45" t="s">
        <v>6354</v>
      </c>
      <c r="H93" s="128" t="s">
        <v>4427</v>
      </c>
      <c r="I93" s="84">
        <v>20</v>
      </c>
      <c r="J93" s="107">
        <v>0.2</v>
      </c>
      <c r="K93" s="110"/>
      <c r="L93" s="42">
        <f>IF(Tableau537[[#This Row],[PN]]&gt;0.05,"ERREUR",Tableau537[[#This Row],[Prix de vente public]]*(1-(Tableau537[[#This Row],[Remise]]+Tableau537[[#This Row],[PN]])))</f>
        <v>16</v>
      </c>
      <c r="M93" s="44"/>
    </row>
    <row r="94" spans="5:13" x14ac:dyDescent="0.25">
      <c r="E94" s="106" t="s">
        <v>130</v>
      </c>
      <c r="F94" s="106" t="s">
        <v>131</v>
      </c>
      <c r="G94" s="45" t="s">
        <v>6355</v>
      </c>
      <c r="H94" s="128" t="s">
        <v>4428</v>
      </c>
      <c r="I94" s="84">
        <v>20</v>
      </c>
      <c r="J94" s="107">
        <v>0.2</v>
      </c>
      <c r="K94" s="110"/>
      <c r="L94" s="42">
        <f>IF(Tableau537[[#This Row],[PN]]&gt;0.05,"ERREUR",Tableau537[[#This Row],[Prix de vente public]]*(1-(Tableau537[[#This Row],[Remise]]+Tableau537[[#This Row],[PN]])))</f>
        <v>16</v>
      </c>
      <c r="M94" s="44"/>
    </row>
    <row r="95" spans="5:13" x14ac:dyDescent="0.25">
      <c r="E95" s="106" t="s">
        <v>130</v>
      </c>
      <c r="F95" s="106" t="s">
        <v>131</v>
      </c>
      <c r="G95" s="45" t="s">
        <v>6356</v>
      </c>
      <c r="H95" s="128" t="s">
        <v>4429</v>
      </c>
      <c r="I95" s="84">
        <v>20</v>
      </c>
      <c r="J95" s="107">
        <v>0.2</v>
      </c>
      <c r="K95" s="110"/>
      <c r="L95" s="42">
        <f>IF(Tableau537[[#This Row],[PN]]&gt;0.05,"ERREUR",Tableau537[[#This Row],[Prix de vente public]]*(1-(Tableau537[[#This Row],[Remise]]+Tableau537[[#This Row],[PN]])))</f>
        <v>16</v>
      </c>
      <c r="M95" s="44"/>
    </row>
    <row r="96" spans="5:13" x14ac:dyDescent="0.25">
      <c r="E96" s="106" t="s">
        <v>130</v>
      </c>
      <c r="F96" s="106" t="s">
        <v>131</v>
      </c>
      <c r="G96" s="45" t="s">
        <v>6357</v>
      </c>
      <c r="H96" s="128" t="s">
        <v>4430</v>
      </c>
      <c r="I96" s="84">
        <v>20</v>
      </c>
      <c r="J96" s="107">
        <v>0.2</v>
      </c>
      <c r="K96" s="110"/>
      <c r="L96" s="42">
        <f>IF(Tableau537[[#This Row],[PN]]&gt;0.05,"ERREUR",Tableau537[[#This Row],[Prix de vente public]]*(1-(Tableau537[[#This Row],[Remise]]+Tableau537[[#This Row],[PN]])))</f>
        <v>16</v>
      </c>
      <c r="M96" s="44"/>
    </row>
    <row r="97" spans="5:13" x14ac:dyDescent="0.25">
      <c r="E97" s="106" t="s">
        <v>130</v>
      </c>
      <c r="F97" s="106" t="s">
        <v>131</v>
      </c>
      <c r="G97" s="45" t="s">
        <v>6358</v>
      </c>
      <c r="H97" s="128" t="s">
        <v>4431</v>
      </c>
      <c r="I97" s="84">
        <v>20</v>
      </c>
      <c r="J97" s="107">
        <v>0.2</v>
      </c>
      <c r="K97" s="110"/>
      <c r="L97" s="42">
        <f>IF(Tableau537[[#This Row],[PN]]&gt;0.05,"ERREUR",Tableau537[[#This Row],[Prix de vente public]]*(1-(Tableau537[[#This Row],[Remise]]+Tableau537[[#This Row],[PN]])))</f>
        <v>16</v>
      </c>
      <c r="M97" s="44"/>
    </row>
    <row r="98" spans="5:13" x14ac:dyDescent="0.25">
      <c r="E98" s="106" t="s">
        <v>130</v>
      </c>
      <c r="F98" s="106" t="s">
        <v>131</v>
      </c>
      <c r="G98" s="45" t="s">
        <v>6359</v>
      </c>
      <c r="H98" s="128" t="s">
        <v>4432</v>
      </c>
      <c r="I98" s="84">
        <v>20</v>
      </c>
      <c r="J98" s="107">
        <v>0.2</v>
      </c>
      <c r="K98" s="110"/>
      <c r="L98" s="42">
        <f>IF(Tableau537[[#This Row],[PN]]&gt;0.05,"ERREUR",Tableau537[[#This Row],[Prix de vente public]]*(1-(Tableau537[[#This Row],[Remise]]+Tableau537[[#This Row],[PN]])))</f>
        <v>16</v>
      </c>
      <c r="M98" s="44"/>
    </row>
    <row r="99" spans="5:13" x14ac:dyDescent="0.25">
      <c r="E99" s="106" t="s">
        <v>130</v>
      </c>
      <c r="F99" s="106" t="s">
        <v>131</v>
      </c>
      <c r="G99" s="45" t="s">
        <v>6360</v>
      </c>
      <c r="H99" s="128" t="s">
        <v>4433</v>
      </c>
      <c r="I99" s="84">
        <v>20</v>
      </c>
      <c r="J99" s="107">
        <v>0.2</v>
      </c>
      <c r="K99" s="110"/>
      <c r="L99" s="42">
        <f>IF(Tableau537[[#This Row],[PN]]&gt;0.05,"ERREUR",Tableau537[[#This Row],[Prix de vente public]]*(1-(Tableau537[[#This Row],[Remise]]+Tableau537[[#This Row],[PN]])))</f>
        <v>16</v>
      </c>
      <c r="M99" s="44"/>
    </row>
    <row r="100" spans="5:13" x14ac:dyDescent="0.25">
      <c r="E100" s="106" t="s">
        <v>130</v>
      </c>
      <c r="F100" s="106" t="s">
        <v>131</v>
      </c>
      <c r="G100" s="45" t="s">
        <v>6361</v>
      </c>
      <c r="H100" s="128" t="s">
        <v>4434</v>
      </c>
      <c r="I100" s="84">
        <v>20</v>
      </c>
      <c r="J100" s="107">
        <v>0.2</v>
      </c>
      <c r="K100" s="110"/>
      <c r="L100" s="42">
        <f>IF(Tableau537[[#This Row],[PN]]&gt;0.05,"ERREUR",Tableau537[[#This Row],[Prix de vente public]]*(1-(Tableau537[[#This Row],[Remise]]+Tableau537[[#This Row],[PN]])))</f>
        <v>16</v>
      </c>
      <c r="M100" s="44"/>
    </row>
    <row r="101" spans="5:13" x14ac:dyDescent="0.25">
      <c r="E101" s="106" t="s">
        <v>130</v>
      </c>
      <c r="F101" s="106" t="s">
        <v>131</v>
      </c>
      <c r="G101" s="45" t="s">
        <v>6362</v>
      </c>
      <c r="H101" s="128" t="s">
        <v>4435</v>
      </c>
      <c r="I101" s="84">
        <v>20</v>
      </c>
      <c r="J101" s="107">
        <v>0.2</v>
      </c>
      <c r="K101" s="110"/>
      <c r="L101" s="42">
        <f>IF(Tableau537[[#This Row],[PN]]&gt;0.05,"ERREUR",Tableau537[[#This Row],[Prix de vente public]]*(1-(Tableau537[[#This Row],[Remise]]+Tableau537[[#This Row],[PN]])))</f>
        <v>16</v>
      </c>
      <c r="M101" s="44"/>
    </row>
    <row r="102" spans="5:13" x14ac:dyDescent="0.25">
      <c r="E102" s="106" t="s">
        <v>130</v>
      </c>
      <c r="F102" s="106" t="s">
        <v>131</v>
      </c>
      <c r="G102" s="45" t="s">
        <v>6363</v>
      </c>
      <c r="H102" s="128" t="s">
        <v>4436</v>
      </c>
      <c r="I102" s="84">
        <v>20</v>
      </c>
      <c r="J102" s="107">
        <v>0.2</v>
      </c>
      <c r="K102" s="110"/>
      <c r="L102" s="42">
        <f>IF(Tableau537[[#This Row],[PN]]&gt;0.05,"ERREUR",Tableau537[[#This Row],[Prix de vente public]]*(1-(Tableau537[[#This Row],[Remise]]+Tableau537[[#This Row],[PN]])))</f>
        <v>16</v>
      </c>
      <c r="M102" s="44"/>
    </row>
    <row r="103" spans="5:13" x14ac:dyDescent="0.25">
      <c r="E103" s="106" t="s">
        <v>130</v>
      </c>
      <c r="F103" s="106" t="s">
        <v>131</v>
      </c>
      <c r="G103" s="45" t="s">
        <v>6364</v>
      </c>
      <c r="H103" s="128" t="s">
        <v>4437</v>
      </c>
      <c r="I103" s="84">
        <v>20</v>
      </c>
      <c r="J103" s="107">
        <v>0.2</v>
      </c>
      <c r="K103" s="110"/>
      <c r="L103" s="42">
        <f>IF(Tableau537[[#This Row],[PN]]&gt;0.05,"ERREUR",Tableau537[[#This Row],[Prix de vente public]]*(1-(Tableau537[[#This Row],[Remise]]+Tableau537[[#This Row],[PN]])))</f>
        <v>16</v>
      </c>
      <c r="M103" s="44"/>
    </row>
    <row r="104" spans="5:13" x14ac:dyDescent="0.25">
      <c r="E104" s="106" t="s">
        <v>130</v>
      </c>
      <c r="F104" s="106" t="s">
        <v>131</v>
      </c>
      <c r="G104" s="45" t="s">
        <v>6365</v>
      </c>
      <c r="H104" s="128" t="s">
        <v>4438</v>
      </c>
      <c r="I104" s="84">
        <v>20</v>
      </c>
      <c r="J104" s="107">
        <v>0.2</v>
      </c>
      <c r="K104" s="110"/>
      <c r="L104" s="42">
        <f>IF(Tableau537[[#This Row],[PN]]&gt;0.05,"ERREUR",Tableau537[[#This Row],[Prix de vente public]]*(1-(Tableau537[[#This Row],[Remise]]+Tableau537[[#This Row],[PN]])))</f>
        <v>16</v>
      </c>
      <c r="M104" s="44"/>
    </row>
    <row r="105" spans="5:13" x14ac:dyDescent="0.25">
      <c r="E105" s="106" t="s">
        <v>130</v>
      </c>
      <c r="F105" s="106" t="s">
        <v>131</v>
      </c>
      <c r="G105" s="45" t="s">
        <v>6366</v>
      </c>
      <c r="H105" s="128" t="s">
        <v>4439</v>
      </c>
      <c r="I105" s="84">
        <v>20</v>
      </c>
      <c r="J105" s="107">
        <v>0.2</v>
      </c>
      <c r="K105" s="110"/>
      <c r="L105" s="42">
        <f>IF(Tableau537[[#This Row],[PN]]&gt;0.05,"ERREUR",Tableau537[[#This Row],[Prix de vente public]]*(1-(Tableau537[[#This Row],[Remise]]+Tableau537[[#This Row],[PN]])))</f>
        <v>16</v>
      </c>
      <c r="M105" s="44"/>
    </row>
    <row r="106" spans="5:13" x14ac:dyDescent="0.25">
      <c r="E106" s="106" t="s">
        <v>130</v>
      </c>
      <c r="F106" s="106" t="s">
        <v>131</v>
      </c>
      <c r="G106" s="45" t="s">
        <v>6367</v>
      </c>
      <c r="H106" s="128" t="s">
        <v>4440</v>
      </c>
      <c r="I106" s="84">
        <v>20</v>
      </c>
      <c r="J106" s="107">
        <v>0.2</v>
      </c>
      <c r="K106" s="110"/>
      <c r="L106" s="42">
        <f>IF(Tableau537[[#This Row],[PN]]&gt;0.05,"ERREUR",Tableau537[[#This Row],[Prix de vente public]]*(1-(Tableau537[[#This Row],[Remise]]+Tableau537[[#This Row],[PN]])))</f>
        <v>16</v>
      </c>
      <c r="M106" s="44"/>
    </row>
    <row r="107" spans="5:13" x14ac:dyDescent="0.25">
      <c r="E107" s="106" t="s">
        <v>130</v>
      </c>
      <c r="F107" s="106" t="s">
        <v>131</v>
      </c>
      <c r="G107" s="45" t="s">
        <v>6368</v>
      </c>
      <c r="H107" s="128" t="s">
        <v>4441</v>
      </c>
      <c r="I107" s="84">
        <v>20</v>
      </c>
      <c r="J107" s="107">
        <v>0.2</v>
      </c>
      <c r="K107" s="110"/>
      <c r="L107" s="42">
        <f>IF(Tableau537[[#This Row],[PN]]&gt;0.05,"ERREUR",Tableau537[[#This Row],[Prix de vente public]]*(1-(Tableau537[[#This Row],[Remise]]+Tableau537[[#This Row],[PN]])))</f>
        <v>16</v>
      </c>
      <c r="M107" s="44"/>
    </row>
    <row r="108" spans="5:13" x14ac:dyDescent="0.25">
      <c r="E108" s="106" t="s">
        <v>130</v>
      </c>
      <c r="F108" s="106" t="s">
        <v>131</v>
      </c>
      <c r="G108" s="45" t="s">
        <v>6369</v>
      </c>
      <c r="H108" s="128" t="s">
        <v>4442</v>
      </c>
      <c r="I108" s="84">
        <v>20</v>
      </c>
      <c r="J108" s="107">
        <v>0.2</v>
      </c>
      <c r="K108" s="110"/>
      <c r="L108" s="42">
        <f>IF(Tableau537[[#This Row],[PN]]&gt;0.05,"ERREUR",Tableau537[[#This Row],[Prix de vente public]]*(1-(Tableau537[[#This Row],[Remise]]+Tableau537[[#This Row],[PN]])))</f>
        <v>16</v>
      </c>
      <c r="M108" s="44"/>
    </row>
    <row r="109" spans="5:13" x14ac:dyDescent="0.25">
      <c r="E109" s="106" t="s">
        <v>130</v>
      </c>
      <c r="F109" s="106" t="s">
        <v>131</v>
      </c>
      <c r="G109" s="45" t="s">
        <v>6370</v>
      </c>
      <c r="H109" s="128" t="s">
        <v>4443</v>
      </c>
      <c r="I109" s="84">
        <v>20</v>
      </c>
      <c r="J109" s="107">
        <v>0.2</v>
      </c>
      <c r="K109" s="110"/>
      <c r="L109" s="42">
        <f>IF(Tableau537[[#This Row],[PN]]&gt;0.05,"ERREUR",Tableau537[[#This Row],[Prix de vente public]]*(1-(Tableau537[[#This Row],[Remise]]+Tableau537[[#This Row],[PN]])))</f>
        <v>16</v>
      </c>
      <c r="M109" s="44"/>
    </row>
    <row r="110" spans="5:13" x14ac:dyDescent="0.25">
      <c r="E110" s="106" t="s">
        <v>130</v>
      </c>
      <c r="F110" s="106" t="s">
        <v>131</v>
      </c>
      <c r="G110" s="45" t="s">
        <v>6371</v>
      </c>
      <c r="H110" s="128" t="s">
        <v>4444</v>
      </c>
      <c r="I110" s="84">
        <v>20</v>
      </c>
      <c r="J110" s="107">
        <v>0.2</v>
      </c>
      <c r="K110" s="110"/>
      <c r="L110" s="42">
        <f>IF(Tableau537[[#This Row],[PN]]&gt;0.05,"ERREUR",Tableau537[[#This Row],[Prix de vente public]]*(1-(Tableau537[[#This Row],[Remise]]+Tableau537[[#This Row],[PN]])))</f>
        <v>16</v>
      </c>
      <c r="M110" s="44"/>
    </row>
    <row r="111" spans="5:13" x14ac:dyDescent="0.25">
      <c r="E111" s="106" t="s">
        <v>130</v>
      </c>
      <c r="F111" s="106" t="s">
        <v>131</v>
      </c>
      <c r="G111" s="45" t="s">
        <v>6372</v>
      </c>
      <c r="H111" s="128" t="s">
        <v>4445</v>
      </c>
      <c r="I111" s="84">
        <v>20</v>
      </c>
      <c r="J111" s="107">
        <v>0.2</v>
      </c>
      <c r="K111" s="110"/>
      <c r="L111" s="42">
        <f>IF(Tableau537[[#This Row],[PN]]&gt;0.05,"ERREUR",Tableau537[[#This Row],[Prix de vente public]]*(1-(Tableau537[[#This Row],[Remise]]+Tableau537[[#This Row],[PN]])))</f>
        <v>16</v>
      </c>
      <c r="M111" s="44"/>
    </row>
    <row r="112" spans="5:13" x14ac:dyDescent="0.25">
      <c r="E112" s="106" t="s">
        <v>130</v>
      </c>
      <c r="F112" s="106" t="s">
        <v>131</v>
      </c>
      <c r="G112" s="45" t="s">
        <v>6373</v>
      </c>
      <c r="H112" s="128" t="s">
        <v>4446</v>
      </c>
      <c r="I112" s="84">
        <v>20</v>
      </c>
      <c r="J112" s="107">
        <v>0.2</v>
      </c>
      <c r="K112" s="110"/>
      <c r="L112" s="42">
        <f>IF(Tableau537[[#This Row],[PN]]&gt;0.05,"ERREUR",Tableau537[[#This Row],[Prix de vente public]]*(1-(Tableau537[[#This Row],[Remise]]+Tableau537[[#This Row],[PN]])))</f>
        <v>16</v>
      </c>
      <c r="M112" s="44"/>
    </row>
    <row r="113" spans="5:13" x14ac:dyDescent="0.25">
      <c r="E113" s="106" t="s">
        <v>130</v>
      </c>
      <c r="F113" s="106" t="s">
        <v>131</v>
      </c>
      <c r="G113" s="45" t="s">
        <v>6374</v>
      </c>
      <c r="H113" s="128" t="s">
        <v>4447</v>
      </c>
      <c r="I113" s="84">
        <v>20</v>
      </c>
      <c r="J113" s="107">
        <v>0.2</v>
      </c>
      <c r="K113" s="110"/>
      <c r="L113" s="42">
        <f>IF(Tableau537[[#This Row],[PN]]&gt;0.05,"ERREUR",Tableau537[[#This Row],[Prix de vente public]]*(1-(Tableau537[[#This Row],[Remise]]+Tableau537[[#This Row],[PN]])))</f>
        <v>16</v>
      </c>
      <c r="M113" s="44"/>
    </row>
    <row r="114" spans="5:13" x14ac:dyDescent="0.25">
      <c r="E114" s="106" t="s">
        <v>130</v>
      </c>
      <c r="F114" s="106" t="s">
        <v>131</v>
      </c>
      <c r="G114" s="45" t="s">
        <v>6375</v>
      </c>
      <c r="H114" s="128" t="s">
        <v>4448</v>
      </c>
      <c r="I114" s="84">
        <v>20</v>
      </c>
      <c r="J114" s="107">
        <v>0.2</v>
      </c>
      <c r="K114" s="110"/>
      <c r="L114" s="42">
        <f>IF(Tableau537[[#This Row],[PN]]&gt;0.05,"ERREUR",Tableau537[[#This Row],[Prix de vente public]]*(1-(Tableau537[[#This Row],[Remise]]+Tableau537[[#This Row],[PN]])))</f>
        <v>16</v>
      </c>
      <c r="M114" s="44"/>
    </row>
    <row r="115" spans="5:13" x14ac:dyDescent="0.25">
      <c r="E115" s="106" t="s">
        <v>130</v>
      </c>
      <c r="F115" s="106" t="s">
        <v>131</v>
      </c>
      <c r="G115" s="45" t="s">
        <v>6376</v>
      </c>
      <c r="H115" s="128" t="s">
        <v>4449</v>
      </c>
      <c r="I115" s="84">
        <v>20</v>
      </c>
      <c r="J115" s="107">
        <v>0.2</v>
      </c>
      <c r="K115" s="110"/>
      <c r="L115" s="42">
        <f>IF(Tableau537[[#This Row],[PN]]&gt;0.05,"ERREUR",Tableau537[[#This Row],[Prix de vente public]]*(1-(Tableau537[[#This Row],[Remise]]+Tableau537[[#This Row],[PN]])))</f>
        <v>16</v>
      </c>
      <c r="M115" s="44"/>
    </row>
    <row r="116" spans="5:13" x14ac:dyDescent="0.25">
      <c r="E116" s="106" t="s">
        <v>130</v>
      </c>
      <c r="F116" s="106" t="s">
        <v>131</v>
      </c>
      <c r="G116" s="45" t="s">
        <v>6377</v>
      </c>
      <c r="H116" s="128" t="s">
        <v>4450</v>
      </c>
      <c r="I116" s="84">
        <v>20</v>
      </c>
      <c r="J116" s="107">
        <v>0.2</v>
      </c>
      <c r="K116" s="110"/>
      <c r="L116" s="42">
        <f>IF(Tableau537[[#This Row],[PN]]&gt;0.05,"ERREUR",Tableau537[[#This Row],[Prix de vente public]]*(1-(Tableau537[[#This Row],[Remise]]+Tableau537[[#This Row],[PN]])))</f>
        <v>16</v>
      </c>
      <c r="M116" s="44"/>
    </row>
    <row r="117" spans="5:13" x14ac:dyDescent="0.25">
      <c r="E117" s="106" t="s">
        <v>130</v>
      </c>
      <c r="F117" s="106" t="s">
        <v>131</v>
      </c>
      <c r="G117" s="45" t="s">
        <v>6378</v>
      </c>
      <c r="H117" s="128" t="s">
        <v>4451</v>
      </c>
      <c r="I117" s="84">
        <v>20</v>
      </c>
      <c r="J117" s="107">
        <v>0.2</v>
      </c>
      <c r="K117" s="110"/>
      <c r="L117" s="42">
        <f>IF(Tableau537[[#This Row],[PN]]&gt;0.05,"ERREUR",Tableau537[[#This Row],[Prix de vente public]]*(1-(Tableau537[[#This Row],[Remise]]+Tableau537[[#This Row],[PN]])))</f>
        <v>16</v>
      </c>
      <c r="M117" s="44"/>
    </row>
    <row r="118" spans="5:13" x14ac:dyDescent="0.25">
      <c r="E118" s="106" t="s">
        <v>130</v>
      </c>
      <c r="F118" s="106" t="s">
        <v>131</v>
      </c>
      <c r="G118" s="45" t="s">
        <v>6379</v>
      </c>
      <c r="H118" s="128" t="s">
        <v>4452</v>
      </c>
      <c r="I118" s="84">
        <v>20</v>
      </c>
      <c r="J118" s="107">
        <v>0.2</v>
      </c>
      <c r="K118" s="110"/>
      <c r="L118" s="42">
        <f>IF(Tableau537[[#This Row],[PN]]&gt;0.05,"ERREUR",Tableau537[[#This Row],[Prix de vente public]]*(1-(Tableau537[[#This Row],[Remise]]+Tableau537[[#This Row],[PN]])))</f>
        <v>16</v>
      </c>
      <c r="M118" s="44"/>
    </row>
    <row r="119" spans="5:13" x14ac:dyDescent="0.25">
      <c r="E119" s="106" t="s">
        <v>130</v>
      </c>
      <c r="F119" s="106" t="s">
        <v>131</v>
      </c>
      <c r="G119" s="45" t="s">
        <v>6380</v>
      </c>
      <c r="H119" s="128" t="s">
        <v>4453</v>
      </c>
      <c r="I119" s="84">
        <v>20</v>
      </c>
      <c r="J119" s="107">
        <v>0.2</v>
      </c>
      <c r="K119" s="110"/>
      <c r="L119" s="42">
        <f>IF(Tableau537[[#This Row],[PN]]&gt;0.05,"ERREUR",Tableau537[[#This Row],[Prix de vente public]]*(1-(Tableau537[[#This Row],[Remise]]+Tableau537[[#This Row],[PN]])))</f>
        <v>16</v>
      </c>
      <c r="M119" s="44"/>
    </row>
    <row r="120" spans="5:13" x14ac:dyDescent="0.25">
      <c r="E120" s="106" t="s">
        <v>130</v>
      </c>
      <c r="F120" s="106" t="s">
        <v>131</v>
      </c>
      <c r="G120" s="45" t="s">
        <v>6381</v>
      </c>
      <c r="H120" s="128" t="s">
        <v>4454</v>
      </c>
      <c r="I120" s="84">
        <v>20</v>
      </c>
      <c r="J120" s="107">
        <v>0.2</v>
      </c>
      <c r="K120" s="110"/>
      <c r="L120" s="42">
        <f>IF(Tableau537[[#This Row],[PN]]&gt;0.05,"ERREUR",Tableau537[[#This Row],[Prix de vente public]]*(1-(Tableau537[[#This Row],[Remise]]+Tableau537[[#This Row],[PN]])))</f>
        <v>16</v>
      </c>
      <c r="M120" s="44"/>
    </row>
    <row r="121" spans="5:13" x14ac:dyDescent="0.25">
      <c r="E121" s="106" t="s">
        <v>130</v>
      </c>
      <c r="F121" s="106" t="s">
        <v>131</v>
      </c>
      <c r="G121" s="45" t="s">
        <v>6382</v>
      </c>
      <c r="H121" s="128" t="s">
        <v>4455</v>
      </c>
      <c r="I121" s="84">
        <v>20</v>
      </c>
      <c r="J121" s="107">
        <v>0.2</v>
      </c>
      <c r="K121" s="110"/>
      <c r="L121" s="42">
        <f>IF(Tableau537[[#This Row],[PN]]&gt;0.05,"ERREUR",Tableau537[[#This Row],[Prix de vente public]]*(1-(Tableau537[[#This Row],[Remise]]+Tableau537[[#This Row],[PN]])))</f>
        <v>16</v>
      </c>
      <c r="M121" s="44"/>
    </row>
    <row r="122" spans="5:13" x14ac:dyDescent="0.25">
      <c r="E122" s="106" t="s">
        <v>130</v>
      </c>
      <c r="F122" s="106" t="s">
        <v>131</v>
      </c>
      <c r="G122" s="45" t="s">
        <v>6383</v>
      </c>
      <c r="H122" s="128" t="s">
        <v>4456</v>
      </c>
      <c r="I122" s="84">
        <v>20</v>
      </c>
      <c r="J122" s="107">
        <v>0.2</v>
      </c>
      <c r="K122" s="110"/>
      <c r="L122" s="42">
        <f>IF(Tableau537[[#This Row],[PN]]&gt;0.05,"ERREUR",Tableau537[[#This Row],[Prix de vente public]]*(1-(Tableau537[[#This Row],[Remise]]+Tableau537[[#This Row],[PN]])))</f>
        <v>16</v>
      </c>
      <c r="M122" s="44"/>
    </row>
    <row r="123" spans="5:13" x14ac:dyDescent="0.25">
      <c r="E123" s="106" t="s">
        <v>130</v>
      </c>
      <c r="F123" s="106" t="s">
        <v>131</v>
      </c>
      <c r="G123" s="45" t="s">
        <v>6384</v>
      </c>
      <c r="H123" s="128" t="s">
        <v>4457</v>
      </c>
      <c r="I123" s="84">
        <v>20</v>
      </c>
      <c r="J123" s="107">
        <v>0.2</v>
      </c>
      <c r="K123" s="110"/>
      <c r="L123" s="42">
        <f>IF(Tableau537[[#This Row],[PN]]&gt;0.05,"ERREUR",Tableau537[[#This Row],[Prix de vente public]]*(1-(Tableau537[[#This Row],[Remise]]+Tableau537[[#This Row],[PN]])))</f>
        <v>16</v>
      </c>
      <c r="M123" s="44"/>
    </row>
    <row r="124" spans="5:13" x14ac:dyDescent="0.25">
      <c r="E124" s="106" t="s">
        <v>130</v>
      </c>
      <c r="F124" s="106" t="s">
        <v>131</v>
      </c>
      <c r="G124" s="45" t="s">
        <v>6385</v>
      </c>
      <c r="H124" s="128" t="s">
        <v>4458</v>
      </c>
      <c r="I124" s="84">
        <v>20</v>
      </c>
      <c r="J124" s="107">
        <v>0.2</v>
      </c>
      <c r="K124" s="110"/>
      <c r="L124" s="42">
        <f>IF(Tableau537[[#This Row],[PN]]&gt;0.05,"ERREUR",Tableau537[[#This Row],[Prix de vente public]]*(1-(Tableau537[[#This Row],[Remise]]+Tableau537[[#This Row],[PN]])))</f>
        <v>16</v>
      </c>
      <c r="M124" s="44"/>
    </row>
    <row r="125" spans="5:13" x14ac:dyDescent="0.25">
      <c r="E125" s="106" t="s">
        <v>130</v>
      </c>
      <c r="F125" s="106" t="s">
        <v>131</v>
      </c>
      <c r="G125" s="45" t="s">
        <v>6386</v>
      </c>
      <c r="H125" s="128" t="s">
        <v>4459</v>
      </c>
      <c r="I125" s="84">
        <v>20</v>
      </c>
      <c r="J125" s="107">
        <v>0.2</v>
      </c>
      <c r="K125" s="110"/>
      <c r="L125" s="42">
        <f>IF(Tableau537[[#This Row],[PN]]&gt;0.05,"ERREUR",Tableau537[[#This Row],[Prix de vente public]]*(1-(Tableau537[[#This Row],[Remise]]+Tableau537[[#This Row],[PN]])))</f>
        <v>16</v>
      </c>
      <c r="M125" s="44"/>
    </row>
    <row r="126" spans="5:13" x14ac:dyDescent="0.25">
      <c r="E126" s="106" t="s">
        <v>130</v>
      </c>
      <c r="F126" s="106" t="s">
        <v>131</v>
      </c>
      <c r="G126" s="45" t="s">
        <v>6387</v>
      </c>
      <c r="H126" s="128" t="s">
        <v>4460</v>
      </c>
      <c r="I126" s="84">
        <v>20</v>
      </c>
      <c r="J126" s="107">
        <v>0.2</v>
      </c>
      <c r="K126" s="110"/>
      <c r="L126" s="42">
        <f>IF(Tableau537[[#This Row],[PN]]&gt;0.05,"ERREUR",Tableau537[[#This Row],[Prix de vente public]]*(1-(Tableau537[[#This Row],[Remise]]+Tableau537[[#This Row],[PN]])))</f>
        <v>16</v>
      </c>
      <c r="M126" s="44"/>
    </row>
    <row r="127" spans="5:13" x14ac:dyDescent="0.25">
      <c r="E127" s="106" t="s">
        <v>130</v>
      </c>
      <c r="F127" s="106" t="s">
        <v>131</v>
      </c>
      <c r="G127" s="45" t="s">
        <v>6388</v>
      </c>
      <c r="H127" s="128" t="s">
        <v>4461</v>
      </c>
      <c r="I127" s="84">
        <v>20</v>
      </c>
      <c r="J127" s="107">
        <v>0.2</v>
      </c>
      <c r="K127" s="110"/>
      <c r="L127" s="42">
        <f>IF(Tableau537[[#This Row],[PN]]&gt;0.05,"ERREUR",Tableau537[[#This Row],[Prix de vente public]]*(1-(Tableau537[[#This Row],[Remise]]+Tableau537[[#This Row],[PN]])))</f>
        <v>16</v>
      </c>
      <c r="M127" s="44"/>
    </row>
    <row r="128" spans="5:13" x14ac:dyDescent="0.25">
      <c r="E128" s="106" t="s">
        <v>130</v>
      </c>
      <c r="F128" s="106" t="s">
        <v>131</v>
      </c>
      <c r="G128" s="45" t="s">
        <v>6389</v>
      </c>
      <c r="H128" s="128" t="s">
        <v>4462</v>
      </c>
      <c r="I128" s="84">
        <v>20</v>
      </c>
      <c r="J128" s="107">
        <v>0.2</v>
      </c>
      <c r="K128" s="110"/>
      <c r="L128" s="42">
        <f>IF(Tableau537[[#This Row],[PN]]&gt;0.05,"ERREUR",Tableau537[[#This Row],[Prix de vente public]]*(1-(Tableau537[[#This Row],[Remise]]+Tableau537[[#This Row],[PN]])))</f>
        <v>16</v>
      </c>
      <c r="M128" s="44"/>
    </row>
    <row r="129" spans="5:13" x14ac:dyDescent="0.25">
      <c r="E129" s="106" t="s">
        <v>130</v>
      </c>
      <c r="F129" s="106" t="s">
        <v>131</v>
      </c>
      <c r="G129" s="45" t="s">
        <v>6390</v>
      </c>
      <c r="H129" s="128" t="s">
        <v>4463</v>
      </c>
      <c r="I129" s="84">
        <v>20</v>
      </c>
      <c r="J129" s="107">
        <v>0.2</v>
      </c>
      <c r="K129" s="110"/>
      <c r="L129" s="42">
        <f>IF(Tableau537[[#This Row],[PN]]&gt;0.05,"ERREUR",Tableau537[[#This Row],[Prix de vente public]]*(1-(Tableau537[[#This Row],[Remise]]+Tableau537[[#This Row],[PN]])))</f>
        <v>16</v>
      </c>
      <c r="M129" s="44"/>
    </row>
    <row r="130" spans="5:13" x14ac:dyDescent="0.25">
      <c r="E130" s="106" t="s">
        <v>130</v>
      </c>
      <c r="F130" s="106" t="s">
        <v>131</v>
      </c>
      <c r="G130" s="45" t="s">
        <v>6391</v>
      </c>
      <c r="H130" s="128" t="s">
        <v>4464</v>
      </c>
      <c r="I130" s="84">
        <v>20</v>
      </c>
      <c r="J130" s="107">
        <v>0.2</v>
      </c>
      <c r="K130" s="110"/>
      <c r="L130" s="42">
        <f>IF(Tableau537[[#This Row],[PN]]&gt;0.05,"ERREUR",Tableau537[[#This Row],[Prix de vente public]]*(1-(Tableau537[[#This Row],[Remise]]+Tableau537[[#This Row],[PN]])))</f>
        <v>16</v>
      </c>
      <c r="M130" s="44"/>
    </row>
    <row r="131" spans="5:13" x14ac:dyDescent="0.25">
      <c r="E131" s="106" t="s">
        <v>130</v>
      </c>
      <c r="F131" s="106" t="s">
        <v>131</v>
      </c>
      <c r="G131" s="45" t="s">
        <v>6392</v>
      </c>
      <c r="H131" s="128" t="s">
        <v>4465</v>
      </c>
      <c r="I131" s="84">
        <v>20</v>
      </c>
      <c r="J131" s="107">
        <v>0.2</v>
      </c>
      <c r="K131" s="110"/>
      <c r="L131" s="42">
        <f>IF(Tableau537[[#This Row],[PN]]&gt;0.05,"ERREUR",Tableau537[[#This Row],[Prix de vente public]]*(1-(Tableau537[[#This Row],[Remise]]+Tableau537[[#This Row],[PN]])))</f>
        <v>16</v>
      </c>
      <c r="M131" s="44"/>
    </row>
    <row r="132" spans="5:13" x14ac:dyDescent="0.25">
      <c r="E132" s="106" t="s">
        <v>130</v>
      </c>
      <c r="F132" s="106" t="s">
        <v>131</v>
      </c>
      <c r="G132" s="45" t="s">
        <v>6393</v>
      </c>
      <c r="H132" s="128" t="s">
        <v>4466</v>
      </c>
      <c r="I132" s="84">
        <v>20</v>
      </c>
      <c r="J132" s="107">
        <v>0.2</v>
      </c>
      <c r="K132" s="110"/>
      <c r="L132" s="42">
        <f>IF(Tableau537[[#This Row],[PN]]&gt;0.05,"ERREUR",Tableau537[[#This Row],[Prix de vente public]]*(1-(Tableau537[[#This Row],[Remise]]+Tableau537[[#This Row],[PN]])))</f>
        <v>16</v>
      </c>
      <c r="M132" s="44"/>
    </row>
    <row r="133" spans="5:13" x14ac:dyDescent="0.25">
      <c r="E133" s="106" t="s">
        <v>130</v>
      </c>
      <c r="F133" s="106" t="s">
        <v>131</v>
      </c>
      <c r="G133" s="45" t="s">
        <v>6394</v>
      </c>
      <c r="H133" s="128" t="s">
        <v>4467</v>
      </c>
      <c r="I133" s="84">
        <v>20</v>
      </c>
      <c r="J133" s="107">
        <v>0.2</v>
      </c>
      <c r="K133" s="110"/>
      <c r="L133" s="42">
        <f>IF(Tableau537[[#This Row],[PN]]&gt;0.05,"ERREUR",Tableau537[[#This Row],[Prix de vente public]]*(1-(Tableau537[[#This Row],[Remise]]+Tableau537[[#This Row],[PN]])))</f>
        <v>16</v>
      </c>
      <c r="M133" s="44"/>
    </row>
    <row r="134" spans="5:13" x14ac:dyDescent="0.25">
      <c r="E134" s="106" t="s">
        <v>130</v>
      </c>
      <c r="F134" s="106" t="s">
        <v>131</v>
      </c>
      <c r="G134" s="45" t="s">
        <v>6395</v>
      </c>
      <c r="H134" s="128" t="s">
        <v>4468</v>
      </c>
      <c r="I134" s="84">
        <v>20</v>
      </c>
      <c r="J134" s="107">
        <v>0.2</v>
      </c>
      <c r="K134" s="110"/>
      <c r="L134" s="42">
        <f>IF(Tableau537[[#This Row],[PN]]&gt;0.05,"ERREUR",Tableau537[[#This Row],[Prix de vente public]]*(1-(Tableau537[[#This Row],[Remise]]+Tableau537[[#This Row],[PN]])))</f>
        <v>16</v>
      </c>
      <c r="M134" s="44"/>
    </row>
    <row r="135" spans="5:13" x14ac:dyDescent="0.25">
      <c r="E135" s="106" t="s">
        <v>130</v>
      </c>
      <c r="F135" s="106" t="s">
        <v>131</v>
      </c>
      <c r="G135" s="45" t="s">
        <v>6396</v>
      </c>
      <c r="H135" s="128" t="s">
        <v>4469</v>
      </c>
      <c r="I135" s="84">
        <v>20</v>
      </c>
      <c r="J135" s="107">
        <v>0.2</v>
      </c>
      <c r="K135" s="110"/>
      <c r="L135" s="42">
        <f>IF(Tableau537[[#This Row],[PN]]&gt;0.05,"ERREUR",Tableau537[[#This Row],[Prix de vente public]]*(1-(Tableau537[[#This Row],[Remise]]+Tableau537[[#This Row],[PN]])))</f>
        <v>16</v>
      </c>
      <c r="M135" s="44"/>
    </row>
    <row r="136" spans="5:13" x14ac:dyDescent="0.25">
      <c r="E136" s="106" t="s">
        <v>130</v>
      </c>
      <c r="F136" s="106" t="s">
        <v>131</v>
      </c>
      <c r="G136" s="45" t="s">
        <v>6397</v>
      </c>
      <c r="H136" s="128" t="s">
        <v>4470</v>
      </c>
      <c r="I136" s="84">
        <v>20</v>
      </c>
      <c r="J136" s="107">
        <v>0.2</v>
      </c>
      <c r="K136" s="110"/>
      <c r="L136" s="43">
        <f>IF(Tableau537[[#This Row],[PN]]&gt;0.05,"ERREUR",Tableau537[[#This Row],[Prix de vente public]]*(1-(Tableau537[[#This Row],[Remise]]+Tableau537[[#This Row],[PN]])))</f>
        <v>16</v>
      </c>
      <c r="M136" s="44"/>
    </row>
    <row r="137" spans="5:13" x14ac:dyDescent="0.25">
      <c r="E137" s="106" t="s">
        <v>130</v>
      </c>
      <c r="F137" s="106" t="s">
        <v>131</v>
      </c>
      <c r="G137" s="45" t="s">
        <v>6398</v>
      </c>
      <c r="H137" s="128" t="s">
        <v>4471</v>
      </c>
      <c r="I137" s="84">
        <v>20</v>
      </c>
      <c r="J137" s="107">
        <v>0.2</v>
      </c>
      <c r="K137" s="110"/>
      <c r="L137" s="43">
        <f>IF(Tableau537[[#This Row],[PN]]&gt;0.05,"ERREUR",Tableau537[[#This Row],[Prix de vente public]]*(1-(Tableau537[[#This Row],[Remise]]+Tableau537[[#This Row],[PN]])))</f>
        <v>16</v>
      </c>
      <c r="M137" s="44"/>
    </row>
    <row r="138" spans="5:13" x14ac:dyDescent="0.25">
      <c r="E138" s="106" t="s">
        <v>130</v>
      </c>
      <c r="F138" s="106" t="s">
        <v>131</v>
      </c>
      <c r="G138" s="45" t="s">
        <v>6399</v>
      </c>
      <c r="H138" s="128" t="s">
        <v>4472</v>
      </c>
      <c r="I138" s="84">
        <v>20</v>
      </c>
      <c r="J138" s="107">
        <v>0.2</v>
      </c>
      <c r="K138" s="110"/>
      <c r="L138" s="43">
        <f>IF(Tableau537[[#This Row],[PN]]&gt;0.05,"ERREUR",Tableau537[[#This Row],[Prix de vente public]]*(1-(Tableau537[[#This Row],[Remise]]+Tableau537[[#This Row],[PN]])))</f>
        <v>16</v>
      </c>
      <c r="M138" s="44"/>
    </row>
    <row r="139" spans="5:13" x14ac:dyDescent="0.25">
      <c r="E139" s="106" t="s">
        <v>130</v>
      </c>
      <c r="F139" s="106" t="s">
        <v>131</v>
      </c>
      <c r="G139" s="45" t="s">
        <v>6400</v>
      </c>
      <c r="H139" s="128" t="s">
        <v>4473</v>
      </c>
      <c r="I139" s="84">
        <v>20</v>
      </c>
      <c r="J139" s="107">
        <v>0.2</v>
      </c>
      <c r="K139" s="110"/>
      <c r="L139" s="43">
        <f>IF(Tableau537[[#This Row],[PN]]&gt;0.05,"ERREUR",Tableau537[[#This Row],[Prix de vente public]]*(1-(Tableau537[[#This Row],[Remise]]+Tableau537[[#This Row],[PN]])))</f>
        <v>16</v>
      </c>
      <c r="M139" s="44"/>
    </row>
    <row r="140" spans="5:13" x14ac:dyDescent="0.25">
      <c r="E140" s="106" t="s">
        <v>130</v>
      </c>
      <c r="F140" s="106" t="s">
        <v>131</v>
      </c>
      <c r="G140" s="45" t="s">
        <v>6401</v>
      </c>
      <c r="H140" s="128" t="s">
        <v>4474</v>
      </c>
      <c r="I140" s="84">
        <v>20</v>
      </c>
      <c r="J140" s="107">
        <v>0.2</v>
      </c>
      <c r="K140" s="110"/>
      <c r="L140" s="43">
        <f>IF(Tableau537[[#This Row],[PN]]&gt;0.05,"ERREUR",Tableau537[[#This Row],[Prix de vente public]]*(1-(Tableau537[[#This Row],[Remise]]+Tableau537[[#This Row],[PN]])))</f>
        <v>16</v>
      </c>
      <c r="M140" s="44"/>
    </row>
    <row r="141" spans="5:13" x14ac:dyDescent="0.25">
      <c r="E141" s="106" t="s">
        <v>130</v>
      </c>
      <c r="F141" s="106" t="s">
        <v>131</v>
      </c>
      <c r="G141" s="45" t="s">
        <v>6402</v>
      </c>
      <c r="H141" s="128" t="s">
        <v>4475</v>
      </c>
      <c r="I141" s="84">
        <v>20</v>
      </c>
      <c r="J141" s="107">
        <v>0.2</v>
      </c>
      <c r="K141" s="110"/>
      <c r="L141" s="43">
        <f>IF(Tableau537[[#This Row],[PN]]&gt;0.05,"ERREUR",Tableau537[[#This Row],[Prix de vente public]]*(1-(Tableau537[[#This Row],[Remise]]+Tableau537[[#This Row],[PN]])))</f>
        <v>16</v>
      </c>
      <c r="M141" s="44"/>
    </row>
    <row r="142" spans="5:13" x14ac:dyDescent="0.25">
      <c r="E142" s="106" t="s">
        <v>130</v>
      </c>
      <c r="F142" s="106" t="s">
        <v>131</v>
      </c>
      <c r="G142" s="45" t="s">
        <v>6403</v>
      </c>
      <c r="H142" s="128" t="s">
        <v>4476</v>
      </c>
      <c r="I142" s="84">
        <v>20</v>
      </c>
      <c r="J142" s="107">
        <v>0.2</v>
      </c>
      <c r="K142" s="110"/>
      <c r="L142" s="43">
        <f>IF(Tableau537[[#This Row],[PN]]&gt;0.05,"ERREUR",Tableau537[[#This Row],[Prix de vente public]]*(1-(Tableau537[[#This Row],[Remise]]+Tableau537[[#This Row],[PN]])))</f>
        <v>16</v>
      </c>
      <c r="M142" s="44"/>
    </row>
    <row r="143" spans="5:13" x14ac:dyDescent="0.25">
      <c r="E143" s="106" t="s">
        <v>130</v>
      </c>
      <c r="F143" s="106" t="s">
        <v>131</v>
      </c>
      <c r="G143" s="45" t="s">
        <v>6404</v>
      </c>
      <c r="H143" s="128" t="s">
        <v>4477</v>
      </c>
      <c r="I143" s="84">
        <v>20</v>
      </c>
      <c r="J143" s="107">
        <v>0.2</v>
      </c>
      <c r="K143" s="110"/>
      <c r="L143" s="43">
        <f>IF(Tableau537[[#This Row],[PN]]&gt;0.05,"ERREUR",Tableau537[[#This Row],[Prix de vente public]]*(1-(Tableau537[[#This Row],[Remise]]+Tableau537[[#This Row],[PN]])))</f>
        <v>16</v>
      </c>
      <c r="M143" s="44"/>
    </row>
    <row r="144" spans="5:13" x14ac:dyDescent="0.25">
      <c r="E144" s="106" t="s">
        <v>130</v>
      </c>
      <c r="F144" s="106" t="s">
        <v>131</v>
      </c>
      <c r="G144" s="45" t="s">
        <v>6405</v>
      </c>
      <c r="H144" s="128" t="s">
        <v>4478</v>
      </c>
      <c r="I144" s="84">
        <v>20</v>
      </c>
      <c r="J144" s="107">
        <v>0.2</v>
      </c>
      <c r="K144" s="110"/>
      <c r="L144" s="43">
        <f>IF(Tableau537[[#This Row],[PN]]&gt;0.05,"ERREUR",Tableau537[[#This Row],[Prix de vente public]]*(1-(Tableau537[[#This Row],[Remise]]+Tableau537[[#This Row],[PN]])))</f>
        <v>16</v>
      </c>
      <c r="M144" s="44"/>
    </row>
    <row r="145" spans="5:13" x14ac:dyDescent="0.25">
      <c r="E145" s="106" t="s">
        <v>130</v>
      </c>
      <c r="F145" s="106" t="s">
        <v>131</v>
      </c>
      <c r="G145" s="45" t="s">
        <v>6406</v>
      </c>
      <c r="H145" s="128" t="s">
        <v>4479</v>
      </c>
      <c r="I145" s="84">
        <v>20</v>
      </c>
      <c r="J145" s="107">
        <v>0.2</v>
      </c>
      <c r="K145" s="110"/>
      <c r="L145" s="43">
        <f>IF(Tableau537[[#This Row],[PN]]&gt;0.05,"ERREUR",Tableau537[[#This Row],[Prix de vente public]]*(1-(Tableau537[[#This Row],[Remise]]+Tableau537[[#This Row],[PN]])))</f>
        <v>16</v>
      </c>
      <c r="M145" s="44"/>
    </row>
    <row r="146" spans="5:13" x14ac:dyDescent="0.25">
      <c r="E146" s="106" t="s">
        <v>130</v>
      </c>
      <c r="F146" s="106" t="s">
        <v>131</v>
      </c>
      <c r="G146" s="45" t="s">
        <v>6407</v>
      </c>
      <c r="H146" s="128" t="s">
        <v>4480</v>
      </c>
      <c r="I146" s="84">
        <v>20</v>
      </c>
      <c r="J146" s="107">
        <v>0.2</v>
      </c>
      <c r="K146" s="110"/>
      <c r="L146" s="43">
        <f>IF(Tableau537[[#This Row],[PN]]&gt;0.05,"ERREUR",Tableau537[[#This Row],[Prix de vente public]]*(1-(Tableau537[[#This Row],[Remise]]+Tableau537[[#This Row],[PN]])))</f>
        <v>16</v>
      </c>
      <c r="M146" s="44"/>
    </row>
    <row r="147" spans="5:13" x14ac:dyDescent="0.25">
      <c r="E147" s="106" t="s">
        <v>130</v>
      </c>
      <c r="F147" s="106" t="s">
        <v>131</v>
      </c>
      <c r="G147" s="45" t="s">
        <v>6408</v>
      </c>
      <c r="H147" s="128" t="s">
        <v>4481</v>
      </c>
      <c r="I147" s="84">
        <v>20</v>
      </c>
      <c r="J147" s="107">
        <v>0.2</v>
      </c>
      <c r="K147" s="110"/>
      <c r="L147" s="43">
        <f>IF(Tableau537[[#This Row],[PN]]&gt;0.05,"ERREUR",Tableau537[[#This Row],[Prix de vente public]]*(1-(Tableau537[[#This Row],[Remise]]+Tableau537[[#This Row],[PN]])))</f>
        <v>16</v>
      </c>
      <c r="M147" s="44"/>
    </row>
    <row r="148" spans="5:13" x14ac:dyDescent="0.25">
      <c r="E148" s="106" t="s">
        <v>130</v>
      </c>
      <c r="F148" s="106" t="s">
        <v>131</v>
      </c>
      <c r="G148" s="45" t="s">
        <v>6409</v>
      </c>
      <c r="H148" s="128" t="s">
        <v>4482</v>
      </c>
      <c r="I148" s="84">
        <v>20</v>
      </c>
      <c r="J148" s="107">
        <v>0.2</v>
      </c>
      <c r="K148" s="110"/>
      <c r="L148" s="43">
        <f>IF(Tableau537[[#This Row],[PN]]&gt;0.05,"ERREUR",Tableau537[[#This Row],[Prix de vente public]]*(1-(Tableau537[[#This Row],[Remise]]+Tableau537[[#This Row],[PN]])))</f>
        <v>16</v>
      </c>
      <c r="M148" s="44"/>
    </row>
    <row r="149" spans="5:13" x14ac:dyDescent="0.25">
      <c r="E149" s="106" t="s">
        <v>130</v>
      </c>
      <c r="F149" s="106" t="s">
        <v>131</v>
      </c>
      <c r="G149" s="45" t="s">
        <v>6410</v>
      </c>
      <c r="H149" s="128" t="s">
        <v>4483</v>
      </c>
      <c r="I149" s="84">
        <v>20</v>
      </c>
      <c r="J149" s="107">
        <v>0.2</v>
      </c>
      <c r="K149" s="110"/>
      <c r="L149" s="43">
        <f>IF(Tableau537[[#This Row],[PN]]&gt;0.05,"ERREUR",Tableau537[[#This Row],[Prix de vente public]]*(1-(Tableau537[[#This Row],[Remise]]+Tableau537[[#This Row],[PN]])))</f>
        <v>16</v>
      </c>
      <c r="M149" s="44"/>
    </row>
    <row r="150" spans="5:13" x14ac:dyDescent="0.25">
      <c r="E150" s="106" t="s">
        <v>130</v>
      </c>
      <c r="F150" s="106" t="s">
        <v>131</v>
      </c>
      <c r="G150" s="45" t="s">
        <v>6411</v>
      </c>
      <c r="H150" s="128" t="s">
        <v>4484</v>
      </c>
      <c r="I150" s="84">
        <v>20</v>
      </c>
      <c r="J150" s="107">
        <v>0.2</v>
      </c>
      <c r="K150" s="110"/>
      <c r="L150" s="43">
        <f>IF(Tableau537[[#This Row],[PN]]&gt;0.05,"ERREUR",Tableau537[[#This Row],[Prix de vente public]]*(1-(Tableau537[[#This Row],[Remise]]+Tableau537[[#This Row],[PN]])))</f>
        <v>16</v>
      </c>
      <c r="M150" s="44"/>
    </row>
    <row r="151" spans="5:13" x14ac:dyDescent="0.25">
      <c r="E151" s="106" t="s">
        <v>130</v>
      </c>
      <c r="F151" s="106" t="s">
        <v>131</v>
      </c>
      <c r="G151" s="45" t="s">
        <v>6412</v>
      </c>
      <c r="H151" s="128" t="s">
        <v>4485</v>
      </c>
      <c r="I151" s="84">
        <v>20</v>
      </c>
      <c r="J151" s="107">
        <v>0.2</v>
      </c>
      <c r="K151" s="110"/>
      <c r="L151" s="43">
        <f>IF(Tableau537[[#This Row],[PN]]&gt;0.05,"ERREUR",Tableau537[[#This Row],[Prix de vente public]]*(1-(Tableau537[[#This Row],[Remise]]+Tableau537[[#This Row],[PN]])))</f>
        <v>16</v>
      </c>
      <c r="M151" s="44"/>
    </row>
    <row r="152" spans="5:13" x14ac:dyDescent="0.25">
      <c r="E152" s="106" t="s">
        <v>130</v>
      </c>
      <c r="F152" s="106" t="s">
        <v>131</v>
      </c>
      <c r="G152" s="45" t="s">
        <v>6413</v>
      </c>
      <c r="H152" s="128" t="s">
        <v>4486</v>
      </c>
      <c r="I152" s="84">
        <v>20</v>
      </c>
      <c r="J152" s="107">
        <v>0.2</v>
      </c>
      <c r="K152" s="110"/>
      <c r="L152" s="43">
        <f>IF(Tableau537[[#This Row],[PN]]&gt;0.05,"ERREUR",Tableau537[[#This Row],[Prix de vente public]]*(1-(Tableau537[[#This Row],[Remise]]+Tableau537[[#This Row],[PN]])))</f>
        <v>16</v>
      </c>
      <c r="M152" s="44"/>
    </row>
    <row r="153" spans="5:13" x14ac:dyDescent="0.25">
      <c r="E153" s="106" t="s">
        <v>130</v>
      </c>
      <c r="F153" s="106" t="s">
        <v>131</v>
      </c>
      <c r="G153" s="45" t="s">
        <v>6414</v>
      </c>
      <c r="H153" s="128" t="s">
        <v>4487</v>
      </c>
      <c r="I153" s="84">
        <v>20</v>
      </c>
      <c r="J153" s="107">
        <v>0.2</v>
      </c>
      <c r="K153" s="110"/>
      <c r="L153" s="43">
        <f>IF(Tableau537[[#This Row],[PN]]&gt;0.05,"ERREUR",Tableau537[[#This Row],[Prix de vente public]]*(1-(Tableau537[[#This Row],[Remise]]+Tableau537[[#This Row],[PN]])))</f>
        <v>16</v>
      </c>
      <c r="M153" s="44"/>
    </row>
    <row r="154" spans="5:13" x14ac:dyDescent="0.25">
      <c r="E154" s="106" t="s">
        <v>130</v>
      </c>
      <c r="F154" s="106" t="s">
        <v>131</v>
      </c>
      <c r="G154" s="45" t="s">
        <v>6415</v>
      </c>
      <c r="H154" s="128" t="s">
        <v>4488</v>
      </c>
      <c r="I154" s="84">
        <v>20</v>
      </c>
      <c r="J154" s="107">
        <v>0.2</v>
      </c>
      <c r="K154" s="110"/>
      <c r="L154" s="43">
        <f>IF(Tableau537[[#This Row],[PN]]&gt;0.05,"ERREUR",Tableau537[[#This Row],[Prix de vente public]]*(1-(Tableau537[[#This Row],[Remise]]+Tableau537[[#This Row],[PN]])))</f>
        <v>16</v>
      </c>
      <c r="M154" s="44"/>
    </row>
    <row r="155" spans="5:13" x14ac:dyDescent="0.25">
      <c r="E155" s="106" t="s">
        <v>130</v>
      </c>
      <c r="F155" s="106" t="s">
        <v>131</v>
      </c>
      <c r="G155" s="45" t="s">
        <v>6416</v>
      </c>
      <c r="H155" s="128" t="s">
        <v>4489</v>
      </c>
      <c r="I155" s="84">
        <v>20</v>
      </c>
      <c r="J155" s="107">
        <v>0.2</v>
      </c>
      <c r="K155" s="110"/>
      <c r="L155" s="43">
        <f>IF(Tableau537[[#This Row],[PN]]&gt;0.05,"ERREUR",Tableau537[[#This Row],[Prix de vente public]]*(1-(Tableau537[[#This Row],[Remise]]+Tableau537[[#This Row],[PN]])))</f>
        <v>16</v>
      </c>
      <c r="M155" s="44"/>
    </row>
    <row r="156" spans="5:13" x14ac:dyDescent="0.25">
      <c r="E156" s="106" t="s">
        <v>130</v>
      </c>
      <c r="F156" s="106" t="s">
        <v>131</v>
      </c>
      <c r="G156" s="45" t="s">
        <v>6417</v>
      </c>
      <c r="H156" s="128" t="s">
        <v>4490</v>
      </c>
      <c r="I156" s="84">
        <v>20</v>
      </c>
      <c r="J156" s="107">
        <v>0.2</v>
      </c>
      <c r="K156" s="110"/>
      <c r="L156" s="43">
        <f>IF(Tableau537[[#This Row],[PN]]&gt;0.05,"ERREUR",Tableau537[[#This Row],[Prix de vente public]]*(1-(Tableau537[[#This Row],[Remise]]+Tableau537[[#This Row],[PN]])))</f>
        <v>16</v>
      </c>
      <c r="M156" s="44"/>
    </row>
    <row r="157" spans="5:13" x14ac:dyDescent="0.25">
      <c r="E157" s="106"/>
      <c r="F157" s="106"/>
      <c r="G157" s="45"/>
      <c r="H157" s="46"/>
      <c r="I157" s="108"/>
      <c r="J157" s="107"/>
      <c r="K157" s="110"/>
      <c r="L157" s="43">
        <f>IF(Tableau537[[#This Row],[PN]]&gt;0.05,"ERREUR",Tableau537[[#This Row],[Prix de vente public]]*(1-(Tableau537[[#This Row],[Remise]]+Tableau537[[#This Row],[PN]])))</f>
        <v>0</v>
      </c>
      <c r="M157" s="44"/>
    </row>
    <row r="158" spans="5:13" x14ac:dyDescent="0.25">
      <c r="E158" s="106"/>
      <c r="F158" s="106"/>
      <c r="G158" s="45"/>
      <c r="H158" s="46"/>
      <c r="I158" s="108"/>
      <c r="J158" s="107"/>
      <c r="K158" s="110"/>
      <c r="L158" s="43">
        <f>IF(Tableau537[[#This Row],[PN]]&gt;0.05,"ERREUR",Tableau537[[#This Row],[Prix de vente public]]*(1-(Tableau537[[#This Row],[Remise]]+Tableau537[[#This Row],[PN]])))</f>
        <v>0</v>
      </c>
      <c r="M158" s="44"/>
    </row>
    <row r="159" spans="5:13" x14ac:dyDescent="0.25">
      <c r="E159" s="106"/>
      <c r="F159" s="106"/>
      <c r="G159" s="45"/>
      <c r="H159" s="46"/>
      <c r="I159" s="108"/>
      <c r="J159" s="107"/>
      <c r="K159" s="110"/>
      <c r="L159" s="43">
        <f>IF(Tableau537[[#This Row],[PN]]&gt;0.05,"ERREUR",Tableau537[[#This Row],[Prix de vente public]]*(1-(Tableau537[[#This Row],[Remise]]+Tableau537[[#This Row],[PN]])))</f>
        <v>0</v>
      </c>
      <c r="M159" s="44"/>
    </row>
    <row r="160" spans="5:13" x14ac:dyDescent="0.25">
      <c r="E160" s="106"/>
      <c r="F160" s="106"/>
      <c r="G160" s="45"/>
      <c r="H160" s="46"/>
      <c r="I160" s="108"/>
      <c r="J160" s="107"/>
      <c r="K160" s="110"/>
      <c r="L160" s="43">
        <f>IF(Tableau537[[#This Row],[PN]]&gt;0.05,"ERREUR",Tableau537[[#This Row],[Prix de vente public]]*(1-(Tableau537[[#This Row],[Remise]]+Tableau537[[#This Row],[PN]])))</f>
        <v>0</v>
      </c>
      <c r="M160" s="44"/>
    </row>
    <row r="161" spans="5:13" x14ac:dyDescent="0.25">
      <c r="E161" s="106"/>
      <c r="F161" s="106"/>
      <c r="G161" s="45"/>
      <c r="H161" s="46"/>
      <c r="I161" s="108"/>
      <c r="J161" s="107"/>
      <c r="K161" s="110"/>
      <c r="L161" s="43">
        <f>IF(Tableau537[[#This Row],[PN]]&gt;0.05,"ERREUR",Tableau537[[#This Row],[Prix de vente public]]*(1-(Tableau537[[#This Row],[Remise]]+Tableau537[[#This Row],[PN]])))</f>
        <v>0</v>
      </c>
      <c r="M161" s="44"/>
    </row>
    <row r="162" spans="5:13" x14ac:dyDescent="0.25">
      <c r="E162" s="106"/>
      <c r="F162" s="106"/>
      <c r="G162" s="45"/>
      <c r="H162" s="46"/>
      <c r="I162" s="108"/>
      <c r="J162" s="107"/>
      <c r="K162" s="110"/>
      <c r="L162" s="43">
        <f>IF(Tableau537[[#This Row],[PN]]&gt;0.05,"ERREUR",Tableau537[[#This Row],[Prix de vente public]]*(1-(Tableau537[[#This Row],[Remise]]+Tableau537[[#This Row],[PN]])))</f>
        <v>0</v>
      </c>
      <c r="M162" s="44"/>
    </row>
    <row r="163" spans="5:13" x14ac:dyDescent="0.25">
      <c r="E163" s="106"/>
      <c r="F163" s="106"/>
      <c r="G163" s="45"/>
      <c r="H163" s="46"/>
      <c r="I163" s="108"/>
      <c r="J163" s="107"/>
      <c r="K163" s="110"/>
      <c r="L163" s="43">
        <f>IF(Tableau537[[#This Row],[PN]]&gt;0.05,"ERREUR",Tableau537[[#This Row],[Prix de vente public]]*(1-(Tableau537[[#This Row],[Remise]]+Tableau537[[#This Row],[PN]])))</f>
        <v>0</v>
      </c>
      <c r="M163" s="44"/>
    </row>
    <row r="164" spans="5:13" x14ac:dyDescent="0.25">
      <c r="E164" s="106"/>
      <c r="F164" s="106"/>
      <c r="G164" s="45"/>
      <c r="H164" s="46"/>
      <c r="I164" s="108"/>
      <c r="J164" s="107"/>
      <c r="K164" s="110"/>
      <c r="L164" s="43">
        <f>IF(Tableau537[[#This Row],[PN]]&gt;0.05,"ERREUR",Tableau537[[#This Row],[Prix de vente public]]*(1-(Tableau537[[#This Row],[Remise]]+Tableau537[[#This Row],[PN]])))</f>
        <v>0</v>
      </c>
      <c r="M164" s="44"/>
    </row>
  </sheetData>
  <mergeCells count="1">
    <mergeCell ref="A1:D1048576"/>
  </mergeCells>
  <pageMargins left="0.7" right="0.7" top="0.75" bottom="0.75" header="0.3" footer="0.3"/>
  <pageSetup paperSize="9" scale="7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OSUP">
                <anchor>
                  <from>
                    <xdr:col>1</xdr:col>
                    <xdr:colOff>19050</xdr:colOff>
                    <xdr:row>4</xdr:row>
                    <xdr:rowOff>142875</xdr:rowOff>
                  </from>
                  <to>
                    <xdr:col>2</xdr:col>
                    <xdr:colOff>733425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ACCUEIL">
                <anchor>
                  <from>
                    <xdr:col>1</xdr:col>
                    <xdr:colOff>19050</xdr:colOff>
                    <xdr:row>10</xdr:row>
                    <xdr:rowOff>104775</xdr:rowOff>
                  </from>
                  <to>
                    <xdr:col>2</xdr:col>
                    <xdr:colOff>733425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" name="Button 7">
              <controlPr defaultSize="0" print="0" autoFill="0" autoPict="0" macro="[0]!OSPE">
                <anchor>
                  <from>
                    <xdr:col>1</xdr:col>
                    <xdr:colOff>19050</xdr:colOff>
                    <xdr:row>7</xdr:row>
                    <xdr:rowOff>57150</xdr:rowOff>
                  </from>
                  <to>
                    <xdr:col>2</xdr:col>
                    <xdr:colOff>733425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J59"/>
  <sheetViews>
    <sheetView zoomScale="90" zoomScaleNormal="90" workbookViewId="0">
      <selection activeCell="F15" sqref="F15"/>
    </sheetView>
  </sheetViews>
  <sheetFormatPr baseColWidth="10" defaultRowHeight="15" x14ac:dyDescent="0.25"/>
  <cols>
    <col min="1" max="1" width="3.28515625" style="192" customWidth="1"/>
    <col min="2" max="3" width="11.42578125" style="192"/>
    <col min="4" max="4" width="3.28515625" style="192" customWidth="1"/>
    <col min="5" max="5" width="11.5703125" style="3" customWidth="1"/>
    <col min="6" max="6" width="26" style="3" customWidth="1"/>
    <col min="7" max="7" width="12.42578125" style="3" customWidth="1"/>
    <col min="8" max="8" width="11.5703125" style="3" customWidth="1"/>
    <col min="9" max="9" width="12.42578125" style="3" customWidth="1"/>
    <col min="10" max="10" width="11.5703125" style="3" customWidth="1"/>
    <col min="11" max="16384" width="11.42578125" style="3"/>
  </cols>
  <sheetData>
    <row r="1" spans="1:10" x14ac:dyDescent="0.25">
      <c r="A1" s="192" t="s">
        <v>33</v>
      </c>
      <c r="D1" s="180"/>
      <c r="E1" s="11" t="s">
        <v>14</v>
      </c>
      <c r="F1" s="11" t="s">
        <v>15</v>
      </c>
      <c r="G1" s="12" t="s">
        <v>16</v>
      </c>
      <c r="H1" s="13" t="s">
        <v>17</v>
      </c>
      <c r="I1" s="12" t="s">
        <v>18</v>
      </c>
      <c r="J1" s="11" t="s">
        <v>19</v>
      </c>
    </row>
    <row r="2" spans="1:10" x14ac:dyDescent="0.25">
      <c r="D2" s="180"/>
      <c r="E2" s="39" t="s">
        <v>34</v>
      </c>
      <c r="F2" s="41" t="s">
        <v>297</v>
      </c>
      <c r="G2" s="18">
        <v>120</v>
      </c>
      <c r="H2" s="17">
        <v>0.1</v>
      </c>
      <c r="I2" s="18">
        <f>Tableau53[[#This Row],[Prix]]-Tableau53[[#This Row],[Prix]]*Tableau53[[#This Row],[Remise]]</f>
        <v>108</v>
      </c>
      <c r="J2" s="19">
        <v>1</v>
      </c>
    </row>
    <row r="3" spans="1:10" x14ac:dyDescent="0.25">
      <c r="D3" s="180"/>
      <c r="E3" s="38" t="s">
        <v>35</v>
      </c>
      <c r="F3" s="41" t="s">
        <v>298</v>
      </c>
      <c r="G3" s="18">
        <v>120</v>
      </c>
      <c r="H3" s="17">
        <v>0.1</v>
      </c>
      <c r="I3" s="18">
        <f>Tableau53[[#This Row],[Prix]]-Tableau53[[#This Row],[Prix]]*Tableau53[[#This Row],[Remise]]</f>
        <v>108</v>
      </c>
      <c r="J3" s="19">
        <v>1</v>
      </c>
    </row>
    <row r="4" spans="1:10" x14ac:dyDescent="0.25">
      <c r="D4" s="180"/>
      <c r="E4" s="40" t="s">
        <v>36</v>
      </c>
      <c r="F4" s="41" t="s">
        <v>299</v>
      </c>
      <c r="G4" s="18">
        <v>120</v>
      </c>
      <c r="H4" s="17">
        <v>0.1</v>
      </c>
      <c r="I4" s="18">
        <f>Tableau53[[#This Row],[Prix]]-Tableau53[[#This Row],[Prix]]*Tableau53[[#This Row],[Remise]]</f>
        <v>108</v>
      </c>
      <c r="J4" s="19">
        <v>1</v>
      </c>
    </row>
    <row r="5" spans="1:10" x14ac:dyDescent="0.25">
      <c r="D5" s="180"/>
    </row>
    <row r="6" spans="1:10" x14ac:dyDescent="0.25">
      <c r="D6" s="180"/>
    </row>
    <row r="7" spans="1:10" x14ac:dyDescent="0.25">
      <c r="D7" s="180"/>
    </row>
    <row r="8" spans="1:10" x14ac:dyDescent="0.25">
      <c r="D8" s="180"/>
    </row>
    <row r="9" spans="1:10" x14ac:dyDescent="0.25">
      <c r="D9" s="180"/>
    </row>
    <row r="10" spans="1:10" x14ac:dyDescent="0.25">
      <c r="D10" s="180"/>
    </row>
    <row r="11" spans="1:10" x14ac:dyDescent="0.25">
      <c r="D11" s="180"/>
    </row>
    <row r="12" spans="1:10" x14ac:dyDescent="0.25">
      <c r="D12" s="180"/>
    </row>
    <row r="13" spans="1:10" x14ac:dyDescent="0.25">
      <c r="D13" s="180"/>
    </row>
    <row r="14" spans="1:10" x14ac:dyDescent="0.25">
      <c r="D14" s="180"/>
    </row>
    <row r="15" spans="1:10" x14ac:dyDescent="0.25">
      <c r="D15" s="180"/>
    </row>
    <row r="16" spans="1:10" x14ac:dyDescent="0.25">
      <c r="D16" s="180"/>
    </row>
    <row r="17" spans="4:4" x14ac:dyDescent="0.25">
      <c r="D17" s="180"/>
    </row>
    <row r="18" spans="4:4" x14ac:dyDescent="0.25">
      <c r="D18" s="180"/>
    </row>
    <row r="19" spans="4:4" x14ac:dyDescent="0.25">
      <c r="D19" s="180"/>
    </row>
    <row r="20" spans="4:4" x14ac:dyDescent="0.25">
      <c r="D20" s="180"/>
    </row>
    <row r="21" spans="4:4" x14ac:dyDescent="0.25">
      <c r="D21" s="180"/>
    </row>
    <row r="22" spans="4:4" x14ac:dyDescent="0.25">
      <c r="D22" s="180"/>
    </row>
    <row r="23" spans="4:4" x14ac:dyDescent="0.25">
      <c r="D23" s="180"/>
    </row>
    <row r="24" spans="4:4" x14ac:dyDescent="0.25">
      <c r="D24" s="180"/>
    </row>
    <row r="25" spans="4:4" x14ac:dyDescent="0.25">
      <c r="D25" s="180"/>
    </row>
    <row r="26" spans="4:4" x14ac:dyDescent="0.25">
      <c r="D26" s="180"/>
    </row>
    <row r="27" spans="4:4" x14ac:dyDescent="0.25">
      <c r="D27" s="180"/>
    </row>
    <row r="28" spans="4:4" x14ac:dyDescent="0.25">
      <c r="D28" s="180"/>
    </row>
    <row r="29" spans="4:4" x14ac:dyDescent="0.25">
      <c r="D29" s="180"/>
    </row>
    <row r="30" spans="4:4" x14ac:dyDescent="0.25">
      <c r="D30" s="180"/>
    </row>
    <row r="31" spans="4:4" x14ac:dyDescent="0.25">
      <c r="D31" s="180"/>
    </row>
    <row r="32" spans="4:4" x14ac:dyDescent="0.25">
      <c r="D32" s="180"/>
    </row>
    <row r="33" spans="4:4" x14ac:dyDescent="0.25">
      <c r="D33" s="180"/>
    </row>
    <row r="34" spans="4:4" x14ac:dyDescent="0.25">
      <c r="D34" s="180"/>
    </row>
    <row r="35" spans="4:4" x14ac:dyDescent="0.25">
      <c r="D35" s="180"/>
    </row>
    <row r="36" spans="4:4" x14ac:dyDescent="0.25">
      <c r="D36" s="180"/>
    </row>
    <row r="37" spans="4:4" x14ac:dyDescent="0.25">
      <c r="D37" s="180"/>
    </row>
    <row r="38" spans="4:4" x14ac:dyDescent="0.25">
      <c r="D38" s="180"/>
    </row>
    <row r="39" spans="4:4" x14ac:dyDescent="0.25">
      <c r="D39" s="180"/>
    </row>
    <row r="40" spans="4:4" x14ac:dyDescent="0.25">
      <c r="D40" s="180"/>
    </row>
    <row r="41" spans="4:4" x14ac:dyDescent="0.25">
      <c r="D41" s="180"/>
    </row>
    <row r="42" spans="4:4" x14ac:dyDescent="0.25">
      <c r="D42" s="180"/>
    </row>
    <row r="43" spans="4:4" x14ac:dyDescent="0.25">
      <c r="D43" s="180"/>
    </row>
    <row r="44" spans="4:4" x14ac:dyDescent="0.25">
      <c r="D44" s="180"/>
    </row>
    <row r="45" spans="4:4" x14ac:dyDescent="0.25">
      <c r="D45" s="180"/>
    </row>
    <row r="46" spans="4:4" x14ac:dyDescent="0.25">
      <c r="D46" s="180"/>
    </row>
    <row r="47" spans="4:4" x14ac:dyDescent="0.25">
      <c r="D47" s="180"/>
    </row>
    <row r="48" spans="4:4" x14ac:dyDescent="0.25">
      <c r="D48" s="180"/>
    </row>
    <row r="49" spans="4:4" x14ac:dyDescent="0.25">
      <c r="D49" s="180"/>
    </row>
    <row r="50" spans="4:4" x14ac:dyDescent="0.25">
      <c r="D50" s="180"/>
    </row>
    <row r="51" spans="4:4" x14ac:dyDescent="0.25">
      <c r="D51" s="180"/>
    </row>
    <row r="52" spans="4:4" x14ac:dyDescent="0.25">
      <c r="D52" s="180"/>
    </row>
    <row r="53" spans="4:4" x14ac:dyDescent="0.25">
      <c r="D53" s="180"/>
    </row>
    <row r="54" spans="4:4" x14ac:dyDescent="0.25">
      <c r="D54" s="180"/>
    </row>
    <row r="55" spans="4:4" x14ac:dyDescent="0.25">
      <c r="D55" s="180"/>
    </row>
    <row r="56" spans="4:4" x14ac:dyDescent="0.25">
      <c r="D56" s="180"/>
    </row>
    <row r="57" spans="4:4" x14ac:dyDescent="0.25">
      <c r="D57" s="180"/>
    </row>
    <row r="58" spans="4:4" x14ac:dyDescent="0.25">
      <c r="D58" s="180"/>
    </row>
    <row r="59" spans="4:4" x14ac:dyDescent="0.25">
      <c r="D59" s="180"/>
    </row>
  </sheetData>
  <mergeCells count="1">
    <mergeCell ref="A1:D1048576"/>
  </mergeCells>
  <dataValidations count="1">
    <dataValidation type="list" allowBlank="1" showInputMessage="1" showErrorMessage="1" sqref="E2:E4">
      <formula1>Type</formula1>
    </dataValidation>
  </dataValidations>
  <pageMargins left="0.7" right="0.7" top="0.75" bottom="0.75" header="0.3" footer="0.3"/>
  <pageSetup paperSize="9" scale="77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TERIEL">
                <anchor>
                  <from>
                    <xdr:col>1</xdr:col>
                    <xdr:colOff>28575</xdr:colOff>
                    <xdr:row>8</xdr:row>
                    <xdr:rowOff>19050</xdr:rowOff>
                  </from>
                  <to>
                    <xdr:col>2</xdr:col>
                    <xdr:colOff>742950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ACCUEIL">
                <anchor>
                  <from>
                    <xdr:col>1</xdr:col>
                    <xdr:colOff>28575</xdr:colOff>
                    <xdr:row>15</xdr:row>
                    <xdr:rowOff>161925</xdr:rowOff>
                  </from>
                  <to>
                    <xdr:col>2</xdr:col>
                    <xdr:colOff>742950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DEVIS">
                <anchor>
                  <from>
                    <xdr:col>1</xdr:col>
                    <xdr:colOff>9525</xdr:colOff>
                    <xdr:row>11</xdr:row>
                    <xdr:rowOff>171450</xdr:rowOff>
                  </from>
                  <to>
                    <xdr:col>2</xdr:col>
                    <xdr:colOff>723900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U48"/>
  <sheetViews>
    <sheetView zoomScale="85" zoomScaleNormal="85" workbookViewId="0">
      <selection activeCell="J8" sqref="J8"/>
    </sheetView>
  </sheetViews>
  <sheetFormatPr baseColWidth="10" defaultRowHeight="15" x14ac:dyDescent="0.25"/>
  <cols>
    <col min="1" max="1" width="3.28515625" style="27" customWidth="1"/>
    <col min="2" max="3" width="11.42578125" style="27"/>
    <col min="4" max="4" width="3.28515625" style="37" customWidth="1"/>
    <col min="5" max="11" width="11.42578125" style="3"/>
    <col min="12" max="12" width="7.7109375" style="3" customWidth="1"/>
    <col min="13" max="13" width="9.5703125" style="3" customWidth="1"/>
    <col min="14" max="14" width="25.42578125" style="3" customWidth="1"/>
    <col min="15" max="15" width="12.85546875" style="3" customWidth="1"/>
    <col min="16" max="16" width="11.42578125" style="3"/>
    <col min="17" max="17" width="14.42578125" style="4" hidden="1" customWidth="1"/>
    <col min="18" max="18" width="3.28515625" style="27" customWidth="1"/>
    <col min="19" max="20" width="11.42578125" style="27"/>
    <col min="21" max="21" width="3.28515625" style="37" customWidth="1"/>
    <col min="22" max="16384" width="11.42578125" style="3"/>
  </cols>
  <sheetData>
    <row r="1" spans="5:17" x14ac:dyDescent="0.25">
      <c r="N1" s="48"/>
      <c r="O1" s="48"/>
      <c r="P1" s="48"/>
      <c r="Q1" s="124"/>
    </row>
    <row r="2" spans="5:17" x14ac:dyDescent="0.25">
      <c r="N2" s="48"/>
      <c r="O2" s="123" t="str">
        <f>J19&amp;K19&amp;L19&amp;M19&amp;N19</f>
        <v/>
      </c>
      <c r="P2" s="123"/>
      <c r="Q2" s="123"/>
    </row>
    <row r="3" spans="5:17" x14ac:dyDescent="0.25">
      <c r="N3" s="48"/>
      <c r="O3" s="123"/>
      <c r="P3" s="123"/>
      <c r="Q3" s="123"/>
    </row>
    <row r="4" spans="5:17" x14ac:dyDescent="0.25">
      <c r="N4" s="48"/>
      <c r="O4" s="123"/>
      <c r="P4" s="123"/>
      <c r="Q4" s="123"/>
    </row>
    <row r="5" spans="5:17" x14ac:dyDescent="0.25">
      <c r="N5" s="48"/>
      <c r="O5" s="48"/>
      <c r="P5" s="48"/>
      <c r="Q5" s="124"/>
    </row>
    <row r="9" spans="5:17" x14ac:dyDescent="0.25">
      <c r="K9" s="48"/>
      <c r="L9" s="48"/>
      <c r="M9" s="48"/>
      <c r="N9" s="48"/>
      <c r="O9" s="48"/>
      <c r="P9" s="48"/>
    </row>
    <row r="10" spans="5:17" x14ac:dyDescent="0.25">
      <c r="E10" s="209" t="s">
        <v>38</v>
      </c>
      <c r="F10" s="210"/>
      <c r="G10" s="209" t="str">
        <f>IF(Accueil!I9="","",Accueil!I9)</f>
        <v/>
      </c>
      <c r="H10" s="210"/>
      <c r="I10" s="211"/>
      <c r="K10" s="223" t="s">
        <v>50</v>
      </c>
      <c r="L10" s="224"/>
      <c r="M10" s="224"/>
      <c r="N10" s="224"/>
      <c r="O10" s="224"/>
      <c r="P10" s="225"/>
    </row>
    <row r="11" spans="5:17" x14ac:dyDescent="0.25">
      <c r="E11" s="217" t="s">
        <v>41</v>
      </c>
      <c r="F11" s="218"/>
      <c r="G11" s="212" t="str">
        <f>IF(Accueil!I10="","",Accueil!I10)</f>
        <v/>
      </c>
      <c r="H11" s="213"/>
      <c r="I11" s="214"/>
      <c r="K11" s="217" t="str">
        <f>IF(Accueil!I16="","",Accueil!I16)</f>
        <v/>
      </c>
      <c r="L11" s="218"/>
      <c r="M11" s="218"/>
      <c r="N11" s="218"/>
      <c r="O11" s="218"/>
      <c r="P11" s="222"/>
    </row>
    <row r="12" spans="5:17" x14ac:dyDescent="0.25">
      <c r="E12" s="215" t="s">
        <v>42</v>
      </c>
      <c r="F12" s="207"/>
      <c r="G12" s="215" t="str">
        <f>IF(Accueil!I11="","",Accueil!I11)</f>
        <v/>
      </c>
      <c r="H12" s="207"/>
      <c r="I12" s="208"/>
      <c r="K12" s="219" t="str">
        <f>IF(Accueil!I17="","",Accueil!I17)</f>
        <v/>
      </c>
      <c r="L12" s="220"/>
      <c r="M12" s="220"/>
      <c r="N12" s="220"/>
      <c r="O12" s="220"/>
      <c r="P12" s="221"/>
    </row>
    <row r="13" spans="5:17" x14ac:dyDescent="0.25">
      <c r="K13" s="219"/>
      <c r="L13" s="220"/>
      <c r="M13" s="220"/>
      <c r="N13" s="220"/>
      <c r="O13" s="220"/>
      <c r="P13" s="221"/>
    </row>
    <row r="14" spans="5:17" ht="15" customHeight="1" x14ac:dyDescent="0.25">
      <c r="E14" s="216"/>
      <c r="F14" s="216"/>
      <c r="G14" s="216"/>
      <c r="H14" s="216"/>
      <c r="I14" s="216"/>
      <c r="K14" s="60" t="str">
        <f>IF(Accueil!I19="","",Accueil!I19)</f>
        <v/>
      </c>
      <c r="L14" s="207" t="str">
        <f>IF(Accueil!I20="","",Accueil!I20)</f>
        <v/>
      </c>
      <c r="M14" s="207"/>
      <c r="N14" s="207"/>
      <c r="O14" s="207"/>
      <c r="P14" s="208"/>
    </row>
    <row r="15" spans="5:17" x14ac:dyDescent="0.25">
      <c r="E15" s="216"/>
      <c r="F15" s="216"/>
      <c r="G15" s="216"/>
      <c r="H15" s="216"/>
      <c r="I15" s="216"/>
      <c r="K15" s="48"/>
      <c r="L15" s="48"/>
      <c r="M15" s="48"/>
      <c r="N15" s="48"/>
      <c r="O15" s="48"/>
      <c r="P15" s="48"/>
    </row>
    <row r="16" spans="5:17" x14ac:dyDescent="0.25">
      <c r="E16" s="216"/>
      <c r="F16" s="216"/>
      <c r="G16" s="216"/>
      <c r="H16" s="216"/>
      <c r="I16" s="216"/>
    </row>
    <row r="17" spans="5:17" x14ac:dyDescent="0.25">
      <c r="E17" s="216"/>
      <c r="F17" s="216"/>
      <c r="G17" s="216"/>
      <c r="H17" s="216"/>
      <c r="I17" s="216"/>
    </row>
    <row r="19" spans="5:17" ht="15" customHeight="1" x14ac:dyDescent="0.25">
      <c r="E19" s="198" t="s">
        <v>73</v>
      </c>
      <c r="F19" s="199"/>
      <c r="G19" s="199"/>
      <c r="H19" s="204" t="str">
        <f ca="1">Accueil!I1&amp;Accueil!J1&amp;Accueil!K1&amp;Accueil!L1&amp;Accueil!M1</f>
        <v>2016825447</v>
      </c>
      <c r="I19" s="204"/>
      <c r="J19" s="204"/>
      <c r="K19" s="204"/>
      <c r="L19" s="204"/>
      <c r="M19" s="204"/>
      <c r="N19" s="204"/>
      <c r="O19" s="204"/>
      <c r="P19" s="204"/>
    </row>
    <row r="20" spans="5:17" ht="15" customHeight="1" x14ac:dyDescent="0.25">
      <c r="E20" s="200"/>
      <c r="F20" s="201"/>
      <c r="G20" s="201"/>
      <c r="H20" s="205"/>
      <c r="I20" s="205"/>
      <c r="J20" s="205"/>
      <c r="K20" s="205"/>
      <c r="L20" s="205"/>
      <c r="M20" s="205"/>
      <c r="N20" s="205"/>
      <c r="O20" s="205"/>
      <c r="P20" s="205"/>
    </row>
    <row r="21" spans="5:17" ht="15" customHeight="1" x14ac:dyDescent="0.25">
      <c r="E21" s="202"/>
      <c r="F21" s="203"/>
      <c r="G21" s="203"/>
      <c r="H21" s="206"/>
      <c r="I21" s="206"/>
      <c r="J21" s="206"/>
      <c r="K21" s="206"/>
      <c r="L21" s="206"/>
      <c r="M21" s="206"/>
      <c r="N21" s="206"/>
      <c r="O21" s="206"/>
      <c r="P21" s="206"/>
    </row>
    <row r="24" spans="5:17" x14ac:dyDescent="0.25">
      <c r="E24" s="3" t="s">
        <v>51</v>
      </c>
      <c r="J24" s="57"/>
      <c r="K24" s="197" t="str">
        <f>Choix!B5</f>
        <v>Peugeot</v>
      </c>
      <c r="L24" s="197"/>
      <c r="M24" s="197"/>
      <c r="N24" s="197"/>
    </row>
    <row r="25" spans="5:17" x14ac:dyDescent="0.25">
      <c r="J25" s="57"/>
      <c r="K25" s="58"/>
      <c r="L25" s="58"/>
      <c r="M25" s="58"/>
      <c r="N25" s="58"/>
    </row>
    <row r="26" spans="5:17" x14ac:dyDescent="0.25">
      <c r="E26" s="3" t="s">
        <v>52</v>
      </c>
      <c r="J26" s="57"/>
      <c r="K26" s="197" t="str">
        <f>IF(Choix!B10="","",Choix!B10)</f>
        <v/>
      </c>
      <c r="L26" s="197"/>
      <c r="M26" s="197"/>
      <c r="N26" s="197"/>
    </row>
    <row r="27" spans="5:17" x14ac:dyDescent="0.25">
      <c r="J27" s="57"/>
      <c r="K27" s="58"/>
      <c r="L27" s="58"/>
      <c r="M27" s="58"/>
      <c r="N27" s="58"/>
    </row>
    <row r="28" spans="5:17" x14ac:dyDescent="0.25">
      <c r="E28" s="3" t="s">
        <v>53</v>
      </c>
      <c r="J28" s="57"/>
      <c r="K28" s="197" t="e">
        <f>VLOOKUP(1,Chassis!E2:N1056,5,FALSE)</f>
        <v>#N/A</v>
      </c>
      <c r="L28" s="197"/>
      <c r="M28" s="197"/>
      <c r="N28" s="197"/>
      <c r="Q28" s="78" t="e">
        <f>VLOOKUP(K28,Chassis!K1:P1056,6,FALSE)</f>
        <v>#N/A</v>
      </c>
    </row>
    <row r="29" spans="5:17" x14ac:dyDescent="0.25">
      <c r="J29" s="57"/>
      <c r="K29" s="58"/>
      <c r="L29" s="58"/>
      <c r="M29" s="58"/>
      <c r="N29" s="58"/>
      <c r="Q29" s="78"/>
    </row>
    <row r="30" spans="5:17" x14ac:dyDescent="0.25">
      <c r="E30" s="3" t="s">
        <v>54</v>
      </c>
      <c r="J30" s="57"/>
      <c r="K30" s="58" t="str">
        <f>IF(K26="","",COUNTIF('Options obligatoires'!F:F,Devis!K26))</f>
        <v/>
      </c>
      <c r="L30" s="58"/>
      <c r="M30" s="58"/>
      <c r="N30" s="58"/>
      <c r="Q30" s="78">
        <f>+SUMIF('Options obligatoires'!F:F,Devis!K26,'Options obligatoires'!N:N)</f>
        <v>0</v>
      </c>
    </row>
    <row r="31" spans="5:17" x14ac:dyDescent="0.25">
      <c r="E31" s="54" t="s">
        <v>55</v>
      </c>
      <c r="J31" s="57"/>
      <c r="K31" s="58"/>
      <c r="L31" s="58"/>
      <c r="M31" s="58"/>
      <c r="N31" s="58"/>
      <c r="Q31" s="78"/>
    </row>
    <row r="32" spans="5:17" x14ac:dyDescent="0.25">
      <c r="J32" s="57"/>
      <c r="K32" s="58"/>
      <c r="L32" s="58"/>
      <c r="M32" s="58"/>
      <c r="N32" s="58"/>
      <c r="Q32" s="78"/>
    </row>
    <row r="33" spans="2:17" x14ac:dyDescent="0.25">
      <c r="E33" s="3" t="s">
        <v>56</v>
      </c>
      <c r="J33" s="57"/>
      <c r="K33" s="58" t="str">
        <f>IF(K26="","",COUNTIFS('Options facultatives'!F:F,Devis!K26,'Options facultatives'!O:O,1))</f>
        <v/>
      </c>
      <c r="M33" s="58"/>
      <c r="N33" s="58"/>
      <c r="P33" s="129"/>
      <c r="Q33" s="78">
        <f>SUMIF('Options facultatives'!O:O,1,'Options facultatives'!L:L)</f>
        <v>255</v>
      </c>
    </row>
    <row r="34" spans="2:17" x14ac:dyDescent="0.25">
      <c r="E34" s="54" t="s">
        <v>60</v>
      </c>
      <c r="J34" s="57"/>
      <c r="K34" s="58"/>
      <c r="L34" s="58"/>
      <c r="M34" s="58"/>
      <c r="N34" s="58"/>
      <c r="P34" s="129"/>
      <c r="Q34" s="78"/>
    </row>
    <row r="35" spans="2:17" x14ac:dyDescent="0.25">
      <c r="J35" s="57"/>
      <c r="L35" s="58"/>
      <c r="M35" s="58"/>
      <c r="N35" s="58"/>
      <c r="P35" s="129"/>
    </row>
    <row r="36" spans="2:17" x14ac:dyDescent="0.25">
      <c r="E36" s="3" t="s">
        <v>21</v>
      </c>
      <c r="J36" s="57"/>
      <c r="K36" s="58" t="e">
        <f>VLOOKUP(1,Aménagement!E1:P1044,5,FALSE)</f>
        <v>#N/A</v>
      </c>
      <c r="L36" s="58"/>
      <c r="M36" s="58"/>
      <c r="N36" s="58"/>
      <c r="P36" s="129"/>
      <c r="Q36" s="78" t="e">
        <f>+VLOOKUP(K36,Aménagement!I1:O1044,7,FALSE)</f>
        <v>#N/A</v>
      </c>
    </row>
    <row r="37" spans="2:17" x14ac:dyDescent="0.25">
      <c r="J37" s="57"/>
      <c r="K37" s="58"/>
      <c r="L37" s="58"/>
      <c r="M37" s="58"/>
      <c r="N37" s="58"/>
      <c r="Q37" s="78"/>
    </row>
    <row r="38" spans="2:17" x14ac:dyDescent="0.25">
      <c r="E38" s="3" t="s">
        <v>57</v>
      </c>
      <c r="J38" s="57"/>
      <c r="K38" s="58" t="str">
        <f>IF(K26="","",COUNTIFS('Options supplémentaires'!$F:$F,Devis!K26,'Options supplémentaires'!$O:$O,1))</f>
        <v/>
      </c>
      <c r="L38" s="58"/>
      <c r="M38" s="58"/>
      <c r="N38" s="58"/>
      <c r="Q38" s="78">
        <f>SUMIF('Options supplémentaires'!$O:$O,1,'Options supplémentaires'!$N:$N)</f>
        <v>180</v>
      </c>
    </row>
    <row r="39" spans="2:17" x14ac:dyDescent="0.25">
      <c r="E39" s="54" t="s">
        <v>59</v>
      </c>
      <c r="J39" s="57"/>
      <c r="K39" s="58"/>
      <c r="L39" s="58"/>
      <c r="M39" s="58"/>
      <c r="N39" s="58"/>
      <c r="Q39" s="78"/>
    </row>
    <row r="40" spans="2:17" x14ac:dyDescent="0.25">
      <c r="J40" s="57"/>
      <c r="K40" s="58"/>
      <c r="L40" s="58"/>
      <c r="M40" s="58"/>
      <c r="N40" s="58"/>
      <c r="Q40" s="78"/>
    </row>
    <row r="41" spans="2:17" x14ac:dyDescent="0.25">
      <c r="E41" s="3" t="s">
        <v>61</v>
      </c>
      <c r="J41" s="57"/>
      <c r="K41" s="58">
        <f>COUNTIF(Matériel!M:M,1)</f>
        <v>0</v>
      </c>
      <c r="L41" s="58"/>
      <c r="M41" s="58"/>
      <c r="N41" s="58"/>
      <c r="Q41" s="78">
        <f>SUMIF(Matériel!M:M,1,Matériel!L:L)</f>
        <v>0</v>
      </c>
    </row>
    <row r="42" spans="2:17" x14ac:dyDescent="0.25">
      <c r="B42" s="27" t="s">
        <v>83</v>
      </c>
      <c r="E42" s="54" t="s">
        <v>78</v>
      </c>
      <c r="J42" s="57"/>
      <c r="K42" s="58"/>
      <c r="L42" s="58"/>
      <c r="M42" s="58"/>
      <c r="N42" s="58"/>
      <c r="Q42" s="78"/>
    </row>
    <row r="43" spans="2:17" x14ac:dyDescent="0.25">
      <c r="J43" s="57"/>
      <c r="K43" s="58"/>
      <c r="L43" s="58"/>
      <c r="M43" s="58"/>
      <c r="N43" s="58"/>
      <c r="Q43" s="78"/>
    </row>
    <row r="44" spans="2:17" x14ac:dyDescent="0.25">
      <c r="B44" s="27" t="s">
        <v>84</v>
      </c>
      <c r="E44" s="3" t="s">
        <v>79</v>
      </c>
      <c r="J44" s="57"/>
      <c r="K44" s="58">
        <f>COUNTIF('Options spécifiques'!J:J,1)</f>
        <v>3</v>
      </c>
      <c r="L44" s="58"/>
      <c r="M44" s="58"/>
      <c r="N44" s="58"/>
      <c r="Q44" s="78">
        <f>SUMIF('Options spécifiques'!J:J,1,'Options spécifiques'!I:I)</f>
        <v>324</v>
      </c>
    </row>
    <row r="45" spans="2:17" x14ac:dyDescent="0.25">
      <c r="E45" s="54" t="s">
        <v>58</v>
      </c>
      <c r="J45" s="57"/>
      <c r="K45" s="58"/>
      <c r="L45" s="58"/>
      <c r="M45" s="58"/>
      <c r="N45" s="58"/>
    </row>
    <row r="46" spans="2:17" x14ac:dyDescent="0.25">
      <c r="M46" s="3" t="s">
        <v>65</v>
      </c>
      <c r="N46" s="22" t="e">
        <f>SUM(Q25:Q45)</f>
        <v>#N/A</v>
      </c>
    </row>
    <row r="47" spans="2:17" x14ac:dyDescent="0.25">
      <c r="M47" s="3" t="s">
        <v>66</v>
      </c>
      <c r="N47" s="22" t="e">
        <f>N46*0.2</f>
        <v>#N/A</v>
      </c>
    </row>
    <row r="48" spans="2:17" x14ac:dyDescent="0.25">
      <c r="M48" s="3" t="s">
        <v>67</v>
      </c>
      <c r="N48" s="22" t="e">
        <f>SUM(N46:N47)</f>
        <v>#N/A</v>
      </c>
    </row>
  </sheetData>
  <mergeCells count="16">
    <mergeCell ref="L14:P14"/>
    <mergeCell ref="G10:I10"/>
    <mergeCell ref="G11:I11"/>
    <mergeCell ref="G12:I12"/>
    <mergeCell ref="E14:I17"/>
    <mergeCell ref="E10:F10"/>
    <mergeCell ref="E11:F11"/>
    <mergeCell ref="E12:F12"/>
    <mergeCell ref="K12:P13"/>
    <mergeCell ref="K11:P11"/>
    <mergeCell ref="K10:P10"/>
    <mergeCell ref="K24:N24"/>
    <mergeCell ref="K26:N26"/>
    <mergeCell ref="K28:N28"/>
    <mergeCell ref="E19:G21"/>
    <mergeCell ref="H19:P21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OSPE">
                <anchor>
                  <from>
                    <xdr:col>1</xdr:col>
                    <xdr:colOff>38100</xdr:colOff>
                    <xdr:row>31</xdr:row>
                    <xdr:rowOff>47625</xdr:rowOff>
                  </from>
                  <to>
                    <xdr:col>2</xdr:col>
                    <xdr:colOff>742950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OSUP">
                <anchor>
                  <from>
                    <xdr:col>1</xdr:col>
                    <xdr:colOff>38100</xdr:colOff>
                    <xdr:row>23</xdr:row>
                    <xdr:rowOff>180975</xdr:rowOff>
                  </from>
                  <to>
                    <xdr:col>2</xdr:col>
                    <xdr:colOff>742950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OF">
                <anchor>
                  <from>
                    <xdr:col>1</xdr:col>
                    <xdr:colOff>38100</xdr:colOff>
                    <xdr:row>16</xdr:row>
                    <xdr:rowOff>47625</xdr:rowOff>
                  </from>
                  <to>
                    <xdr:col>2</xdr:col>
                    <xdr:colOff>752475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AMENAGEMENT">
                <anchor>
                  <from>
                    <xdr:col>1</xdr:col>
                    <xdr:colOff>38100</xdr:colOff>
                    <xdr:row>20</xdr:row>
                    <xdr:rowOff>38100</xdr:rowOff>
                  </from>
                  <to>
                    <xdr:col>2</xdr:col>
                    <xdr:colOff>752475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8" name="Button 5">
              <controlPr defaultSize="0" print="0" autoFill="0" autoPict="0" macro="[0]!OO">
                <anchor>
                  <from>
                    <xdr:col>1</xdr:col>
                    <xdr:colOff>38100</xdr:colOff>
                    <xdr:row>12</xdr:row>
                    <xdr:rowOff>85725</xdr:rowOff>
                  </from>
                  <to>
                    <xdr:col>2</xdr:col>
                    <xdr:colOff>742950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9" name="Button 6">
              <controlPr defaultSize="0" print="0" autoFill="0" autoPict="0" macro="[0]!CHASSIS">
                <anchor>
                  <from>
                    <xdr:col>1</xdr:col>
                    <xdr:colOff>38100</xdr:colOff>
                    <xdr:row>8</xdr:row>
                    <xdr:rowOff>104775</xdr:rowOff>
                  </from>
                  <to>
                    <xdr:col>2</xdr:col>
                    <xdr:colOff>742950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10" name="Button 7">
              <controlPr defaultSize="0" print="0" autoFill="0" autoPict="0" macro="[0]!CHOIX">
                <anchor>
                  <from>
                    <xdr:col>1</xdr:col>
                    <xdr:colOff>38100</xdr:colOff>
                    <xdr:row>4</xdr:row>
                    <xdr:rowOff>142875</xdr:rowOff>
                  </from>
                  <to>
                    <xdr:col>2</xdr:col>
                    <xdr:colOff>742950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11" name="Button 8">
              <controlPr defaultSize="0" print="0" autoFill="0" autoPict="0" macro="[0]!ACCUEIL">
                <anchor>
                  <from>
                    <xdr:col>1</xdr:col>
                    <xdr:colOff>38100</xdr:colOff>
                    <xdr:row>0</xdr:row>
                    <xdr:rowOff>171450</xdr:rowOff>
                  </from>
                  <to>
                    <xdr:col>2</xdr:col>
                    <xdr:colOff>742950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12" name="Button 14">
              <controlPr defaultSize="0" print="0" autoFill="0" autoPict="0" macro="[0]!MATERIEL">
                <anchor>
                  <from>
                    <xdr:col>1</xdr:col>
                    <xdr:colOff>19050</xdr:colOff>
                    <xdr:row>27</xdr:row>
                    <xdr:rowOff>114300</xdr:rowOff>
                  </from>
                  <to>
                    <xdr:col>2</xdr:col>
                    <xdr:colOff>723900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7" r:id="rId13" name="Button 15">
              <controlPr defaultSize="0" print="0" autoFill="0" autoPict="0">
                <anchor>
                  <from>
                    <xdr:col>18</xdr:col>
                    <xdr:colOff>57150</xdr:colOff>
                    <xdr:row>9</xdr:row>
                    <xdr:rowOff>66675</xdr:rowOff>
                  </from>
                  <to>
                    <xdr:col>20</xdr:col>
                    <xdr:colOff>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8" r:id="rId14" name="Button 16">
              <controlPr defaultSize="0" print="0" autoFill="0" autoPict="0" macro="[0]!Importer">
                <anchor>
                  <from>
                    <xdr:col>18</xdr:col>
                    <xdr:colOff>47625</xdr:colOff>
                    <xdr:row>5</xdr:row>
                    <xdr:rowOff>66675</xdr:rowOff>
                  </from>
                  <to>
                    <xdr:col>19</xdr:col>
                    <xdr:colOff>752475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9" r:id="rId15" name="Button 17">
              <controlPr defaultSize="0" print="0" autoFill="0" autoPict="0" macro="[0]!ResetDevis">
                <anchor>
                  <from>
                    <xdr:col>18</xdr:col>
                    <xdr:colOff>47625</xdr:colOff>
                    <xdr:row>1</xdr:row>
                    <xdr:rowOff>76200</xdr:rowOff>
                  </from>
                  <to>
                    <xdr:col>19</xdr:col>
                    <xdr:colOff>752475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H6"/>
  <sheetViews>
    <sheetView workbookViewId="0">
      <selection activeCell="F3" sqref="F3"/>
    </sheetView>
  </sheetViews>
  <sheetFormatPr baseColWidth="10" defaultRowHeight="15" x14ac:dyDescent="0.25"/>
  <cols>
    <col min="1" max="1" width="15.140625" customWidth="1"/>
    <col min="2" max="2" width="13.7109375" customWidth="1"/>
    <col min="3" max="3" width="10.140625" customWidth="1"/>
    <col min="4" max="4" width="15.7109375" customWidth="1"/>
    <col min="5" max="5" width="17" customWidth="1"/>
    <col min="6" max="6" width="20.28515625" customWidth="1"/>
    <col min="7" max="8" width="11.7109375" customWidth="1"/>
  </cols>
  <sheetData>
    <row r="1" spans="1:8" x14ac:dyDescent="0.25">
      <c r="A1" t="s">
        <v>0</v>
      </c>
      <c r="B1" t="s">
        <v>7</v>
      </c>
      <c r="C1" t="s">
        <v>5</v>
      </c>
      <c r="D1" t="s">
        <v>8</v>
      </c>
      <c r="E1" t="s">
        <v>1</v>
      </c>
      <c r="F1" t="s">
        <v>2</v>
      </c>
      <c r="G1" t="s">
        <v>6</v>
      </c>
      <c r="H1" t="s">
        <v>3</v>
      </c>
    </row>
    <row r="2" spans="1:8" x14ac:dyDescent="0.25">
      <c r="A2" t="s">
        <v>102</v>
      </c>
      <c r="B2" t="s">
        <v>97</v>
      </c>
      <c r="C2" t="s">
        <v>86</v>
      </c>
      <c r="D2" t="s">
        <v>87</v>
      </c>
      <c r="E2" t="s">
        <v>105</v>
      </c>
      <c r="F2" t="s">
        <v>89</v>
      </c>
      <c r="G2" t="s">
        <v>92</v>
      </c>
      <c r="H2" s="2" t="s">
        <v>9</v>
      </c>
    </row>
    <row r="3" spans="1:8" x14ac:dyDescent="0.25">
      <c r="A3" t="s">
        <v>103</v>
      </c>
      <c r="B3" t="s">
        <v>98</v>
      </c>
      <c r="C3" s="2"/>
      <c r="D3" t="s">
        <v>88</v>
      </c>
      <c r="E3" t="s">
        <v>104</v>
      </c>
      <c r="F3" t="s">
        <v>91</v>
      </c>
      <c r="G3" s="2"/>
      <c r="H3" t="s">
        <v>12</v>
      </c>
    </row>
    <row r="4" spans="1:8" x14ac:dyDescent="0.25">
      <c r="A4" t="s">
        <v>93</v>
      </c>
      <c r="B4" t="s">
        <v>99</v>
      </c>
      <c r="C4" s="2"/>
      <c r="D4" t="s">
        <v>11</v>
      </c>
      <c r="E4" t="s">
        <v>107</v>
      </c>
      <c r="F4" t="s">
        <v>90</v>
      </c>
      <c r="G4" s="2"/>
      <c r="H4" t="s">
        <v>13</v>
      </c>
    </row>
    <row r="5" spans="1:8" x14ac:dyDescent="0.25">
      <c r="A5" t="s">
        <v>94</v>
      </c>
      <c r="B5" t="s">
        <v>100</v>
      </c>
      <c r="D5" t="s">
        <v>95</v>
      </c>
      <c r="E5" t="s">
        <v>106</v>
      </c>
      <c r="F5" t="s">
        <v>109</v>
      </c>
    </row>
    <row r="6" spans="1:8" x14ac:dyDescent="0.25">
      <c r="B6" t="s">
        <v>101</v>
      </c>
      <c r="D6" t="s">
        <v>96</v>
      </c>
      <c r="F6" t="s">
        <v>108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2"/>
  <sheetViews>
    <sheetView workbookViewId="0">
      <selection activeCell="C1" sqref="C1:G11"/>
    </sheetView>
  </sheetViews>
  <sheetFormatPr baseColWidth="10" defaultRowHeight="15" x14ac:dyDescent="0.25"/>
  <cols>
    <col min="1" max="1" width="22.7109375" customWidth="1"/>
    <col min="2" max="2" width="19.42578125" customWidth="1"/>
    <col min="3" max="3" width="22" customWidth="1"/>
  </cols>
  <sheetData>
    <row r="1" spans="1:5" x14ac:dyDescent="0.25">
      <c r="A1" t="s">
        <v>20</v>
      </c>
      <c r="B1" t="s">
        <v>27</v>
      </c>
      <c r="C1" s="61"/>
      <c r="D1" s="63"/>
      <c r="E1" s="130"/>
    </row>
    <row r="2" spans="1:5" x14ac:dyDescent="0.25">
      <c r="A2" t="s">
        <v>21</v>
      </c>
      <c r="B2" s="7">
        <v>5</v>
      </c>
      <c r="C2" s="61"/>
      <c r="D2" s="63"/>
      <c r="E2" s="120"/>
    </row>
    <row r="3" spans="1:5" x14ac:dyDescent="0.25">
      <c r="A3" t="s">
        <v>22</v>
      </c>
      <c r="B3" s="1"/>
      <c r="C3" s="61"/>
      <c r="D3" s="63"/>
      <c r="E3" s="120"/>
    </row>
    <row r="4" spans="1:5" x14ac:dyDescent="0.25">
      <c r="A4" t="s">
        <v>123</v>
      </c>
      <c r="B4" s="1"/>
      <c r="C4" s="61"/>
      <c r="D4" s="63"/>
      <c r="E4" s="120"/>
    </row>
    <row r="5" spans="1:5" x14ac:dyDescent="0.25">
      <c r="A5" t="s">
        <v>23</v>
      </c>
      <c r="B5" s="1"/>
      <c r="C5" s="61"/>
      <c r="D5" s="63"/>
      <c r="E5" s="120"/>
    </row>
    <row r="6" spans="1:5" x14ac:dyDescent="0.25">
      <c r="A6" t="s">
        <v>26</v>
      </c>
      <c r="B6" s="1"/>
      <c r="C6" s="61"/>
      <c r="D6" s="63"/>
      <c r="E6" s="120"/>
    </row>
    <row r="7" spans="1:5" x14ac:dyDescent="0.25">
      <c r="A7" t="s">
        <v>24</v>
      </c>
      <c r="B7" s="1"/>
      <c r="C7" s="61"/>
      <c r="D7" s="63"/>
      <c r="E7" s="120"/>
    </row>
    <row r="8" spans="1:5" x14ac:dyDescent="0.25">
      <c r="B8" s="1"/>
      <c r="C8" s="61"/>
      <c r="D8" s="63"/>
      <c r="E8" s="120"/>
    </row>
    <row r="9" spans="1:5" x14ac:dyDescent="0.25">
      <c r="B9" s="1"/>
      <c r="C9" s="61"/>
      <c r="D9" s="63"/>
      <c r="E9" s="120"/>
    </row>
    <row r="10" spans="1:5" x14ac:dyDescent="0.25">
      <c r="B10" s="1"/>
      <c r="C10" s="61"/>
      <c r="D10" s="63"/>
      <c r="E10" s="120"/>
    </row>
    <row r="11" spans="1:5" x14ac:dyDescent="0.25">
      <c r="B11" s="1"/>
      <c r="C11" s="61"/>
      <c r="D11" s="63"/>
      <c r="E11" s="120"/>
    </row>
    <row r="12" spans="1:5" x14ac:dyDescent="0.25">
      <c r="D12" s="63"/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E1:O37"/>
  <sheetViews>
    <sheetView tabSelected="1" topLeftCell="C1" zoomScale="85" zoomScaleNormal="85" workbookViewId="0">
      <selection activeCell="D13" sqref="D13"/>
    </sheetView>
  </sheetViews>
  <sheetFormatPr baseColWidth="10" defaultRowHeight="15" x14ac:dyDescent="0.25"/>
  <sheetData>
    <row r="1" spans="5:15" ht="38.25" x14ac:dyDescent="0.25">
      <c r="E1" s="234" t="s">
        <v>10</v>
      </c>
      <c r="F1" s="235" t="s">
        <v>4</v>
      </c>
      <c r="G1" s="235" t="s">
        <v>20</v>
      </c>
      <c r="H1" s="236" t="s">
        <v>122</v>
      </c>
      <c r="I1" s="236" t="s">
        <v>15</v>
      </c>
      <c r="J1" s="237" t="s">
        <v>72</v>
      </c>
      <c r="K1" s="238" t="s">
        <v>17</v>
      </c>
      <c r="L1" s="239" t="s">
        <v>69</v>
      </c>
      <c r="M1" s="238" t="s">
        <v>74</v>
      </c>
      <c r="N1" s="237" t="s">
        <v>75</v>
      </c>
      <c r="O1" s="240" t="s">
        <v>19</v>
      </c>
    </row>
    <row r="2" spans="5:15" ht="30" x14ac:dyDescent="0.25">
      <c r="E2" s="241" t="s">
        <v>1</v>
      </c>
      <c r="F2" s="226" t="s">
        <v>126</v>
      </c>
      <c r="G2" s="226" t="s">
        <v>22</v>
      </c>
      <c r="H2" s="227" t="s">
        <v>265</v>
      </c>
      <c r="I2" s="228" t="s">
        <v>281</v>
      </c>
      <c r="J2" s="229">
        <v>100</v>
      </c>
      <c r="K2" s="230">
        <v>0.1</v>
      </c>
      <c r="L2" s="231">
        <f>Tableau3[[#This Row],[Prix de vente public]]*(1-Tableau3[[#This Row],[Remise]])</f>
        <v>90</v>
      </c>
      <c r="M2" s="230">
        <v>0.1</v>
      </c>
      <c r="N2" s="232">
        <f>IF(Tableau3[[#This Row],[Choix]]=1,Tableau3[[#This Row],[Prix d''achat]]*(1+Tableau3[[#This Row],[Marge]]),"ERREUR")</f>
        <v>99.000000000000014</v>
      </c>
      <c r="O2" s="233">
        <v>1</v>
      </c>
    </row>
    <row r="3" spans="5:15" ht="30" x14ac:dyDescent="0.25">
      <c r="E3" s="241" t="s">
        <v>1</v>
      </c>
      <c r="F3" s="226" t="s">
        <v>126</v>
      </c>
      <c r="G3" s="226" t="s">
        <v>22</v>
      </c>
      <c r="H3" s="227" t="s">
        <v>266</v>
      </c>
      <c r="I3" s="228" t="s">
        <v>282</v>
      </c>
      <c r="J3" s="229">
        <v>100</v>
      </c>
      <c r="K3" s="230">
        <v>0.1</v>
      </c>
      <c r="L3" s="231">
        <f>Tableau3[[#This Row],[Prix de vente public]]*(1-Tableau3[[#This Row],[Remise]])</f>
        <v>90</v>
      </c>
      <c r="M3" s="230">
        <v>0.1</v>
      </c>
      <c r="N3" s="232">
        <f>IF(Tableau3[[#This Row],[Choix]]=1,Tableau3[[#This Row],[Prix d''achat]]*(1+Tableau3[[#This Row],[Marge]]),"ERREUR")</f>
        <v>99.000000000000014</v>
      </c>
      <c r="O3" s="233">
        <v>1</v>
      </c>
    </row>
    <row r="4" spans="5:15" ht="30" x14ac:dyDescent="0.25">
      <c r="E4" s="241" t="s">
        <v>1</v>
      </c>
      <c r="F4" s="226" t="s">
        <v>126</v>
      </c>
      <c r="G4" s="226" t="s">
        <v>22</v>
      </c>
      <c r="H4" s="227" t="s">
        <v>267</v>
      </c>
      <c r="I4" s="228" t="s">
        <v>283</v>
      </c>
      <c r="J4" s="229">
        <v>100</v>
      </c>
      <c r="K4" s="230">
        <v>0.1</v>
      </c>
      <c r="L4" s="231">
        <f>Tableau3[[#This Row],[Prix de vente public]]*(1-Tableau3[[#This Row],[Remise]])</f>
        <v>90</v>
      </c>
      <c r="M4" s="230">
        <v>0.1</v>
      </c>
      <c r="N4" s="232">
        <f>IF(Tableau3[[#This Row],[Choix]]=1,Tableau3[[#This Row],[Prix d''achat]]*(1+Tableau3[[#This Row],[Marge]]),"ERREUR")</f>
        <v>99.000000000000014</v>
      </c>
      <c r="O4" s="233">
        <v>1</v>
      </c>
    </row>
    <row r="5" spans="5:15" ht="30" x14ac:dyDescent="0.25">
      <c r="E5" s="241" t="s">
        <v>1</v>
      </c>
      <c r="F5" s="226" t="s">
        <v>126</v>
      </c>
      <c r="G5" s="226" t="s">
        <v>22</v>
      </c>
      <c r="H5" s="227" t="s">
        <v>268</v>
      </c>
      <c r="I5" s="228" t="s">
        <v>284</v>
      </c>
      <c r="J5" s="229">
        <v>100</v>
      </c>
      <c r="K5" s="230">
        <v>0.1</v>
      </c>
      <c r="L5" s="231">
        <f>Tableau3[[#This Row],[Prix de vente public]]*(1-Tableau3[[#This Row],[Remise]])</f>
        <v>90</v>
      </c>
      <c r="M5" s="230">
        <v>0.1</v>
      </c>
      <c r="N5" s="232">
        <f>IF(Tableau3[[#This Row],[Choix]]=1,Tableau3[[#This Row],[Prix d''achat]]*(1+Tableau3[[#This Row],[Marge]]),"ERREUR")</f>
        <v>99.000000000000014</v>
      </c>
      <c r="O5" s="233">
        <v>1</v>
      </c>
    </row>
    <row r="6" spans="5:15" ht="30" x14ac:dyDescent="0.25">
      <c r="E6" s="241" t="s">
        <v>1</v>
      </c>
      <c r="F6" s="226" t="s">
        <v>126</v>
      </c>
      <c r="G6" s="226" t="s">
        <v>22</v>
      </c>
      <c r="H6" s="227" t="s">
        <v>269</v>
      </c>
      <c r="I6" s="228" t="s">
        <v>285</v>
      </c>
      <c r="J6" s="229">
        <v>100</v>
      </c>
      <c r="K6" s="230">
        <v>0.1</v>
      </c>
      <c r="L6" s="231">
        <f>Tableau3[[#This Row],[Prix de vente public]]*(1-Tableau3[[#This Row],[Remise]])</f>
        <v>90</v>
      </c>
      <c r="M6" s="230">
        <v>0.1</v>
      </c>
      <c r="N6" s="232">
        <f>IF(Tableau3[[#This Row],[Choix]]=1,Tableau3[[#This Row],[Prix d''achat]]*(1+Tableau3[[#This Row],[Marge]]),"ERREUR")</f>
        <v>99.000000000000014</v>
      </c>
      <c r="O6" s="233">
        <v>1</v>
      </c>
    </row>
    <row r="7" spans="5:15" ht="30" x14ac:dyDescent="0.25">
      <c r="E7" s="241" t="s">
        <v>25</v>
      </c>
      <c r="F7" s="226" t="s">
        <v>127</v>
      </c>
      <c r="G7" s="226" t="s">
        <v>22</v>
      </c>
      <c r="H7" s="227" t="s">
        <v>270</v>
      </c>
      <c r="I7" s="228" t="s">
        <v>286</v>
      </c>
      <c r="J7" s="229">
        <v>100</v>
      </c>
      <c r="K7" s="230">
        <v>0.1</v>
      </c>
      <c r="L7" s="231">
        <f>Tableau3[[#This Row],[Prix de vente public]]*(1-Tableau3[[#This Row],[Remise]])</f>
        <v>90</v>
      </c>
      <c r="M7" s="230">
        <v>0.1</v>
      </c>
      <c r="N7" s="232">
        <f>IF(Tableau3[[#This Row],[Choix]]=1,Tableau3[[#This Row],[Prix d''achat]]*(1+Tableau3[[#This Row],[Marge]]),"ERREUR")</f>
        <v>99.000000000000014</v>
      </c>
      <c r="O7" s="233">
        <v>1</v>
      </c>
    </row>
    <row r="8" spans="5:15" ht="30" x14ac:dyDescent="0.25">
      <c r="E8" s="241" t="s">
        <v>25</v>
      </c>
      <c r="F8" s="226" t="s">
        <v>127</v>
      </c>
      <c r="G8" s="226" t="s">
        <v>22</v>
      </c>
      <c r="H8" s="227" t="s">
        <v>271</v>
      </c>
      <c r="I8" s="228" t="s">
        <v>287</v>
      </c>
      <c r="J8" s="229">
        <v>100</v>
      </c>
      <c r="K8" s="230">
        <v>0.1</v>
      </c>
      <c r="L8" s="231">
        <f>Tableau3[[#This Row],[Prix de vente public]]*(1-Tableau3[[#This Row],[Remise]])</f>
        <v>90</v>
      </c>
      <c r="M8" s="230">
        <v>0.1</v>
      </c>
      <c r="N8" s="232">
        <f>IF(Tableau3[[#This Row],[Choix]]=1,Tableau3[[#This Row],[Prix d''achat]]*(1+Tableau3[[#This Row],[Marge]]),"ERREUR")</f>
        <v>99.000000000000014</v>
      </c>
      <c r="O8" s="233">
        <v>1</v>
      </c>
    </row>
    <row r="9" spans="5:15" ht="30" x14ac:dyDescent="0.25">
      <c r="E9" s="241" t="s">
        <v>25</v>
      </c>
      <c r="F9" s="226" t="s">
        <v>127</v>
      </c>
      <c r="G9" s="226" t="s">
        <v>22</v>
      </c>
      <c r="H9" s="227" t="s">
        <v>272</v>
      </c>
      <c r="I9" s="228" t="s">
        <v>288</v>
      </c>
      <c r="J9" s="229">
        <v>100</v>
      </c>
      <c r="K9" s="230">
        <v>0.1</v>
      </c>
      <c r="L9" s="231">
        <f>Tableau3[[#This Row],[Prix de vente public]]*(1-Tableau3[[#This Row],[Remise]])</f>
        <v>90</v>
      </c>
      <c r="M9" s="230">
        <v>0.1</v>
      </c>
      <c r="N9" s="232">
        <f>IF(Tableau3[[#This Row],[Choix]]=1,Tableau3[[#This Row],[Prix d''achat]]*(1+Tableau3[[#This Row],[Marge]]),"ERREUR")</f>
        <v>99.000000000000014</v>
      </c>
      <c r="O9" s="233">
        <v>1</v>
      </c>
    </row>
    <row r="10" spans="5:15" ht="30" x14ac:dyDescent="0.25">
      <c r="E10" s="241" t="s">
        <v>25</v>
      </c>
      <c r="F10" s="226" t="s">
        <v>127</v>
      </c>
      <c r="G10" s="226" t="s">
        <v>22</v>
      </c>
      <c r="H10" s="227" t="s">
        <v>273</v>
      </c>
      <c r="I10" s="228" t="s">
        <v>289</v>
      </c>
      <c r="J10" s="229">
        <v>100</v>
      </c>
      <c r="K10" s="230">
        <v>0.1</v>
      </c>
      <c r="L10" s="231">
        <f>Tableau3[[#This Row],[Prix de vente public]]*(1-Tableau3[[#This Row],[Remise]])</f>
        <v>90</v>
      </c>
      <c r="M10" s="230">
        <v>0.1</v>
      </c>
      <c r="N10" s="232">
        <f>IF(Tableau3[[#This Row],[Choix]]=1,Tableau3[[#This Row],[Prix d''achat]]*(1+Tableau3[[#This Row],[Marge]]),"ERREUR")</f>
        <v>99.000000000000014</v>
      </c>
      <c r="O10" s="233">
        <v>1</v>
      </c>
    </row>
    <row r="11" spans="5:15" ht="30" x14ac:dyDescent="0.25">
      <c r="E11" s="241" t="s">
        <v>25</v>
      </c>
      <c r="F11" s="226" t="s">
        <v>127</v>
      </c>
      <c r="G11" s="226" t="s">
        <v>22</v>
      </c>
      <c r="H11" s="227" t="s">
        <v>274</v>
      </c>
      <c r="I11" s="228" t="s">
        <v>290</v>
      </c>
      <c r="J11" s="229">
        <v>100</v>
      </c>
      <c r="K11" s="230">
        <v>0.1</v>
      </c>
      <c r="L11" s="231">
        <f>Tableau3[[#This Row],[Prix de vente public]]*(1-Tableau3[[#This Row],[Remise]])</f>
        <v>90</v>
      </c>
      <c r="M11" s="230">
        <v>0.1</v>
      </c>
      <c r="N11" s="232">
        <f>IF(Tableau3[[#This Row],[Choix]]=1,Tableau3[[#This Row],[Prix d''achat]]*(1+Tableau3[[#This Row],[Marge]]),"ERREUR")</f>
        <v>99.000000000000014</v>
      </c>
      <c r="O11" s="233">
        <v>1</v>
      </c>
    </row>
    <row r="12" spans="5:15" ht="30" x14ac:dyDescent="0.25">
      <c r="E12" s="241" t="s">
        <v>2</v>
      </c>
      <c r="F12" s="226" t="s">
        <v>111</v>
      </c>
      <c r="G12" s="226" t="s">
        <v>22</v>
      </c>
      <c r="H12" s="227" t="s">
        <v>275</v>
      </c>
      <c r="I12" s="228" t="s">
        <v>291</v>
      </c>
      <c r="J12" s="229">
        <v>100</v>
      </c>
      <c r="K12" s="230">
        <v>0.1</v>
      </c>
      <c r="L12" s="231">
        <f>Tableau3[[#This Row],[Prix de vente public]]*(1-Tableau3[[#This Row],[Remise]])</f>
        <v>90</v>
      </c>
      <c r="M12" s="230">
        <v>0.1</v>
      </c>
      <c r="N12" s="232">
        <f>IF(Tableau3[[#This Row],[Choix]]=1,Tableau3[[#This Row],[Prix d''achat]]*(1+Tableau3[[#This Row],[Marge]]),"ERREUR")</f>
        <v>99.000000000000014</v>
      </c>
      <c r="O12" s="233">
        <v>1</v>
      </c>
    </row>
    <row r="13" spans="5:15" ht="30" x14ac:dyDescent="0.25">
      <c r="E13" s="241" t="s">
        <v>2</v>
      </c>
      <c r="F13" s="226" t="s">
        <v>111</v>
      </c>
      <c r="G13" s="226" t="s">
        <v>22</v>
      </c>
      <c r="H13" s="227" t="s">
        <v>276</v>
      </c>
      <c r="I13" s="228" t="s">
        <v>292</v>
      </c>
      <c r="J13" s="229">
        <v>100</v>
      </c>
      <c r="K13" s="230">
        <v>0.1</v>
      </c>
      <c r="L13" s="231">
        <f>Tableau3[[#This Row],[Prix de vente public]]*(1-Tableau3[[#This Row],[Remise]])</f>
        <v>90</v>
      </c>
      <c r="M13" s="230">
        <v>0.1</v>
      </c>
      <c r="N13" s="232">
        <f>IF(Tableau3[[#This Row],[Choix]]=1,Tableau3[[#This Row],[Prix d''achat]]*(1+Tableau3[[#This Row],[Marge]]),"ERREUR")</f>
        <v>99.000000000000014</v>
      </c>
      <c r="O13" s="233">
        <v>1</v>
      </c>
    </row>
    <row r="14" spans="5:15" ht="30" x14ac:dyDescent="0.25">
      <c r="E14" s="241" t="s">
        <v>2</v>
      </c>
      <c r="F14" s="226" t="s">
        <v>112</v>
      </c>
      <c r="G14" s="226" t="s">
        <v>22</v>
      </c>
      <c r="H14" s="227" t="s">
        <v>277</v>
      </c>
      <c r="I14" s="228" t="s">
        <v>293</v>
      </c>
      <c r="J14" s="229">
        <v>100</v>
      </c>
      <c r="K14" s="230">
        <v>0.1</v>
      </c>
      <c r="L14" s="231">
        <f>Tableau3[[#This Row],[Prix de vente public]]*(1-Tableau3[[#This Row],[Remise]])</f>
        <v>90</v>
      </c>
      <c r="M14" s="230">
        <v>0.1</v>
      </c>
      <c r="N14" s="232">
        <f>IF(Tableau3[[#This Row],[Choix]]=1,Tableau3[[#This Row],[Prix d''achat]]*(1+Tableau3[[#This Row],[Marge]]),"ERREUR")</f>
        <v>99.000000000000014</v>
      </c>
      <c r="O14" s="233">
        <v>1</v>
      </c>
    </row>
    <row r="15" spans="5:15" ht="30" x14ac:dyDescent="0.25">
      <c r="E15" s="241" t="s">
        <v>2</v>
      </c>
      <c r="F15" s="226" t="s">
        <v>112</v>
      </c>
      <c r="G15" s="226" t="s">
        <v>22</v>
      </c>
      <c r="H15" s="227" t="s">
        <v>278</v>
      </c>
      <c r="I15" s="228" t="s">
        <v>294</v>
      </c>
      <c r="J15" s="229">
        <v>100</v>
      </c>
      <c r="K15" s="230">
        <v>0.1</v>
      </c>
      <c r="L15" s="231">
        <f>Tableau3[[#This Row],[Prix de vente public]]*(1-Tableau3[[#This Row],[Remise]])</f>
        <v>90</v>
      </c>
      <c r="M15" s="230">
        <v>0.1</v>
      </c>
      <c r="N15" s="232">
        <f>IF(Tableau3[[#This Row],[Choix]]=1,Tableau3[[#This Row],[Prix d''achat]]*(1+Tableau3[[#This Row],[Marge]]),"ERREUR")</f>
        <v>99.000000000000014</v>
      </c>
      <c r="O15" s="233">
        <v>1</v>
      </c>
    </row>
    <row r="16" spans="5:15" ht="30" x14ac:dyDescent="0.25">
      <c r="E16" s="241" t="s">
        <v>2</v>
      </c>
      <c r="F16" s="226" t="s">
        <v>113</v>
      </c>
      <c r="G16" s="226" t="s">
        <v>22</v>
      </c>
      <c r="H16" s="227" t="s">
        <v>279</v>
      </c>
      <c r="I16" s="228" t="s">
        <v>295</v>
      </c>
      <c r="J16" s="229">
        <v>100</v>
      </c>
      <c r="K16" s="230">
        <v>0.1</v>
      </c>
      <c r="L16" s="231">
        <f>Tableau3[[#This Row],[Prix de vente public]]*(1-Tableau3[[#This Row],[Remise]])</f>
        <v>90</v>
      </c>
      <c r="M16" s="230">
        <v>0.1</v>
      </c>
      <c r="N16" s="232">
        <f>IF(Tableau3[[#This Row],[Choix]]=1,Tableau3[[#This Row],[Prix d''achat]]*(1+Tableau3[[#This Row],[Marge]]),"ERREUR")</f>
        <v>99.000000000000014</v>
      </c>
      <c r="O16" s="233">
        <v>1</v>
      </c>
    </row>
    <row r="17" spans="5:15" ht="30" x14ac:dyDescent="0.25">
      <c r="E17" s="241" t="s">
        <v>2</v>
      </c>
      <c r="F17" s="226" t="s">
        <v>113</v>
      </c>
      <c r="G17" s="226" t="s">
        <v>22</v>
      </c>
      <c r="H17" s="227" t="s">
        <v>280</v>
      </c>
      <c r="I17" s="228" t="s">
        <v>296</v>
      </c>
      <c r="J17" s="229">
        <v>100</v>
      </c>
      <c r="K17" s="230">
        <v>0.1</v>
      </c>
      <c r="L17" s="231">
        <f>Tableau3[[#This Row],[Prix de vente public]]*(1-Tableau3[[#This Row],[Remise]])</f>
        <v>90</v>
      </c>
      <c r="M17" s="230">
        <v>0.1</v>
      </c>
      <c r="N17" s="232">
        <f>IF(Tableau3[[#This Row],[Choix]]=1,Tableau3[[#This Row],[Prix d''achat]]*(1+Tableau3[[#This Row],[Marge]]),"ERREUR")</f>
        <v>99.000000000000014</v>
      </c>
      <c r="O17" s="233">
        <v>1</v>
      </c>
    </row>
    <row r="19" spans="5:15" ht="38.25" x14ac:dyDescent="0.25">
      <c r="E19" s="242" t="s">
        <v>10</v>
      </c>
      <c r="F19" s="243" t="s">
        <v>4</v>
      </c>
      <c r="G19" s="243" t="s">
        <v>20</v>
      </c>
      <c r="H19" s="244" t="s">
        <v>124</v>
      </c>
      <c r="I19" s="244" t="s">
        <v>15</v>
      </c>
      <c r="J19" s="245" t="s">
        <v>72</v>
      </c>
      <c r="K19" s="246" t="s">
        <v>17</v>
      </c>
      <c r="L19" s="247" t="s">
        <v>69</v>
      </c>
      <c r="M19" s="246" t="s">
        <v>74</v>
      </c>
      <c r="N19" s="245" t="s">
        <v>75</v>
      </c>
      <c r="O19" s="248" t="s">
        <v>19</v>
      </c>
    </row>
    <row r="20" spans="5:15" ht="30" x14ac:dyDescent="0.25">
      <c r="E20" s="249" t="s">
        <v>2</v>
      </c>
      <c r="F20" s="226" t="s">
        <v>111</v>
      </c>
      <c r="G20" s="226" t="s">
        <v>123</v>
      </c>
      <c r="H20" s="227" t="s">
        <v>265</v>
      </c>
      <c r="I20" s="228" t="s">
        <v>297</v>
      </c>
      <c r="J20" s="229">
        <v>300</v>
      </c>
      <c r="K20" s="230">
        <v>0.1</v>
      </c>
      <c r="L20" s="231" t="e">
        <f>Tableau39[[#This Row],[Prix de vente public]]*(1-Tableau39[[#This Row],[Remise]])</f>
        <v>#VALUE!</v>
      </c>
      <c r="M20" s="230">
        <v>0.05</v>
      </c>
      <c r="N20" s="232" t="e">
        <f>IF(Tableau39[[#This Row],[Choix]]=1,Tableau39[[#This Row],[Prix d''achat]]*(1+Tableau39[[#This Row],[Marge]]),"ERREUR")</f>
        <v>#VALUE!</v>
      </c>
      <c r="O20" s="250">
        <v>1</v>
      </c>
    </row>
    <row r="21" spans="5:15" ht="30" x14ac:dyDescent="0.25">
      <c r="E21" s="249" t="s">
        <v>2</v>
      </c>
      <c r="F21" s="226" t="s">
        <v>111</v>
      </c>
      <c r="G21" s="226" t="s">
        <v>123</v>
      </c>
      <c r="H21" s="227" t="s">
        <v>266</v>
      </c>
      <c r="I21" s="228" t="s">
        <v>298</v>
      </c>
      <c r="J21" s="229">
        <v>300</v>
      </c>
      <c r="K21" s="230">
        <v>0.1</v>
      </c>
      <c r="L21" s="231" t="e">
        <f>Tableau39[[#This Row],[Prix de vente public]]*(1-Tableau39[[#This Row],[Remise]])</f>
        <v>#VALUE!</v>
      </c>
      <c r="M21" s="230">
        <v>0.05</v>
      </c>
      <c r="N21" s="232" t="e">
        <f>IF(Tableau39[[#This Row],[Choix]]=1,Tableau39[[#This Row],[Prix d''achat]]*(1+Tableau39[[#This Row],[Marge]]),"ERREUR")</f>
        <v>#VALUE!</v>
      </c>
      <c r="O21" s="250">
        <v>1</v>
      </c>
    </row>
    <row r="22" spans="5:15" ht="30" x14ac:dyDescent="0.25">
      <c r="E22" s="249" t="s">
        <v>2</v>
      </c>
      <c r="F22" s="226" t="s">
        <v>112</v>
      </c>
      <c r="G22" s="226" t="s">
        <v>123</v>
      </c>
      <c r="H22" s="227" t="s">
        <v>267</v>
      </c>
      <c r="I22" s="228" t="s">
        <v>299</v>
      </c>
      <c r="J22" s="229">
        <v>300</v>
      </c>
      <c r="K22" s="230">
        <v>0.1</v>
      </c>
      <c r="L22" s="231" t="e">
        <f>Tableau39[[#This Row],[Prix de vente public]]*(1-Tableau39[[#This Row],[Remise]])</f>
        <v>#VALUE!</v>
      </c>
      <c r="M22" s="230">
        <v>0.05</v>
      </c>
      <c r="N22" s="232" t="e">
        <f>IF(Tableau39[[#This Row],[Choix]]=1,Tableau39[[#This Row],[Prix d''achat]]*(1+Tableau39[[#This Row],[Marge]]),"ERREUR")</f>
        <v>#VALUE!</v>
      </c>
      <c r="O22" s="250">
        <v>1</v>
      </c>
    </row>
    <row r="23" spans="5:15" ht="30" x14ac:dyDescent="0.25">
      <c r="E23" s="249" t="s">
        <v>2</v>
      </c>
      <c r="F23" s="226" t="s">
        <v>112</v>
      </c>
      <c r="G23" s="226" t="s">
        <v>123</v>
      </c>
      <c r="H23" s="227" t="s">
        <v>268</v>
      </c>
      <c r="I23" s="228" t="s">
        <v>300</v>
      </c>
      <c r="J23" s="229">
        <v>300</v>
      </c>
      <c r="K23" s="230">
        <v>0.1</v>
      </c>
      <c r="L23" s="231" t="e">
        <f>Tableau39[[#This Row],[Prix de vente public]]*(1-Tableau39[[#This Row],[Remise]])</f>
        <v>#VALUE!</v>
      </c>
      <c r="M23" s="230">
        <v>0.05</v>
      </c>
      <c r="N23" s="232" t="e">
        <f>IF(Tableau39[[#This Row],[Choix]]=1,Tableau39[[#This Row],[Prix d''achat]]*(1+Tableau39[[#This Row],[Marge]]),"ERREUR")</f>
        <v>#VALUE!</v>
      </c>
      <c r="O23" s="250">
        <v>1</v>
      </c>
    </row>
    <row r="24" spans="5:15" ht="30" x14ac:dyDescent="0.25">
      <c r="E24" s="249" t="s">
        <v>2</v>
      </c>
      <c r="F24" s="226" t="s">
        <v>113</v>
      </c>
      <c r="G24" s="226" t="s">
        <v>123</v>
      </c>
      <c r="H24" s="227" t="s">
        <v>269</v>
      </c>
      <c r="I24" s="228" t="s">
        <v>301</v>
      </c>
      <c r="J24" s="229">
        <v>300</v>
      </c>
      <c r="K24" s="230">
        <v>0.1</v>
      </c>
      <c r="L24" s="231" t="e">
        <f>Tableau39[[#This Row],[Prix de vente public]]*(1-Tableau39[[#This Row],[Remise]])</f>
        <v>#VALUE!</v>
      </c>
      <c r="M24" s="230">
        <v>0.05</v>
      </c>
      <c r="N24" s="232" t="e">
        <f>IF(Tableau39[[#This Row],[Choix]]=1,Tableau39[[#This Row],[Prix d''achat]]*(1+Tableau39[[#This Row],[Marge]]),"ERREUR")</f>
        <v>#VALUE!</v>
      </c>
      <c r="O24" s="250">
        <v>1</v>
      </c>
    </row>
    <row r="26" spans="5:15" ht="38.25" x14ac:dyDescent="0.25">
      <c r="E26" s="234" t="s">
        <v>10</v>
      </c>
      <c r="F26" s="235" t="s">
        <v>4</v>
      </c>
      <c r="G26" s="235" t="s">
        <v>20</v>
      </c>
      <c r="H26" s="236" t="s">
        <v>125</v>
      </c>
      <c r="I26" s="236" t="s">
        <v>15</v>
      </c>
      <c r="J26" s="237" t="s">
        <v>72</v>
      </c>
      <c r="K26" s="238" t="s">
        <v>17</v>
      </c>
      <c r="L26" s="239" t="s">
        <v>69</v>
      </c>
      <c r="M26" s="238" t="s">
        <v>74</v>
      </c>
      <c r="N26" s="237" t="s">
        <v>75</v>
      </c>
      <c r="O26" s="261" t="s">
        <v>19</v>
      </c>
    </row>
    <row r="27" spans="5:15" ht="30" x14ac:dyDescent="0.25">
      <c r="E27" s="241" t="s">
        <v>1</v>
      </c>
      <c r="F27" s="226" t="s">
        <v>126</v>
      </c>
      <c r="G27" s="226" t="s">
        <v>23</v>
      </c>
      <c r="H27" s="227" t="s">
        <v>304</v>
      </c>
      <c r="I27" s="228" t="s">
        <v>299</v>
      </c>
      <c r="J27" s="232">
        <v>150</v>
      </c>
      <c r="K27" s="230">
        <v>0.15</v>
      </c>
      <c r="L27" s="231">
        <f>Tableau4[[#This Row],[Prix de vente public]]*(1-Tableau4[[#This Row],[Remise]])</f>
        <v>127.5</v>
      </c>
      <c r="M27" s="230">
        <v>0.05</v>
      </c>
      <c r="N27" s="232">
        <f>Tableau4[[#This Row],[Prix d''achat]]*(1+Tableau4[[#This Row],[Marge]])</f>
        <v>133.875</v>
      </c>
      <c r="O27" s="233">
        <v>1</v>
      </c>
    </row>
    <row r="28" spans="5:15" ht="30" x14ac:dyDescent="0.25">
      <c r="E28" s="241" t="s">
        <v>1</v>
      </c>
      <c r="F28" s="226" t="s">
        <v>126</v>
      </c>
      <c r="G28" s="226" t="s">
        <v>23</v>
      </c>
      <c r="H28" s="227" t="s">
        <v>306</v>
      </c>
      <c r="I28" s="228" t="s">
        <v>301</v>
      </c>
      <c r="J28" s="232">
        <v>150</v>
      </c>
      <c r="K28" s="230">
        <v>0.15</v>
      </c>
      <c r="L28" s="231">
        <f>Tableau4[[#This Row],[Prix de vente public]]*(1-Tableau4[[#This Row],[Remise]])</f>
        <v>127.5</v>
      </c>
      <c r="M28" s="230">
        <v>0.05</v>
      </c>
      <c r="N28" s="232">
        <f>Tableau4[[#This Row],[Prix d''achat]]*(1+Tableau4[[#This Row],[Marge]])</f>
        <v>133.875</v>
      </c>
      <c r="O28" s="233">
        <v>1</v>
      </c>
    </row>
    <row r="30" spans="5:15" ht="25.5" x14ac:dyDescent="0.25">
      <c r="E30" s="234" t="s">
        <v>10</v>
      </c>
      <c r="F30" s="235" t="s">
        <v>4</v>
      </c>
      <c r="G30" s="235" t="s">
        <v>21</v>
      </c>
      <c r="H30" s="235" t="s">
        <v>20</v>
      </c>
      <c r="I30" s="236" t="s">
        <v>14</v>
      </c>
      <c r="J30" s="236" t="s">
        <v>15</v>
      </c>
      <c r="K30" s="239" t="s">
        <v>72</v>
      </c>
      <c r="L30" s="238" t="s">
        <v>17</v>
      </c>
      <c r="M30" s="262" t="s">
        <v>77</v>
      </c>
      <c r="N30" s="237" t="s">
        <v>75</v>
      </c>
      <c r="O30" s="261" t="s">
        <v>19</v>
      </c>
    </row>
    <row r="31" spans="5:15" ht="30" x14ac:dyDescent="0.25">
      <c r="E31" s="241" t="s">
        <v>5</v>
      </c>
      <c r="F31" s="251" t="s">
        <v>86</v>
      </c>
      <c r="G31" s="252" t="s">
        <v>518</v>
      </c>
      <c r="H31" s="226" t="s">
        <v>26</v>
      </c>
      <c r="I31" s="253" t="s">
        <v>267</v>
      </c>
      <c r="J31" s="254" t="s">
        <v>299</v>
      </c>
      <c r="K31" s="255">
        <v>100</v>
      </c>
      <c r="L31" s="256">
        <v>0.1</v>
      </c>
      <c r="M31" s="257"/>
      <c r="N31" s="258">
        <f>IF(Tableau5[[#This Row],[PN]]&gt;0.05,"ERREUR",Tableau5[[#This Row],[Prix de vente public]]*(1-(Tableau5[[#This Row],[Remise]]+Tableau5[[#This Row],[PN]])))</f>
        <v>90</v>
      </c>
      <c r="O31" s="259">
        <v>1</v>
      </c>
    </row>
    <row r="32" spans="5:15" ht="30" x14ac:dyDescent="0.25">
      <c r="E32" s="241" t="s">
        <v>5</v>
      </c>
      <c r="F32" s="251" t="s">
        <v>86</v>
      </c>
      <c r="G32" s="252" t="s">
        <v>520</v>
      </c>
      <c r="H32" s="226" t="s">
        <v>26</v>
      </c>
      <c r="I32" s="253" t="s">
        <v>269</v>
      </c>
      <c r="J32" s="254" t="s">
        <v>301</v>
      </c>
      <c r="K32" s="255">
        <v>100</v>
      </c>
      <c r="L32" s="256">
        <v>0.1</v>
      </c>
      <c r="M32" s="257"/>
      <c r="N32" s="258">
        <f>IF(Tableau5[[#This Row],[PN]]&gt;0.05,"ERREUR",Tableau5[[#This Row],[Prix de vente public]]*(1-(Tableau5[[#This Row],[Remise]]+Tableau5[[#This Row],[PN]])))</f>
        <v>90</v>
      </c>
      <c r="O32" s="259">
        <v>1</v>
      </c>
    </row>
    <row r="34" spans="5:10" x14ac:dyDescent="0.25">
      <c r="E34" s="263" t="s">
        <v>14</v>
      </c>
      <c r="F34" s="264" t="s">
        <v>15</v>
      </c>
      <c r="G34" s="265" t="s">
        <v>16</v>
      </c>
      <c r="H34" s="266" t="s">
        <v>17</v>
      </c>
      <c r="I34" s="265" t="s">
        <v>18</v>
      </c>
      <c r="J34" s="267" t="s">
        <v>19</v>
      </c>
    </row>
    <row r="35" spans="5:10" ht="30" x14ac:dyDescent="0.25">
      <c r="E35" s="268" t="s">
        <v>34</v>
      </c>
      <c r="F35" s="260" t="s">
        <v>297</v>
      </c>
      <c r="G35" s="232">
        <v>120</v>
      </c>
      <c r="H35" s="257">
        <v>0.1</v>
      </c>
      <c r="I35" s="232" t="e">
        <f>Tableau53[[#This Row],[Prix]]-Tableau53[[#This Row],[Prix]]*Tableau53[[#This Row],[Remise]]</f>
        <v>#VALUE!</v>
      </c>
      <c r="J35" s="233">
        <v>1</v>
      </c>
    </row>
    <row r="36" spans="5:10" ht="30" x14ac:dyDescent="0.25">
      <c r="E36" s="269" t="s">
        <v>35</v>
      </c>
      <c r="F36" s="260" t="s">
        <v>298</v>
      </c>
      <c r="G36" s="232">
        <v>120</v>
      </c>
      <c r="H36" s="257">
        <v>0.1</v>
      </c>
      <c r="I36" s="232" t="e">
        <f>Tableau53[[#This Row],[Prix]]-Tableau53[[#This Row],[Prix]]*Tableau53[[#This Row],[Remise]]</f>
        <v>#VALUE!</v>
      </c>
      <c r="J36" s="233">
        <v>1</v>
      </c>
    </row>
    <row r="37" spans="5:10" ht="30" x14ac:dyDescent="0.25">
      <c r="E37" s="270" t="s">
        <v>36</v>
      </c>
      <c r="F37" s="260" t="s">
        <v>299</v>
      </c>
      <c r="G37" s="232">
        <v>120</v>
      </c>
      <c r="H37" s="257">
        <v>0.1</v>
      </c>
      <c r="I37" s="232" t="e">
        <f>Tableau53[[#This Row],[Prix]]-Tableau53[[#This Row],[Prix]]*Tableau53[[#This Row],[Remise]]</f>
        <v>#VALUE!</v>
      </c>
      <c r="J37" s="233">
        <v>1</v>
      </c>
    </row>
  </sheetData>
  <dataValidations count="1">
    <dataValidation type="list" allowBlank="1" showInputMessage="1" showErrorMessage="1" sqref="G2:G17 G20:G24 G27:G28 H31:H32 E35:E37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Accueil</vt:lpstr>
      <vt:lpstr>Choix</vt:lpstr>
      <vt:lpstr>Chassis</vt:lpstr>
      <vt:lpstr>Options obligatoires</vt:lpstr>
      <vt:lpstr>Options préconisées</vt:lpstr>
      <vt:lpstr>Options facultatives</vt:lpstr>
      <vt:lpstr>Aménagement</vt:lpstr>
      <vt:lpstr>Options supplémentaires</vt:lpstr>
      <vt:lpstr>Matériel</vt:lpstr>
      <vt:lpstr>Options spécifiques</vt:lpstr>
      <vt:lpstr>Devis</vt:lpstr>
      <vt:lpstr>Modèles</vt:lpstr>
      <vt:lpstr>Données</vt:lpstr>
      <vt:lpstr>A imprimer</vt:lpstr>
      <vt:lpstr>Citroën</vt:lpstr>
      <vt:lpstr>commerciaux</vt:lpstr>
      <vt:lpstr>fiat</vt:lpstr>
      <vt:lpstr>ford</vt:lpstr>
      <vt:lpstr>marqe</vt:lpstr>
      <vt:lpstr>marque</vt:lpstr>
      <vt:lpstr>mercedes</vt:lpstr>
      <vt:lpstr>opel</vt:lpstr>
      <vt:lpstr>peugeot</vt:lpstr>
      <vt:lpstr>renault</vt:lpstr>
      <vt:lpstr>Type</vt:lpstr>
      <vt:lpstr>volkswagen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2016-08-25T13:22:44Z</dcterms:modified>
</cp:coreProperties>
</file>