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760" windowHeight="9240" tabRatio="601"/>
  </bookViews>
  <sheets>
    <sheet name="BDD" sheetId="1" r:id="rId1"/>
    <sheet name="Fiche Pays vierge" sheetId="2" r:id="rId2"/>
    <sheet name="Feuil3" sheetId="3" r:id="rId3"/>
  </sheets>
  <externalReferences>
    <externalReference r:id="rId4"/>
  </externalReferences>
  <calcPr calcId="152511"/>
</workbook>
</file>

<file path=xl/calcChain.xml><?xml version="1.0" encoding="utf-8"?>
<calcChain xmlns="http://schemas.openxmlformats.org/spreadsheetml/2006/main">
  <c r="E18" i="2" l="1"/>
  <c r="E17" i="2"/>
  <c r="E16" i="2"/>
  <c r="E15" i="2"/>
  <c r="E13" i="2"/>
  <c r="E12" i="2"/>
  <c r="E11" i="2"/>
  <c r="E10" i="2"/>
  <c r="F8" i="2"/>
  <c r="I7" i="2"/>
  <c r="F7" i="2"/>
  <c r="F6" i="2"/>
</calcChain>
</file>

<file path=xl/sharedStrings.xml><?xml version="1.0" encoding="utf-8"?>
<sst xmlns="http://schemas.openxmlformats.org/spreadsheetml/2006/main" count="22" uniqueCount="17">
  <si>
    <t>France</t>
  </si>
  <si>
    <t>Belgique</t>
  </si>
  <si>
    <t>Angleterre</t>
  </si>
  <si>
    <t>Suisse</t>
  </si>
  <si>
    <t>Espagne</t>
  </si>
  <si>
    <t>Pays Bas</t>
  </si>
  <si>
    <t>Itlaie</t>
  </si>
  <si>
    <t>Création Fiche Pays</t>
  </si>
  <si>
    <t>Pays</t>
  </si>
  <si>
    <t>Address :</t>
  </si>
  <si>
    <t>Contact 1 :</t>
  </si>
  <si>
    <t>Title :</t>
  </si>
  <si>
    <t>E-mail :</t>
  </si>
  <si>
    <t>Phone :</t>
  </si>
  <si>
    <t>Mobile:</t>
  </si>
  <si>
    <t>Contact 3 :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</si>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</sst>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4"/>
      <color rgb="FF0088D2"/>
      <name val="Calibri"/>
      <family val="2"/>
      <scheme val="minor"/>
    </font>
    <font>
      <b/>
      <sz val="18"/>
      <color rgb="FF0088D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88D2"/>
      </left>
      <right/>
      <top style="double">
        <color rgb="FF0088D2"/>
      </top>
      <bottom/>
      <diagonal/>
    </border>
    <border>
      <left/>
      <right/>
      <top style="double">
        <color rgb="FF0088D2"/>
      </top>
      <bottom/>
      <diagonal/>
    </border>
    <border>
      <left style="double">
        <color rgb="FF0088D2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rgb="FF0088D2"/>
      </right>
      <top style="double">
        <color rgb="FF0088D2"/>
      </top>
      <bottom/>
      <diagonal/>
    </border>
    <border>
      <left/>
      <right style="double">
        <color rgb="FF0088D2"/>
      </right>
      <top/>
      <bottom/>
      <diagonal/>
    </border>
    <border>
      <left/>
      <right style="double">
        <color rgb="FF0088D2"/>
      </right>
      <top style="thin">
        <color indexed="64"/>
      </top>
      <bottom/>
      <diagonal/>
    </border>
    <border>
      <left/>
      <right style="double">
        <color rgb="FF0088D2"/>
      </right>
      <top/>
      <bottom style="thin">
        <color indexed="64"/>
      </bottom>
      <diagonal/>
    </border>
    <border>
      <left style="double">
        <color rgb="FF0088D2"/>
      </left>
      <right/>
      <top/>
      <bottom style="double">
        <color rgb="FF0088D2"/>
      </bottom>
      <diagonal/>
    </border>
    <border>
      <left/>
      <right/>
      <top/>
      <bottom style="double">
        <color rgb="FF0088D2"/>
      </bottom>
      <diagonal/>
    </border>
    <border>
      <left/>
      <right style="double">
        <color rgb="FF0088D2"/>
      </right>
      <top/>
      <bottom style="double">
        <color rgb="FF0088D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3" xfId="0" applyFont="1" applyBorder="1" applyAlignment="1">
      <alignment vertical="center" wrapText="1"/>
    </xf>
    <xf numFmtId="0" fontId="0" fillId="0" borderId="0" xfId="0" applyBorder="1"/>
    <xf numFmtId="0" fontId="5" fillId="0" borderId="4" xfId="0" applyFont="1" applyBorder="1"/>
    <xf numFmtId="0" fontId="5" fillId="0" borderId="0" xfId="0" applyFont="1" applyBorder="1"/>
    <xf numFmtId="0" fontId="0" fillId="0" borderId="4" xfId="0" applyBorder="1"/>
    <xf numFmtId="0" fontId="6" fillId="0" borderId="4" xfId="0" applyFont="1" applyBorder="1"/>
    <xf numFmtId="0" fontId="6" fillId="0" borderId="0" xfId="0" applyFont="1" applyBorder="1"/>
    <xf numFmtId="0" fontId="6" fillId="0" borderId="9" xfId="0" applyFont="1" applyBorder="1"/>
    <xf numFmtId="0" fontId="6" fillId="0" borderId="9" xfId="0" applyFont="1" applyBorder="1" applyAlignment="1"/>
    <xf numFmtId="0" fontId="0" fillId="0" borderId="11" xfId="0" applyBorder="1"/>
    <xf numFmtId="0" fontId="6" fillId="0" borderId="13" xfId="0" applyFon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3" fillId="0" borderId="1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top"/>
    </xf>
    <xf numFmtId="0" fontId="5" fillId="0" borderId="11" xfId="0" applyFont="1" applyBorder="1" applyAlignment="1">
      <alignment horizontal="center" vertical="top"/>
    </xf>
    <xf numFmtId="0" fontId="4" fillId="0" borderId="5" xfId="0" applyFont="1" applyBorder="1" applyAlignment="1">
      <alignment horizontal="left" indent="1"/>
    </xf>
    <xf numFmtId="0" fontId="4" fillId="0" borderId="6" xfId="0" applyFont="1" applyBorder="1" applyAlignment="1">
      <alignment horizontal="left" indent="1"/>
    </xf>
    <xf numFmtId="0" fontId="4" fillId="0" borderId="6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64" fontId="5" fillId="0" borderId="0" xfId="1" applyNumberFormat="1" applyFont="1" applyBorder="1" applyAlignment="1">
      <alignment horizontal="center" vertical="top"/>
    </xf>
    <xf numFmtId="0" fontId="6" fillId="0" borderId="8" xfId="0" applyFont="1" applyBorder="1" applyAlignment="1">
      <alignment horizontal="left" indent="1"/>
    </xf>
    <xf numFmtId="0" fontId="6" fillId="0" borderId="9" xfId="0" applyFont="1" applyBorder="1" applyAlignment="1">
      <alignment horizontal="left" indent="1"/>
    </xf>
    <xf numFmtId="0" fontId="6" fillId="0" borderId="9" xfId="0" applyFont="1" applyBorder="1" applyAlignment="1">
      <alignment horizontal="left"/>
    </xf>
    <xf numFmtId="0" fontId="6" fillId="0" borderId="7" xfId="0" applyFont="1" applyBorder="1" applyAlignment="1">
      <alignment horizontal="left" indent="1"/>
    </xf>
    <xf numFmtId="0" fontId="6" fillId="0" borderId="0" xfId="0" applyFont="1" applyBorder="1" applyAlignment="1">
      <alignment horizontal="left" indent="1"/>
    </xf>
    <xf numFmtId="0" fontId="6" fillId="0" borderId="0" xfId="0" applyFont="1" applyBorder="1" applyAlignment="1">
      <alignment horizontal="left"/>
    </xf>
    <xf numFmtId="0" fontId="6" fillId="0" borderId="11" xfId="0" applyFont="1" applyBorder="1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981075</xdr:colOff>
      <xdr:row>20</xdr:row>
      <xdr:rowOff>19050</xdr:rowOff>
    </xdr:from>
    <xdr:to>
      <xdr:col>3</xdr:col>
      <xdr:colOff>542925</xdr:colOff>
      <xdr:row>28</xdr:row>
      <xdr:rowOff>171450</xdr:rowOff>
    </xdr:to>
    <xdr:sp macro="" textlink="">
      <xdr:nvSpPr>
        <xdr:cNvPr id="2" name="ZoneTexte 1"/>
        <xdr:cNvSpPr txBox="1"/>
      </xdr:nvSpPr>
      <xdr:spPr>
        <a:xfrm>
          <a:off x="981075" y="3829050"/>
          <a:ext cx="3086100" cy="1676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Si on entre</a:t>
          </a:r>
          <a:r>
            <a:rPr lang="fr-FR" sz="1100" baseline="0"/>
            <a:t> un 'x' en face d'un pays, cela induit l'action suivante : "Fiche Pays vierge" est dupliquée et se renome au nom du pays correspondant (en face  du 'x')</a:t>
          </a:r>
        </a:p>
        <a:p>
          <a:endParaRPr lang="fr-FR" sz="1100" baseline="0"/>
        </a:p>
        <a:p>
          <a:r>
            <a:rPr lang="fr-FR" sz="1100" baseline="0"/>
            <a:t>Par la suite le nom du pays s'incémente également dans le nouvel onglet crée ; en cellule F4 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JK453/AppData/Roaming/OpenText/OTEdit/EC_colibri/c2902022/BDD%20bunker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istics"/>
      <sheetName val="BDD Bunkering"/>
      <sheetName val="DEME"/>
      <sheetName val="Fiche Prospect Vierge"/>
      <sheetName val="Feuil1"/>
      <sheetName val="Sea shipping"/>
      <sheetName val="Feuil3"/>
    </sheetNames>
    <sheetDataSet>
      <sheetData sheetId="0"/>
      <sheetData sheetId="1">
        <row r="9">
          <cell r="B9" t="str">
            <v xml:space="preserve">ARKON Shipping GmbH &amp; Co KG </v>
          </cell>
          <cell r="C9" t="str">
            <v>Container ship</v>
          </cell>
          <cell r="D9" t="str">
            <v>SECA Europe</v>
          </cell>
          <cell r="E9" t="str">
            <v>No LNG project identified</v>
          </cell>
          <cell r="F9" t="str">
            <v xml:space="preserve">Sleeping </v>
          </cell>
          <cell r="H9" t="str">
            <v>Cremon 32</v>
          </cell>
          <cell r="I9">
            <v>20457</v>
          </cell>
          <cell r="J9" t="str">
            <v>Hamburg</v>
          </cell>
          <cell r="K9" t="str">
            <v>Germany</v>
          </cell>
          <cell r="L9" t="str">
            <v xml:space="preserve">Ole GABS </v>
          </cell>
          <cell r="M9" t="str">
            <v>Director</v>
          </cell>
          <cell r="N9" t="str">
            <v>container@arkon-shipping.de</v>
          </cell>
          <cell r="O9" t="str">
            <v>+49 40 3770793 23</v>
          </cell>
          <cell r="P9" t="str">
            <v>+49 162 973 4009</v>
          </cell>
        </row>
        <row r="10">
          <cell r="B10" t="str">
            <v>BORE LINE</v>
          </cell>
          <cell r="C10" t="str">
            <v>Ro-Ro</v>
          </cell>
          <cell r="D10" t="str">
            <v>SECA Europe</v>
          </cell>
          <cell r="E10" t="str">
            <v>No LNG project identified</v>
          </cell>
          <cell r="F10" t="str">
            <v xml:space="preserve">Sleeping </v>
          </cell>
          <cell r="G10" t="str">
            <v>Some ro-ro vessels are chartered by UECC</v>
          </cell>
          <cell r="H10" t="str">
            <v>Bulevardi 46, P.O.Box 115</v>
          </cell>
          <cell r="I10" t="str">
            <v>0121</v>
          </cell>
          <cell r="J10" t="str">
            <v>Helsinki</v>
          </cell>
          <cell r="K10" t="str">
            <v>Finland</v>
          </cell>
          <cell r="L10" t="str">
            <v>Jörgen MANSNERUS</v>
          </cell>
          <cell r="M10" t="str">
            <v>VP, Marine Management</v>
          </cell>
          <cell r="N10" t="str">
            <v>jorgen.mansnerus@bore.eu</v>
          </cell>
          <cell r="O10" t="str">
            <v>+358 18 525 629</v>
          </cell>
          <cell r="P10" t="str">
            <v>+358 40 053 6770</v>
          </cell>
          <cell r="Q10" t="str">
            <v xml:space="preserve"> Jhonny HUSELL </v>
          </cell>
          <cell r="R10" t="str">
            <v xml:space="preserve"> Bore Executive VP, Commercial  </v>
          </cell>
          <cell r="S10" t="str">
            <v>jhonny.husell@bore.eu</v>
          </cell>
          <cell r="T10" t="str">
            <v xml:space="preserve">+358 18 525 631 </v>
          </cell>
          <cell r="U10" t="str">
            <v>+358 40 752 2815</v>
          </cell>
        </row>
        <row r="11">
          <cell r="B11" t="str">
            <v>BRITTANY FERRIES</v>
          </cell>
          <cell r="C11" t="str">
            <v>Car/Passenger ferry</v>
          </cell>
          <cell r="D11" t="str">
            <v>SECA Europe</v>
          </cell>
          <cell r="E11" t="str">
            <v>LNG project under study</v>
          </cell>
          <cell r="F11" t="str">
            <v>On going discussions</v>
          </cell>
          <cell r="H11" t="str">
            <v>Port du Bloscon - CS 60 072</v>
          </cell>
          <cell r="I11">
            <v>29688</v>
          </cell>
          <cell r="J11" t="str">
            <v>Roscoff</v>
          </cell>
          <cell r="K11" t="str">
            <v>France</v>
          </cell>
          <cell r="L11" t="str">
            <v>Frédéric POUGET</v>
          </cell>
          <cell r="M11" t="str">
            <v>Directeur du pôle Armement, Opérations, Maritimes et Portuaires</v>
          </cell>
          <cell r="N11" t="str">
            <v>frederic.pouget@brittany-ferries.fr</v>
          </cell>
          <cell r="O11" t="str">
            <v>+33 2 98 29 27 47</v>
          </cell>
          <cell r="P11" t="str">
            <v>+33 6 87 73 09 61</v>
          </cell>
          <cell r="Q11" t="str">
            <v>Guillaume HAGI</v>
          </cell>
          <cell r="R11" t="str">
            <v>Responsable Energétique &amp; Développement Durable</v>
          </cell>
          <cell r="S11" t="str">
            <v>guillaume.hagi@brittany-ferries.fr</v>
          </cell>
          <cell r="T11" t="str">
            <v>+33 2 98 29 16 02</v>
          </cell>
          <cell r="U11" t="str">
            <v>+33 6 88 70 98 57</v>
          </cell>
        </row>
        <row r="12">
          <cell r="B12" t="str">
            <v>CARNIVAL Corp &amp; plc</v>
          </cell>
          <cell r="C12" t="str">
            <v>Cruise</v>
          </cell>
          <cell r="D12" t="str">
            <v>Worldwide</v>
          </cell>
          <cell r="E12" t="str">
            <v>LNG vessel(s) in order</v>
          </cell>
          <cell r="F12" t="str">
            <v>On going discussions</v>
          </cell>
          <cell r="H12" t="str">
            <v>3655 NW. 87th Av</v>
          </cell>
          <cell r="I12" t="str">
            <v>FL 33178</v>
          </cell>
          <cell r="J12" t="str">
            <v>Miami</v>
          </cell>
          <cell r="K12" t="str">
            <v>USA</v>
          </cell>
          <cell r="L12" t="str">
            <v>Bo-Eric BLOMQVIST</v>
          </cell>
          <cell r="M12" t="str">
            <v>SVP Corporate Shipbuilding (Carnival)</v>
          </cell>
          <cell r="N12" t="str">
            <v>bo-erik.blomqvist@carnivalshipbuilding.com</v>
          </cell>
          <cell r="Q12" t="str">
            <v>Tom STRANG</v>
          </cell>
          <cell r="R12" t="str">
            <v>SVP Marine Operations (Costa)</v>
          </cell>
          <cell r="S12" t="str">
            <v>strang@costa.it</v>
          </cell>
          <cell r="V12" t="str">
            <v>Jens KOLHMANN</v>
          </cell>
          <cell r="W12" t="str">
            <v>Director Yards &amp; Strategic Projects (AIDA Cruises)</v>
          </cell>
        </row>
        <row r="13">
          <cell r="B13" t="str">
            <v>CCCS (Cido Car carrier Services)</v>
          </cell>
          <cell r="C13" t="str">
            <v>Car carrier</v>
          </cell>
          <cell r="D13" t="str">
            <v>Worldwide</v>
          </cell>
          <cell r="E13" t="str">
            <v>No LNG project identified</v>
          </cell>
          <cell r="F13" t="str">
            <v xml:space="preserve">Sleeping </v>
          </cell>
        </row>
        <row r="14">
          <cell r="B14" t="str">
            <v>CMA-CGM</v>
          </cell>
          <cell r="C14" t="str">
            <v>General</v>
          </cell>
          <cell r="D14" t="str">
            <v>Worldwide</v>
          </cell>
          <cell r="E14" t="str">
            <v>No LNG project identified</v>
          </cell>
          <cell r="F14" t="str">
            <v xml:space="preserve">Sleeping </v>
          </cell>
          <cell r="H14" t="str">
            <v>4, quai d'Arenc</v>
          </cell>
          <cell r="I14">
            <v>13002</v>
          </cell>
          <cell r="J14" t="str">
            <v>Marseille</v>
          </cell>
          <cell r="K14" t="str">
            <v>France</v>
          </cell>
          <cell r="L14" t="str">
            <v>Farid TRAD</v>
          </cell>
          <cell r="M14" t="str">
            <v>Deputy VP Energy &amp; Financial Markets</v>
          </cell>
          <cell r="N14" t="str">
            <v xml:space="preserve">ho.ftrad@cma-cgm.com] </v>
          </cell>
          <cell r="O14" t="str">
            <v>+33(0) 4-88 91 90 55</v>
          </cell>
        </row>
        <row r="15">
          <cell r="B15" t="str">
            <v>COBELFRET</v>
          </cell>
          <cell r="C15" t="str">
            <v>Ro-Ro</v>
          </cell>
          <cell r="D15" t="str">
            <v>SECA Europe</v>
          </cell>
          <cell r="E15" t="str">
            <v>LNG project under study</v>
          </cell>
          <cell r="F15" t="str">
            <v>On going discussions</v>
          </cell>
          <cell r="G15" t="str">
            <v>Last price indication made on 2015/07/09</v>
          </cell>
          <cell r="H15" t="str">
            <v>Sneeuwbeslaan 14</v>
          </cell>
          <cell r="I15">
            <v>2610</v>
          </cell>
          <cell r="J15" t="str">
            <v xml:space="preserve"> Antwerpen</v>
          </cell>
          <cell r="K15" t="str">
            <v>Belgium</v>
          </cell>
          <cell r="L15" t="str">
            <v>Florent MAES</v>
          </cell>
          <cell r="M15" t="str">
            <v>Group Fleet Director</v>
          </cell>
          <cell r="N15" t="str">
            <v xml:space="preserve">florent.maes@cldn.com </v>
          </cell>
          <cell r="O15" t="str">
            <v xml:space="preserve">+32 3 829 9456 </v>
          </cell>
          <cell r="P15" t="str">
            <v>+33(0) 6-27 15 01 44</v>
          </cell>
        </row>
        <row r="16">
          <cell r="B16" t="str">
            <v>CONTAINERSHIPS</v>
          </cell>
          <cell r="C16" t="str">
            <v>Container ship</v>
          </cell>
          <cell r="D16" t="str">
            <v>Worldwide</v>
          </cell>
          <cell r="E16" t="str">
            <v>LNG project under study</v>
          </cell>
          <cell r="F16" t="str">
            <v>On going discussions</v>
          </cell>
          <cell r="H16" t="str">
            <v>Mannerheimintie 15a</v>
          </cell>
          <cell r="I16">
            <v>260</v>
          </cell>
          <cell r="J16" t="str">
            <v>Helsinki</v>
          </cell>
          <cell r="K16" t="str">
            <v>Finland</v>
          </cell>
        </row>
        <row r="17">
          <cell r="B17" t="str">
            <v>DELPHIS</v>
          </cell>
          <cell r="C17" t="str">
            <v>Container ship</v>
          </cell>
          <cell r="D17" t="str">
            <v>Worldwide</v>
          </cell>
          <cell r="E17" t="str">
            <v>No LNG project identified</v>
          </cell>
          <cell r="F17" t="str">
            <v xml:space="preserve">Sleeping </v>
          </cell>
        </row>
        <row r="18">
          <cell r="B18" t="str">
            <v>DEME Group</v>
          </cell>
          <cell r="C18" t="str">
            <v>Dredging</v>
          </cell>
          <cell r="D18" t="str">
            <v>Worldwide</v>
          </cell>
          <cell r="E18" t="str">
            <v>LNG vessel(s) in order</v>
          </cell>
          <cell r="F18" t="str">
            <v>On going discussions</v>
          </cell>
          <cell r="H18" t="str">
            <v>Haven 1025 - Scheldedijk 30</v>
          </cell>
          <cell r="I18">
            <v>2070</v>
          </cell>
          <cell r="J18" t="str">
            <v>Zwijndrecht</v>
          </cell>
          <cell r="K18" t="str">
            <v>Belgium</v>
          </cell>
          <cell r="L18" t="str">
            <v>Ir. Jan GABRIEL</v>
          </cell>
          <cell r="M18" t="str">
            <v>Head Construction &amp; Conversion Dept</v>
          </cell>
          <cell r="N18" t="str">
            <v>gabriel.jan@deme-group.com</v>
          </cell>
          <cell r="O18" t="str">
            <v>+32 3 250 54 51</v>
          </cell>
          <cell r="P18" t="str">
            <v>+32 476 60 03 98</v>
          </cell>
          <cell r="Q18" t="str">
            <v>Luc HERTOGS</v>
          </cell>
          <cell r="R18" t="str">
            <v>Coordinator Sourcing Dept</v>
          </cell>
          <cell r="S18" t="str">
            <v>hertogs.luc@deme-group.com</v>
          </cell>
          <cell r="T18" t="str">
            <v>+32 3 250 57 20</v>
          </cell>
          <cell r="U18" t="str">
            <v>+32 478 96 30 02</v>
          </cell>
          <cell r="V18" t="str">
            <v>Henk VAN MOL</v>
          </cell>
          <cell r="W18" t="str">
            <v>Project Manager Construction &amp; Conversion</v>
          </cell>
          <cell r="X18" t="str">
            <v>van.mol.henk@deme.be</v>
          </cell>
          <cell r="Y18" t="str">
            <v>+32 250 56 91</v>
          </cell>
          <cell r="Z18" t="str">
            <v>+32 479 98 04 85</v>
          </cell>
        </row>
        <row r="19">
          <cell r="B19" t="str">
            <v>DFDS</v>
          </cell>
          <cell r="C19" t="str">
            <v>Car/Passenger ferry</v>
          </cell>
          <cell r="D19" t="str">
            <v>Worldwide</v>
          </cell>
          <cell r="E19" t="str">
            <v>No LNG project identified</v>
          </cell>
          <cell r="F19" t="str">
            <v xml:space="preserve">Sleeping </v>
          </cell>
        </row>
        <row r="20">
          <cell r="B20" t="str">
            <v>DÖHLE</v>
          </cell>
          <cell r="C20" t="str">
            <v>Container ship</v>
          </cell>
          <cell r="D20" t="str">
            <v>Worldwide</v>
          </cell>
          <cell r="E20" t="str">
            <v>No LNG project identified</v>
          </cell>
          <cell r="F20" t="str">
            <v xml:space="preserve">Sleeping </v>
          </cell>
        </row>
        <row r="21">
          <cell r="B21" t="str">
            <v>EUKOR</v>
          </cell>
          <cell r="C21" t="str">
            <v>Car carrier</v>
          </cell>
          <cell r="D21" t="str">
            <v>Worldwide</v>
          </cell>
          <cell r="E21" t="str">
            <v>No LNG project identified</v>
          </cell>
          <cell r="F21" t="str">
            <v xml:space="preserve">Sleeping </v>
          </cell>
        </row>
        <row r="22">
          <cell r="B22" t="str">
            <v>EURO MARITIME (EML)</v>
          </cell>
          <cell r="C22" t="str">
            <v>Car carrier</v>
          </cell>
          <cell r="D22" t="str">
            <v>Worldwide</v>
          </cell>
          <cell r="E22" t="str">
            <v>No LNG project identified</v>
          </cell>
          <cell r="F22" t="str">
            <v xml:space="preserve">Sleeping </v>
          </cell>
        </row>
        <row r="23">
          <cell r="B23" t="str">
            <v>EVERGAS</v>
          </cell>
          <cell r="C23" t="str">
            <v>Gas carrier</v>
          </cell>
          <cell r="D23" t="str">
            <v>Worldwide</v>
          </cell>
          <cell r="E23" t="str">
            <v>LNG project under study</v>
          </cell>
          <cell r="F23" t="str">
            <v>On going discussions</v>
          </cell>
          <cell r="H23" t="str">
            <v>Kalvebod Brygge 39</v>
          </cell>
          <cell r="I23" t="str">
            <v>1560 </v>
          </cell>
          <cell r="J23" t="str">
            <v>København V</v>
          </cell>
          <cell r="K23" t="str">
            <v>Denmark</v>
          </cell>
        </row>
        <row r="24">
          <cell r="B24" t="str">
            <v>EVERGREEN</v>
          </cell>
          <cell r="C24" t="str">
            <v>Container ship</v>
          </cell>
          <cell r="D24" t="str">
            <v>Worldwide</v>
          </cell>
          <cell r="E24" t="str">
            <v>No LNG project identified</v>
          </cell>
          <cell r="F24" t="str">
            <v xml:space="preserve">Sleeping </v>
          </cell>
        </row>
        <row r="25">
          <cell r="B25" t="str">
            <v>FESCO</v>
          </cell>
          <cell r="C25" t="str">
            <v>Container ship</v>
          </cell>
          <cell r="D25" t="str">
            <v>Worldwide</v>
          </cell>
          <cell r="E25" t="str">
            <v>No LNG project identified</v>
          </cell>
          <cell r="F25" t="str">
            <v xml:space="preserve">Sleeping </v>
          </cell>
        </row>
        <row r="26">
          <cell r="B26" t="str">
            <v>FINNLINES</v>
          </cell>
          <cell r="C26" t="str">
            <v>Car/Passenger ferry</v>
          </cell>
          <cell r="D26" t="str">
            <v>Worldwide</v>
          </cell>
          <cell r="E26" t="str">
            <v>No LNG project identified</v>
          </cell>
          <cell r="F26" t="str">
            <v xml:space="preserve">Sleeping </v>
          </cell>
        </row>
        <row r="27">
          <cell r="B27" t="str">
            <v>FJORDLINE</v>
          </cell>
          <cell r="C27" t="str">
            <v>Car/Passenger ferry</v>
          </cell>
          <cell r="D27" t="str">
            <v>Worldwide</v>
          </cell>
          <cell r="E27" t="str">
            <v>No LNG project identified</v>
          </cell>
          <cell r="F27" t="str">
            <v xml:space="preserve">Sleeping </v>
          </cell>
        </row>
        <row r="28">
          <cell r="B28" t="str">
            <v>FLOTA SUARDIAZ</v>
          </cell>
          <cell r="C28" t="str">
            <v>Ro-Ro</v>
          </cell>
          <cell r="D28" t="str">
            <v>Worldwide</v>
          </cell>
          <cell r="E28" t="str">
            <v>No LNG project identified</v>
          </cell>
          <cell r="F28" t="str">
            <v xml:space="preserve">Sleeping </v>
          </cell>
        </row>
        <row r="29">
          <cell r="B29" t="str">
            <v>FURETANK</v>
          </cell>
          <cell r="C29" t="str">
            <v>Oil/cheminal tanker</v>
          </cell>
          <cell r="D29" t="str">
            <v>Worldwide</v>
          </cell>
          <cell r="E29" t="str">
            <v>LNG vessel(s) in order</v>
          </cell>
          <cell r="F29" t="str">
            <v>On going discussions</v>
          </cell>
          <cell r="H29" t="str">
            <v>Korsholmebacke 1 </v>
          </cell>
          <cell r="I29" t="str">
            <v>SE-430 82</v>
          </cell>
          <cell r="J29" t="str">
            <v>Donsö</v>
          </cell>
          <cell r="K29" t="str">
            <v>Sweden</v>
          </cell>
        </row>
        <row r="30">
          <cell r="B30" t="str">
            <v>HAMBURG SUD</v>
          </cell>
          <cell r="C30" t="str">
            <v>Container ship</v>
          </cell>
          <cell r="D30" t="str">
            <v>Worldwide</v>
          </cell>
          <cell r="E30" t="str">
            <v>No LNG project identified</v>
          </cell>
          <cell r="F30" t="str">
            <v xml:space="preserve">Sleeping </v>
          </cell>
        </row>
        <row r="31">
          <cell r="B31" t="str">
            <v>HAPAG LLOYD</v>
          </cell>
          <cell r="C31" t="str">
            <v>Container ship</v>
          </cell>
          <cell r="D31" t="str">
            <v>Worldwide</v>
          </cell>
          <cell r="E31" t="str">
            <v>No LNG project identified</v>
          </cell>
          <cell r="F31" t="str">
            <v xml:space="preserve">Sleeping </v>
          </cell>
        </row>
        <row r="32">
          <cell r="B32" t="str">
            <v>HEEREMA MARINE CONTRACTORS</v>
          </cell>
          <cell r="C32" t="str">
            <v>Other</v>
          </cell>
          <cell r="D32" t="str">
            <v>Worldwide</v>
          </cell>
          <cell r="E32" t="str">
            <v>LNG vessel(s) in order</v>
          </cell>
          <cell r="F32" t="str">
            <v>On going discussions</v>
          </cell>
          <cell r="H32" t="str">
            <v>P.O. Box 9321</v>
          </cell>
          <cell r="I32" t="str">
            <v>2300 PH</v>
          </cell>
          <cell r="J32" t="str">
            <v>Leiden</v>
          </cell>
          <cell r="K32" t="str">
            <v>Netherlands</v>
          </cell>
          <cell r="L32" t="str">
            <v>Remmelt HEEMSKERK</v>
          </cell>
          <cell r="N32" t="str">
            <v>rheemskerk@hmc-heerema.com</v>
          </cell>
        </row>
        <row r="33">
          <cell r="B33" t="str">
            <v>HOEGH AUTOLINER</v>
          </cell>
          <cell r="C33" t="str">
            <v>Car carrier</v>
          </cell>
          <cell r="D33" t="str">
            <v>Worldwide</v>
          </cell>
          <cell r="E33" t="str">
            <v>No LNG project identified</v>
          </cell>
          <cell r="F33" t="str">
            <v xml:space="preserve">Sleeping </v>
          </cell>
        </row>
        <row r="34">
          <cell r="B34" t="str">
            <v>JAN DE NUL Group</v>
          </cell>
          <cell r="C34" t="str">
            <v>Dredger</v>
          </cell>
          <cell r="D34" t="str">
            <v>SECA Europe</v>
          </cell>
          <cell r="E34" t="str">
            <v>No LNG project identified</v>
          </cell>
          <cell r="F34" t="str">
            <v xml:space="preserve">Sleeping </v>
          </cell>
          <cell r="H34" t="str">
            <v>34-36, Parc d’Activités Capellen</v>
          </cell>
          <cell r="I34" t="str">
            <v>8308 </v>
          </cell>
          <cell r="J34" t="str">
            <v>Capellen</v>
          </cell>
          <cell r="K34" t="str">
            <v>Luxembourg</v>
          </cell>
        </row>
        <row r="35">
          <cell r="B35" t="str">
            <v>KESS</v>
          </cell>
          <cell r="C35" t="str">
            <v>Car carrier</v>
          </cell>
          <cell r="D35" t="str">
            <v>Worldwide</v>
          </cell>
          <cell r="E35" t="str">
            <v>No LNG project identified</v>
          </cell>
          <cell r="F35" t="str">
            <v xml:space="preserve">Sleeping </v>
          </cell>
        </row>
        <row r="36">
          <cell r="B36" t="str">
            <v>LOUIS DREYFUS ARMATEURS</v>
          </cell>
          <cell r="C36" t="str">
            <v>General</v>
          </cell>
          <cell r="D36" t="str">
            <v>Worldwide</v>
          </cell>
          <cell r="E36" t="str">
            <v>No LNG project identified</v>
          </cell>
          <cell r="F36" t="str">
            <v xml:space="preserve">Sleeping </v>
          </cell>
        </row>
        <row r="37">
          <cell r="B37" t="str">
            <v>MAC ANDREWS</v>
          </cell>
          <cell r="C37" t="str">
            <v>Container ship</v>
          </cell>
          <cell r="D37" t="str">
            <v>Worldwide</v>
          </cell>
          <cell r="E37" t="str">
            <v>No LNG project identified</v>
          </cell>
          <cell r="F37" t="str">
            <v xml:space="preserve">Sleeping </v>
          </cell>
        </row>
        <row r="38">
          <cell r="B38" t="str">
            <v>MANNLINES</v>
          </cell>
          <cell r="C38" t="str">
            <v>Car/Passenger ferry</v>
          </cell>
          <cell r="D38" t="str">
            <v>Worldwide</v>
          </cell>
          <cell r="E38" t="str">
            <v>No LNG project identified</v>
          </cell>
          <cell r="F38" t="str">
            <v xml:space="preserve">Sleeping </v>
          </cell>
        </row>
        <row r="39">
          <cell r="B39" t="str">
            <v>MOL</v>
          </cell>
          <cell r="C39" t="str">
            <v>Container ship</v>
          </cell>
          <cell r="D39" t="str">
            <v>Worldwide</v>
          </cell>
          <cell r="E39" t="str">
            <v>No LNG project identified</v>
          </cell>
          <cell r="F39" t="str">
            <v xml:space="preserve">Sleeping </v>
          </cell>
        </row>
        <row r="40">
          <cell r="B40" t="str">
            <v>NILE DUTCH</v>
          </cell>
          <cell r="C40" t="str">
            <v>Container ship</v>
          </cell>
          <cell r="D40" t="str">
            <v>Worldwide</v>
          </cell>
          <cell r="E40" t="str">
            <v>No LNG project identified</v>
          </cell>
          <cell r="F40" t="str">
            <v xml:space="preserve">Sleeping </v>
          </cell>
        </row>
        <row r="41">
          <cell r="B41" t="str">
            <v>OOCL</v>
          </cell>
          <cell r="C41" t="str">
            <v>Container ship</v>
          </cell>
          <cell r="D41" t="str">
            <v>Worldwide</v>
          </cell>
          <cell r="E41" t="str">
            <v>No LNG project identified</v>
          </cell>
          <cell r="F41" t="str">
            <v xml:space="preserve">Sleeping </v>
          </cell>
        </row>
        <row r="42">
          <cell r="B42" t="str">
            <v>P&amp;O Ferries</v>
          </cell>
          <cell r="C42" t="str">
            <v>Car/Passenger ferry</v>
          </cell>
          <cell r="D42" t="str">
            <v>Worldwide</v>
          </cell>
          <cell r="E42" t="str">
            <v>No LNG project identified</v>
          </cell>
          <cell r="F42" t="str">
            <v xml:space="preserve">Sleeping </v>
          </cell>
        </row>
        <row r="43">
          <cell r="B43" t="str">
            <v>POLSTREAM</v>
          </cell>
          <cell r="C43" t="str">
            <v>Bulk ship</v>
          </cell>
          <cell r="D43" t="str">
            <v>Worldwide</v>
          </cell>
          <cell r="E43" t="str">
            <v>No LNG project identified</v>
          </cell>
          <cell r="F43" t="str">
            <v xml:space="preserve">Sleeping </v>
          </cell>
        </row>
        <row r="44">
          <cell r="B44" t="str">
            <v>SABIC</v>
          </cell>
          <cell r="C44" t="str">
            <v>Oil/cheminal tanker</v>
          </cell>
          <cell r="D44" t="str">
            <v>Worldwide</v>
          </cell>
          <cell r="E44" t="str">
            <v>No LNG project identified</v>
          </cell>
          <cell r="F44" t="str">
            <v xml:space="preserve">Sleeping </v>
          </cell>
        </row>
        <row r="45">
          <cell r="B45" t="str">
            <v xml:space="preserve">TERNTANK </v>
          </cell>
          <cell r="C45" t="str">
            <v>Oil/cheminal tanker</v>
          </cell>
          <cell r="D45" t="str">
            <v>Worldwide</v>
          </cell>
          <cell r="E45" t="str">
            <v>LNG vessel(s) in order</v>
          </cell>
          <cell r="F45" t="str">
            <v>On going discussions</v>
          </cell>
          <cell r="H45" t="str">
            <v>Vestre Strandvej 10</v>
          </cell>
          <cell r="I45" t="str">
            <v>9990 </v>
          </cell>
          <cell r="J45" t="str">
            <v>Skagen</v>
          </cell>
          <cell r="K45" t="str">
            <v>Denmark</v>
          </cell>
        </row>
        <row r="46">
          <cell r="B46" t="str">
            <v>TFS (TOYOFUJI SHIPPING)</v>
          </cell>
          <cell r="C46" t="str">
            <v>Car carrier</v>
          </cell>
          <cell r="D46" t="str">
            <v>Worldwide</v>
          </cell>
          <cell r="E46" t="str">
            <v>No LNG project identified</v>
          </cell>
          <cell r="F46" t="str">
            <v xml:space="preserve">Sleeping </v>
          </cell>
          <cell r="H46" t="str">
            <v>Belgicastraat 13</v>
          </cell>
          <cell r="I46">
            <v>1930</v>
          </cell>
          <cell r="J46" t="str">
            <v>Zaventem</v>
          </cell>
          <cell r="K46" t="str">
            <v>Belgium</v>
          </cell>
          <cell r="L46" t="str">
            <v>Akio NISHIKUBO</v>
          </cell>
          <cell r="M46" t="str">
            <v>Senior Coordinator Europe Branch</v>
          </cell>
          <cell r="N46" t="str">
            <v>akio.nishikubo@toyofuji-europe.com</v>
          </cell>
          <cell r="O46" t="str">
            <v>+32 2 541 4816</v>
          </cell>
          <cell r="P46" t="str">
            <v>+32 473 836 209</v>
          </cell>
          <cell r="Q46" t="str">
            <v>Luc DECOCK</v>
          </cell>
          <cell r="R46" t="str">
            <v>General Manager Europe Branch</v>
          </cell>
          <cell r="S46" t="str">
            <v>luc.decock@toyofuji-europe.com</v>
          </cell>
          <cell r="T46" t="str">
            <v>+32 2 541 4813</v>
          </cell>
          <cell r="U46" t="str">
            <v>+32 478 959 257</v>
          </cell>
        </row>
        <row r="47">
          <cell r="B47" t="str">
            <v>TRANSBOTHNIA</v>
          </cell>
          <cell r="C47" t="str">
            <v>Container ship</v>
          </cell>
          <cell r="D47" t="str">
            <v>Worldwide</v>
          </cell>
          <cell r="E47" t="str">
            <v>No LNG project identified</v>
          </cell>
          <cell r="F47" t="str">
            <v xml:space="preserve">Sleeping </v>
          </cell>
        </row>
        <row r="48">
          <cell r="B48" t="str">
            <v>TT LINES</v>
          </cell>
          <cell r="C48" t="str">
            <v>Car/Passenger ferry</v>
          </cell>
          <cell r="D48" t="str">
            <v>Worldwide</v>
          </cell>
          <cell r="E48" t="str">
            <v>No LNG project identified</v>
          </cell>
          <cell r="F48" t="str">
            <v xml:space="preserve">Sleeping </v>
          </cell>
        </row>
        <row r="49">
          <cell r="B49" t="str">
            <v>UASC</v>
          </cell>
          <cell r="C49" t="str">
            <v>Container ship</v>
          </cell>
          <cell r="D49" t="str">
            <v>Worldwide</v>
          </cell>
          <cell r="E49" t="str">
            <v>No LNG project identified</v>
          </cell>
          <cell r="F49" t="str">
            <v xml:space="preserve">Sleeping </v>
          </cell>
        </row>
        <row r="50">
          <cell r="B50" t="str">
            <v>UNIFEEDER</v>
          </cell>
          <cell r="C50" t="str">
            <v>Container ship</v>
          </cell>
          <cell r="D50" t="str">
            <v>SECA Europe</v>
          </cell>
          <cell r="E50" t="str">
            <v>No LNG project identified</v>
          </cell>
          <cell r="F50" t="str">
            <v xml:space="preserve">Sleeping </v>
          </cell>
          <cell r="H50" t="str">
            <v>"De Blaker", Westblaak 7F</v>
          </cell>
          <cell r="I50" t="str">
            <v>NL-3012 KC</v>
          </cell>
          <cell r="J50" t="str">
            <v>Rotterdam</v>
          </cell>
          <cell r="K50" t="str">
            <v>Germany</v>
          </cell>
          <cell r="L50" t="str">
            <v>Annemette JEPSEN</v>
          </cell>
          <cell r="M50" t="str">
            <v>Chief  Operating Officer</v>
          </cell>
          <cell r="N50" t="str">
            <v>aje@unifeeder.com</v>
          </cell>
          <cell r="O50" t="str">
            <v>+4588830552</v>
          </cell>
          <cell r="Q50" t="str">
            <v>Edward KOUDIJZER</v>
          </cell>
          <cell r="R50" t="str">
            <v>Head of Operations Department</v>
          </cell>
        </row>
        <row r="51">
          <cell r="B51" t="str">
            <v>VEGA REEDEREI</v>
          </cell>
          <cell r="C51" t="str">
            <v>Container ship</v>
          </cell>
          <cell r="D51" t="str">
            <v>Worldwide</v>
          </cell>
          <cell r="E51" t="str">
            <v>No LNG project identified</v>
          </cell>
          <cell r="F51" t="str">
            <v xml:space="preserve">Sleeping </v>
          </cell>
          <cell r="H51" t="str">
            <v>Große Elbstraße 145C</v>
          </cell>
          <cell r="I51">
            <v>22767</v>
          </cell>
          <cell r="J51" t="str">
            <v>Hamburg</v>
          </cell>
          <cell r="K51" t="str">
            <v>Germany</v>
          </cell>
          <cell r="L51" t="str">
            <v>Torsten BRUEGGE</v>
          </cell>
          <cell r="N51" t="str">
            <v>management@vega-reederei.de</v>
          </cell>
          <cell r="O51" t="str">
            <v>49408666750</v>
          </cell>
        </row>
        <row r="52">
          <cell r="B52" t="str">
            <v>X-PRESS FEEDER</v>
          </cell>
          <cell r="C52" t="str">
            <v>Container ship</v>
          </cell>
          <cell r="D52" t="str">
            <v>Worldwide</v>
          </cell>
          <cell r="E52" t="str">
            <v>No LNG project identified</v>
          </cell>
          <cell r="F52" t="str">
            <v xml:space="preserve">Sleeping </v>
          </cell>
          <cell r="H52" t="str">
            <v>Singapurstrasse 1</v>
          </cell>
          <cell r="I52">
            <v>20457</v>
          </cell>
          <cell r="J52" t="str">
            <v>Hamburg</v>
          </cell>
          <cell r="K52" t="str">
            <v>Germany</v>
          </cell>
          <cell r="L52" t="str">
            <v>Paul MURHY</v>
          </cell>
          <cell r="M52" t="str">
            <v>Managing Director, Europe</v>
          </cell>
          <cell r="N52" t="str">
            <v xml:space="preserve">Paul.Murphy@x-pressfeeders.com </v>
          </cell>
          <cell r="Q52" t="str">
            <v>Andrew MURPHY</v>
          </cell>
          <cell r="R52" t="str">
            <v>Director Europe</v>
          </cell>
          <cell r="S52" t="str">
            <v xml:space="preserve">Andrew.Murphy@x-pressfeeders.com </v>
          </cell>
          <cell r="V52" t="str">
            <v>James LUCAS</v>
          </cell>
          <cell r="W52" t="str">
            <v>(GG Lucas courtier exclusif)</v>
          </cell>
          <cell r="X52" t="str">
            <v>shipping@gglucas.com</v>
          </cell>
          <cell r="Y52" t="str">
            <v>+44 7802 927 249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F17"/>
  <sheetViews>
    <sheetView tabSelected="1" view="pageLayout" topLeftCell="A7" zoomScale="85" zoomScaleNormal="100" zoomScalePageLayoutView="85" workbookViewId="0">
      <selection activeCell="B11" sqref="B11"/>
    </sheetView>
  </sheetViews>
  <sheetFormatPr baseColWidth="10" defaultRowHeight="15" x14ac:dyDescent="0.25"/>
  <cols>
    <col min="1" max="1" width="19.28515625" customWidth="1"/>
    <col min="2" max="2" width="22.140625" bestFit="1" customWidth="1"/>
  </cols>
  <sheetData>
    <row r="4" spans="1:6" x14ac:dyDescent="0.25">
      <c r="F4" t="s">
        <v>0</v>
      </c>
    </row>
    <row r="10" spans="1:6" x14ac:dyDescent="0.25">
      <c r="A10" s="1" t="s">
        <v>7</v>
      </c>
      <c r="B10" s="1" t="s">
        <v>8</v>
      </c>
    </row>
    <row r="11" spans="1:6" x14ac:dyDescent="0.25">
      <c r="A11" s="2"/>
      <c r="B11" s="2" t="s">
        <v>0</v>
      </c>
    </row>
    <row r="12" spans="1:6" x14ac:dyDescent="0.25">
      <c r="A12" s="2"/>
      <c r="B12" s="2" t="s">
        <v>1</v>
      </c>
    </row>
    <row r="13" spans="1:6" x14ac:dyDescent="0.25">
      <c r="A13" s="2"/>
      <c r="B13" s="2" t="s">
        <v>2</v>
      </c>
    </row>
    <row r="14" spans="1:6" x14ac:dyDescent="0.25">
      <c r="A14" s="2"/>
      <c r="B14" s="2" t="s">
        <v>3</v>
      </c>
    </row>
    <row r="15" spans="1:6" x14ac:dyDescent="0.25">
      <c r="A15" s="2"/>
      <c r="B15" s="2" t="s">
        <v>4</v>
      </c>
    </row>
    <row r="16" spans="1:6" x14ac:dyDescent="0.25">
      <c r="A16" s="2"/>
      <c r="B16" s="2" t="s">
        <v>5</v>
      </c>
    </row>
    <row r="17" spans="1:2" x14ac:dyDescent="0.25">
      <c r="A17" s="2"/>
      <c r="B17" s="2" t="s">
        <v>6</v>
      </c>
    </row>
  </sheetData>
  <pageMargins left="0.7" right="0.7" top="0.75" bottom="0.75" header="0.3" footer="0.3"/>
  <pageSetup paperSize="9" orientation="portrait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K20"/>
  <sheetViews>
    <sheetView zoomScaleNormal="100" workbookViewId="0">
      <selection activeCell="F4" sqref="F4"/>
    </sheetView>
  </sheetViews>
  <sheetFormatPr baseColWidth="10" defaultRowHeight="15" x14ac:dyDescent="0.25"/>
  <cols>
    <col min="1" max="1" width="3.140625" customWidth="1"/>
  </cols>
  <sheetData>
    <row r="3" spans="1:11" ht="15.75" thickBot="1" x14ac:dyDescent="0.3"/>
    <row r="4" spans="1:11" ht="15.75" customHeight="1" thickTop="1" x14ac:dyDescent="0.25">
      <c r="A4" s="20" t="s">
        <v>16</v>
      </c>
      <c r="B4" s="21"/>
      <c r="C4" s="21"/>
      <c r="D4" s="21"/>
      <c r="E4" s="21"/>
      <c r="F4" s="3"/>
      <c r="G4" s="3"/>
      <c r="H4" s="3"/>
      <c r="I4" s="3"/>
      <c r="J4" s="3"/>
      <c r="K4" s="17"/>
    </row>
    <row r="5" spans="1:11" ht="15" customHeight="1" x14ac:dyDescent="0.25">
      <c r="A5" s="22"/>
      <c r="B5" s="23"/>
      <c r="C5" s="23"/>
      <c r="D5" s="23"/>
      <c r="E5" s="23"/>
      <c r="F5" s="18"/>
      <c r="G5" s="18"/>
      <c r="H5" s="18"/>
      <c r="I5" s="18"/>
      <c r="J5" s="18"/>
      <c r="K5" s="19"/>
    </row>
    <row r="6" spans="1:11" ht="18.75" x14ac:dyDescent="0.3">
      <c r="A6" s="30" t="s">
        <v>9</v>
      </c>
      <c r="B6" s="31"/>
      <c r="C6" s="31"/>
      <c r="D6" s="31"/>
      <c r="E6" s="31"/>
      <c r="F6" s="24" t="e">
        <f>VLOOKUP($G$9,'[1]BDD Bunkering'!$B$9:$Z$151,7,TRUE)</f>
        <v>#N/A</v>
      </c>
      <c r="G6" s="24"/>
      <c r="H6" s="24"/>
      <c r="I6" s="24"/>
      <c r="J6" s="24"/>
      <c r="K6" s="25"/>
    </row>
    <row r="7" spans="1:11" ht="18.75" x14ac:dyDescent="0.3">
      <c r="A7" s="5"/>
      <c r="B7" s="6"/>
      <c r="C7" s="6"/>
      <c r="D7" s="6"/>
      <c r="E7" s="6"/>
      <c r="F7" s="32" t="e">
        <f>VLOOKUP($G$9,'[1]BDD Bunkering'!$B$9:$Z$151,8,TRUE)</f>
        <v>#N/A</v>
      </c>
      <c r="G7" s="32"/>
      <c r="H7" s="32"/>
      <c r="I7" s="24" t="e">
        <f>VLOOKUP($G$9,'[1]BDD Bunkering'!$B$9:$Z$151,9,TRUE)</f>
        <v>#N/A</v>
      </c>
      <c r="J7" s="24"/>
      <c r="K7" s="25"/>
    </row>
    <row r="8" spans="1:11" ht="18.75" x14ac:dyDescent="0.3">
      <c r="A8" s="5"/>
      <c r="B8" s="6"/>
      <c r="C8" s="6"/>
      <c r="D8" s="6"/>
      <c r="E8" s="6"/>
      <c r="F8" s="24" t="e">
        <f>VLOOKUP($G$9,'[1]BDD Bunkering'!$B$9:$Z$151,10,TRUE)</f>
        <v>#N/A</v>
      </c>
      <c r="G8" s="24"/>
      <c r="H8" s="24"/>
      <c r="I8" s="24"/>
      <c r="J8" s="24"/>
      <c r="K8" s="25"/>
    </row>
    <row r="9" spans="1:11" x14ac:dyDescent="0.25">
      <c r="A9" s="7"/>
      <c r="B9" s="4"/>
      <c r="C9" s="4"/>
      <c r="D9" s="4"/>
      <c r="E9" s="4"/>
      <c r="F9" s="4"/>
      <c r="G9" s="4"/>
      <c r="H9" s="4"/>
      <c r="I9" s="4"/>
      <c r="J9" s="4"/>
      <c r="K9" s="12"/>
    </row>
    <row r="10" spans="1:11" ht="18.75" x14ac:dyDescent="0.3">
      <c r="A10" s="7"/>
      <c r="B10" s="26" t="s">
        <v>10</v>
      </c>
      <c r="C10" s="27"/>
      <c r="D10" s="27"/>
      <c r="E10" s="28" t="e">
        <f>VLOOKUP($G$9,'[1]BDD Bunkering'!$B$9:$Z$151,11,TRUE)</f>
        <v>#N/A</v>
      </c>
      <c r="F10" s="28"/>
      <c r="G10" s="28"/>
      <c r="H10" s="28"/>
      <c r="I10" s="28"/>
      <c r="J10" s="28"/>
      <c r="K10" s="29"/>
    </row>
    <row r="11" spans="1:11" ht="17.25" x14ac:dyDescent="0.3">
      <c r="A11" s="8"/>
      <c r="B11" s="36" t="s">
        <v>11</v>
      </c>
      <c r="C11" s="37"/>
      <c r="D11" s="9"/>
      <c r="E11" s="38" t="e">
        <f>VLOOKUP($G$9,'[1]BDD Bunkering'!$B$9:$Z$151,12,TRUE)</f>
        <v>#N/A</v>
      </c>
      <c r="F11" s="38"/>
      <c r="G11" s="38"/>
      <c r="H11" s="38"/>
      <c r="I11" s="38"/>
      <c r="J11" s="38"/>
      <c r="K11" s="39"/>
    </row>
    <row r="12" spans="1:11" ht="17.25" x14ac:dyDescent="0.3">
      <c r="A12" s="8"/>
      <c r="B12" s="36" t="s">
        <v>12</v>
      </c>
      <c r="C12" s="37"/>
      <c r="D12" s="9"/>
      <c r="E12" s="38" t="e">
        <f>VLOOKUP($G$9,'[1]BDD Bunkering'!$B$9:$Z$151,13,TRUE)</f>
        <v>#N/A</v>
      </c>
      <c r="F12" s="38"/>
      <c r="G12" s="38"/>
      <c r="H12" s="38"/>
      <c r="I12" s="38"/>
      <c r="J12" s="38"/>
      <c r="K12" s="39"/>
    </row>
    <row r="13" spans="1:11" ht="17.25" x14ac:dyDescent="0.3">
      <c r="A13" s="8"/>
      <c r="B13" s="33" t="s">
        <v>13</v>
      </c>
      <c r="C13" s="34"/>
      <c r="D13" s="10"/>
      <c r="E13" s="35" t="e">
        <f>VLOOKUP($G$9,'[1]BDD Bunkering'!$B$9:$Z$151,14,TRUE)</f>
        <v>#N/A</v>
      </c>
      <c r="F13" s="35"/>
      <c r="G13" s="35"/>
      <c r="H13" s="35"/>
      <c r="I13" s="35"/>
      <c r="J13" s="11"/>
      <c r="K13" s="13" t="s">
        <v>14</v>
      </c>
    </row>
    <row r="14" spans="1:11" x14ac:dyDescent="0.25">
      <c r="A14" s="7"/>
      <c r="B14" s="4"/>
      <c r="C14" s="4"/>
      <c r="D14" s="4"/>
      <c r="E14" s="4"/>
      <c r="F14" s="4"/>
      <c r="G14" s="4"/>
      <c r="H14" s="4"/>
      <c r="I14" s="4"/>
      <c r="J14" s="4"/>
      <c r="K14" s="12"/>
    </row>
    <row r="15" spans="1:11" ht="18.75" x14ac:dyDescent="0.3">
      <c r="A15" s="7"/>
      <c r="B15" s="26" t="s">
        <v>15</v>
      </c>
      <c r="C15" s="27"/>
      <c r="D15" s="27"/>
      <c r="E15" s="28" t="e">
        <f>VLOOKUP($G$9,'[1]BDD Bunkering'!$B$9:$Z$151,21,TRUE)</f>
        <v>#N/A</v>
      </c>
      <c r="F15" s="28"/>
      <c r="G15" s="28"/>
      <c r="H15" s="28"/>
      <c r="I15" s="28"/>
      <c r="J15" s="28"/>
      <c r="K15" s="29"/>
    </row>
    <row r="16" spans="1:11" ht="17.25" x14ac:dyDescent="0.3">
      <c r="A16" s="8"/>
      <c r="B16" s="36" t="s">
        <v>11</v>
      </c>
      <c r="C16" s="37"/>
      <c r="D16" s="9"/>
      <c r="E16" s="38" t="e">
        <f>VLOOKUP($G$9,'[1]BDD Bunkering'!$B$9:$Z$151,22,TRUE)</f>
        <v>#N/A</v>
      </c>
      <c r="F16" s="38"/>
      <c r="G16" s="38"/>
      <c r="H16" s="38"/>
      <c r="I16" s="38"/>
      <c r="J16" s="38"/>
      <c r="K16" s="39"/>
    </row>
    <row r="17" spans="1:11" ht="17.25" x14ac:dyDescent="0.3">
      <c r="A17" s="8"/>
      <c r="B17" s="36" t="s">
        <v>12</v>
      </c>
      <c r="C17" s="37"/>
      <c r="D17" s="9"/>
      <c r="E17" s="38" t="e">
        <f>VLOOKUP($G$9,'[1]BDD Bunkering'!$B$9:$Z$151,23,TRUE)</f>
        <v>#N/A</v>
      </c>
      <c r="F17" s="38"/>
      <c r="G17" s="38"/>
      <c r="H17" s="38"/>
      <c r="I17" s="38"/>
      <c r="J17" s="38"/>
      <c r="K17" s="39"/>
    </row>
    <row r="18" spans="1:11" ht="17.25" x14ac:dyDescent="0.3">
      <c r="A18" s="8"/>
      <c r="B18" s="33" t="s">
        <v>13</v>
      </c>
      <c r="C18" s="34"/>
      <c r="D18" s="10"/>
      <c r="E18" s="35" t="e">
        <f>VLOOKUP($G$9,'[1]BDD Bunkering'!$B$9:$Z$151,24,TRUE)</f>
        <v>#N/A</v>
      </c>
      <c r="F18" s="35"/>
      <c r="G18" s="35"/>
      <c r="H18" s="35"/>
      <c r="I18" s="35"/>
      <c r="J18" s="11"/>
      <c r="K18" s="13" t="s">
        <v>14</v>
      </c>
    </row>
    <row r="19" spans="1:11" ht="15.75" thickBot="1" x14ac:dyDescent="0.3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6"/>
    </row>
    <row r="20" spans="1:11" ht="15.75" thickTop="1" x14ac:dyDescent="0.25"/>
  </sheetData>
  <mergeCells count="22">
    <mergeCell ref="B18:C18"/>
    <mergeCell ref="E18:I18"/>
    <mergeCell ref="B13:C13"/>
    <mergeCell ref="E13:I13"/>
    <mergeCell ref="B11:C11"/>
    <mergeCell ref="E11:K11"/>
    <mergeCell ref="B12:C12"/>
    <mergeCell ref="E12:K12"/>
    <mergeCell ref="B15:D15"/>
    <mergeCell ref="E15:K15"/>
    <mergeCell ref="B16:C16"/>
    <mergeCell ref="E16:K16"/>
    <mergeCell ref="B17:C17"/>
    <mergeCell ref="E17:K17"/>
    <mergeCell ref="A4:E5"/>
    <mergeCell ref="F8:K8"/>
    <mergeCell ref="B10:D10"/>
    <mergeCell ref="E10:K10"/>
    <mergeCell ref="A6:E6"/>
    <mergeCell ref="F6:K6"/>
    <mergeCell ref="F7:H7"/>
    <mergeCell ref="I7:K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7" sqref="D1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Fiche Pays vierge</vt:lpstr>
      <vt:lpstr>Feuil3</vt:lpstr>
    </vt:vector>
  </TitlesOfParts>
  <Company>GDF SUEZ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DJK453</dc:creator>
  <cp:lastModifiedBy>gmb</cp:lastModifiedBy>
  <dcterms:created xsi:type="dcterms:W3CDTF">2015-08-03T15:53:59Z</dcterms:created>
  <dcterms:modified xsi:type="dcterms:W3CDTF">2015-08-03T18:10:53Z</dcterms:modified>
</cp:coreProperties>
</file>