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10215" tabRatio="859" firstSheet="1" activeTab="1"/>
  </bookViews>
  <sheets>
    <sheet name="mémo" sheetId="44" state="hidden" r:id="rId1"/>
    <sheet name="Menu" sheetId="96" r:id="rId2"/>
    <sheet name="0-5 ans" sheetId="46" r:id="rId3"/>
    <sheet name="janv" sheetId="14" r:id="rId4"/>
    <sheet name="fev" sheetId="25" r:id="rId5"/>
    <sheet name="Mars" sheetId="24" r:id="rId6"/>
    <sheet name="avril" sheetId="23" r:id="rId7"/>
    <sheet name="mai" sheetId="22" r:id="rId8"/>
    <sheet name="juin" sheetId="21" r:id="rId9"/>
    <sheet name="juil" sheetId="20" r:id="rId10"/>
    <sheet name="aout" sheetId="19" r:id="rId11"/>
    <sheet name="sept" sheetId="18" r:id="rId12"/>
    <sheet name="oct" sheetId="17" r:id="rId13"/>
    <sheet name="nov" sheetId="16" r:id="rId14"/>
    <sheet name="dec" sheetId="15" r:id="rId15"/>
    <sheet name="1" sheetId="45" r:id="rId16"/>
    <sheet name="2" sheetId="47" r:id="rId17"/>
    <sheet name="3" sheetId="48" r:id="rId18"/>
    <sheet name="4" sheetId="49" r:id="rId19"/>
    <sheet name="5" sheetId="50" r:id="rId20"/>
    <sheet name="6" sheetId="51" r:id="rId21"/>
    <sheet name="7" sheetId="52" r:id="rId22"/>
    <sheet name="8" sheetId="53" r:id="rId23"/>
    <sheet name="9" sheetId="54" r:id="rId24"/>
    <sheet name="10" sheetId="55" r:id="rId25"/>
    <sheet name="11" sheetId="56" r:id="rId26"/>
    <sheet name="12" sheetId="57" r:id="rId27"/>
    <sheet name="13" sheetId="58" r:id="rId28"/>
    <sheet name="14" sheetId="59" r:id="rId29"/>
    <sheet name="15" sheetId="60" r:id="rId30"/>
    <sheet name="16" sheetId="61" r:id="rId31"/>
    <sheet name="17" sheetId="62" r:id="rId32"/>
    <sheet name="18" sheetId="63" r:id="rId33"/>
    <sheet name="19" sheetId="64" r:id="rId34"/>
    <sheet name="20" sheetId="65" r:id="rId35"/>
    <sheet name="21" sheetId="66" r:id="rId36"/>
    <sheet name="22" sheetId="67" r:id="rId37"/>
    <sheet name="23" sheetId="68" r:id="rId38"/>
    <sheet name="24" sheetId="69" r:id="rId39"/>
    <sheet name="25" sheetId="70" r:id="rId40"/>
    <sheet name="26" sheetId="71" r:id="rId41"/>
    <sheet name="27" sheetId="72" r:id="rId42"/>
    <sheet name="28" sheetId="73" r:id="rId43"/>
    <sheet name="29" sheetId="74" r:id="rId44"/>
    <sheet name="30" sheetId="75" r:id="rId45"/>
    <sheet name="31" sheetId="76" r:id="rId46"/>
    <sheet name="32" sheetId="77" r:id="rId47"/>
    <sheet name="33" sheetId="78" r:id="rId48"/>
    <sheet name="34" sheetId="79" r:id="rId49"/>
    <sheet name="35" sheetId="80" r:id="rId50"/>
    <sheet name="36" sheetId="81" r:id="rId51"/>
    <sheet name="37" sheetId="82" r:id="rId52"/>
    <sheet name="38" sheetId="83" r:id="rId53"/>
    <sheet name="39" sheetId="84" r:id="rId54"/>
    <sheet name="40" sheetId="85" r:id="rId55"/>
    <sheet name="41" sheetId="86" r:id="rId56"/>
    <sheet name="42" sheetId="87" r:id="rId57"/>
    <sheet name="43" sheetId="88" r:id="rId58"/>
    <sheet name="44" sheetId="89" r:id="rId59"/>
    <sheet name="45" sheetId="90" r:id="rId60"/>
    <sheet name="46" sheetId="91" r:id="rId61"/>
    <sheet name="47" sheetId="92" r:id="rId62"/>
    <sheet name="48" sheetId="93" r:id="rId63"/>
    <sheet name="49" sheetId="94" r:id="rId64"/>
    <sheet name="50" sheetId="95" r:id="rId65"/>
    <sheet name="année calendaire" sheetId="42" r:id="rId66"/>
  </sheets>
  <definedNames>
    <definedName name="Année_Calendaire">'année calendaire'!$A$1</definedName>
    <definedName name="JF">'année calendaire'!$A$3:$A$19</definedName>
    <definedName name="Pâques">'année calendaire'!$A$4</definedName>
    <definedName name="Pentecôte">'année calendaire'!$A$8</definedName>
    <definedName name="Type">#REF!</definedName>
    <definedName name="Types_de_garde">#REF!</definedName>
    <definedName name="_xlnm.Print_Area" localSheetId="7">mai!$A$12:$AH$15</definedName>
  </definedNames>
  <calcPr calcId="152511"/>
</workbook>
</file>

<file path=xl/calcChain.xml><?xml version="1.0" encoding="utf-8"?>
<calcChain xmlns="http://schemas.openxmlformats.org/spreadsheetml/2006/main">
  <c r="E16" i="24" l="1"/>
  <c r="F16" i="24"/>
  <c r="G16" i="24"/>
  <c r="H16" i="24"/>
  <c r="AI16" i="24" s="1"/>
  <c r="I16" i="24"/>
  <c r="J16" i="24"/>
  <c r="K16" i="24"/>
  <c r="L16" i="24"/>
  <c r="M16" i="24"/>
  <c r="N16" i="24"/>
  <c r="O16" i="24"/>
  <c r="P16" i="24"/>
  <c r="Q16" i="24"/>
  <c r="R16" i="24"/>
  <c r="S16" i="24"/>
  <c r="T16" i="24"/>
  <c r="U16" i="24"/>
  <c r="V16" i="24"/>
  <c r="W16" i="24"/>
  <c r="X16" i="24"/>
  <c r="Y16" i="24"/>
  <c r="Z16" i="24"/>
  <c r="AA16" i="24"/>
  <c r="AB16" i="24"/>
  <c r="AC16" i="24"/>
  <c r="AD16" i="24"/>
  <c r="AE16" i="24"/>
  <c r="AF16" i="24"/>
  <c r="AG16" i="24"/>
  <c r="AH16" i="24"/>
  <c r="E16" i="23"/>
  <c r="F16" i="23"/>
  <c r="G16" i="23"/>
  <c r="H16" i="23"/>
  <c r="AI16" i="23" s="1"/>
  <c r="I16" i="23"/>
  <c r="J16" i="23"/>
  <c r="K16" i="23"/>
  <c r="L16" i="23"/>
  <c r="M16" i="23"/>
  <c r="N16" i="23"/>
  <c r="O16" i="23"/>
  <c r="P16" i="23"/>
  <c r="Q16" i="23"/>
  <c r="R16" i="23"/>
  <c r="S16" i="23"/>
  <c r="T16" i="23"/>
  <c r="U16" i="23"/>
  <c r="V16" i="23"/>
  <c r="W16" i="23"/>
  <c r="X16" i="23"/>
  <c r="Y16" i="23"/>
  <c r="Z16" i="23"/>
  <c r="AA16" i="23"/>
  <c r="AB16" i="23"/>
  <c r="AC16" i="23"/>
  <c r="AD16" i="23"/>
  <c r="AE16" i="23"/>
  <c r="AF16" i="23"/>
  <c r="AG16" i="23"/>
  <c r="AH16" i="23"/>
  <c r="E16" i="22"/>
  <c r="F16" i="22"/>
  <c r="G16" i="22"/>
  <c r="H16" i="22"/>
  <c r="I16" i="22"/>
  <c r="J16" i="22"/>
  <c r="K16" i="22"/>
  <c r="L16" i="22"/>
  <c r="M16" i="22"/>
  <c r="N16" i="22"/>
  <c r="O16" i="22"/>
  <c r="P16" i="22"/>
  <c r="Q16" i="22"/>
  <c r="R16" i="22"/>
  <c r="S16" i="22"/>
  <c r="T16" i="22"/>
  <c r="U16" i="22"/>
  <c r="V16" i="22"/>
  <c r="W16" i="22"/>
  <c r="X16" i="22"/>
  <c r="Y16" i="22"/>
  <c r="Z16" i="22"/>
  <c r="AA16" i="22"/>
  <c r="AB16" i="22"/>
  <c r="AC16" i="22"/>
  <c r="AD16" i="22"/>
  <c r="AE16" i="22"/>
  <c r="AF16" i="22"/>
  <c r="AG16" i="22"/>
  <c r="AH16" i="22"/>
  <c r="E16" i="21"/>
  <c r="F16" i="21"/>
  <c r="G16" i="21"/>
  <c r="H16" i="21"/>
  <c r="I16" i="21"/>
  <c r="J16" i="21"/>
  <c r="K16" i="21"/>
  <c r="L16" i="21"/>
  <c r="M16" i="21"/>
  <c r="N16" i="21"/>
  <c r="O16" i="21"/>
  <c r="P16" i="21"/>
  <c r="Q16" i="21"/>
  <c r="R16" i="21"/>
  <c r="S16" i="21"/>
  <c r="T16" i="21"/>
  <c r="U16" i="21"/>
  <c r="V16" i="21"/>
  <c r="W16" i="21"/>
  <c r="X16" i="21"/>
  <c r="Y16" i="21"/>
  <c r="Z16" i="21"/>
  <c r="AA16" i="21"/>
  <c r="AB16" i="21"/>
  <c r="AC16" i="21"/>
  <c r="AD16" i="21"/>
  <c r="AE16" i="21"/>
  <c r="AF16" i="21"/>
  <c r="AG16" i="21"/>
  <c r="AH16" i="21"/>
  <c r="E16" i="20"/>
  <c r="F16" i="20"/>
  <c r="G16" i="20"/>
  <c r="H16" i="20"/>
  <c r="AI16" i="20" s="1"/>
  <c r="I16" i="20"/>
  <c r="J16" i="20"/>
  <c r="K16" i="20"/>
  <c r="L16" i="20"/>
  <c r="M16" i="20"/>
  <c r="N16" i="20"/>
  <c r="O16" i="20"/>
  <c r="P16" i="20"/>
  <c r="Q16" i="20"/>
  <c r="R16" i="20"/>
  <c r="S16" i="20"/>
  <c r="T16" i="20"/>
  <c r="U16" i="20"/>
  <c r="V16" i="20"/>
  <c r="W16" i="20"/>
  <c r="X16" i="20"/>
  <c r="Y16" i="20"/>
  <c r="Z16" i="20"/>
  <c r="AA16" i="20"/>
  <c r="AB16" i="20"/>
  <c r="AC16" i="20"/>
  <c r="AD16" i="20"/>
  <c r="AE16" i="20"/>
  <c r="AF16" i="20"/>
  <c r="AG16" i="20"/>
  <c r="AH16" i="20"/>
  <c r="E16" i="19"/>
  <c r="F16" i="19"/>
  <c r="G16" i="19"/>
  <c r="H16" i="19"/>
  <c r="AI16" i="19" s="1"/>
  <c r="I16" i="19"/>
  <c r="J16" i="19"/>
  <c r="K16" i="19"/>
  <c r="L16" i="19"/>
  <c r="M16" i="19"/>
  <c r="N16" i="19"/>
  <c r="O16" i="19"/>
  <c r="P16" i="19"/>
  <c r="Q16" i="19"/>
  <c r="R16" i="19"/>
  <c r="S16" i="19"/>
  <c r="T16" i="19"/>
  <c r="U16" i="19"/>
  <c r="V16" i="19"/>
  <c r="W16" i="19"/>
  <c r="X16" i="19"/>
  <c r="Y16" i="19"/>
  <c r="Z16" i="19"/>
  <c r="AA16" i="19"/>
  <c r="AB16" i="19"/>
  <c r="AC16" i="19"/>
  <c r="AD16" i="19"/>
  <c r="AE16" i="19"/>
  <c r="AF16" i="19"/>
  <c r="AG16" i="19"/>
  <c r="AH16" i="19"/>
  <c r="E16" i="18"/>
  <c r="F16" i="18"/>
  <c r="G16" i="18"/>
  <c r="H16" i="18"/>
  <c r="I16" i="18"/>
  <c r="J16" i="18"/>
  <c r="K16" i="18"/>
  <c r="L16" i="18"/>
  <c r="M16" i="18"/>
  <c r="N16" i="18"/>
  <c r="O16" i="18"/>
  <c r="P16" i="18"/>
  <c r="Q16" i="18"/>
  <c r="R16" i="18"/>
  <c r="S16" i="18"/>
  <c r="T16" i="18"/>
  <c r="U16" i="18"/>
  <c r="V16" i="18"/>
  <c r="W16" i="18"/>
  <c r="X16" i="18"/>
  <c r="Y16" i="18"/>
  <c r="Z16" i="18"/>
  <c r="AA16" i="18"/>
  <c r="AB16" i="18"/>
  <c r="AC16" i="18"/>
  <c r="AD16" i="18"/>
  <c r="AE16" i="18"/>
  <c r="AF16" i="18"/>
  <c r="AG16" i="18"/>
  <c r="AH16" i="18"/>
  <c r="E16" i="17"/>
  <c r="F16" i="17"/>
  <c r="G16" i="17"/>
  <c r="H16" i="17"/>
  <c r="I16" i="17"/>
  <c r="J16" i="17"/>
  <c r="K16" i="17"/>
  <c r="L16" i="17"/>
  <c r="M16" i="17"/>
  <c r="N16" i="17"/>
  <c r="O16" i="17"/>
  <c r="P16" i="17"/>
  <c r="Q16" i="17"/>
  <c r="R16" i="17"/>
  <c r="S16" i="17"/>
  <c r="T16" i="17"/>
  <c r="U16" i="17"/>
  <c r="V16" i="17"/>
  <c r="W16" i="17"/>
  <c r="X16" i="17"/>
  <c r="Y16" i="17"/>
  <c r="Z16" i="17"/>
  <c r="AA16" i="17"/>
  <c r="AB16" i="17"/>
  <c r="AC16" i="17"/>
  <c r="AD16" i="17"/>
  <c r="AE16" i="17"/>
  <c r="AF16" i="17"/>
  <c r="AG16" i="17"/>
  <c r="AH16" i="17"/>
  <c r="E16" i="16"/>
  <c r="F16" i="16"/>
  <c r="G16" i="16"/>
  <c r="H16" i="16"/>
  <c r="AI16" i="16" s="1"/>
  <c r="I16" i="16"/>
  <c r="J16" i="16"/>
  <c r="K16" i="16"/>
  <c r="L16" i="16"/>
  <c r="M16" i="16"/>
  <c r="N16" i="16"/>
  <c r="O16" i="16"/>
  <c r="P16" i="16"/>
  <c r="Q16" i="16"/>
  <c r="R16" i="16"/>
  <c r="S16" i="16"/>
  <c r="T16" i="16"/>
  <c r="U16" i="16"/>
  <c r="V16" i="16"/>
  <c r="W16" i="16"/>
  <c r="X16" i="16"/>
  <c r="Y16" i="16"/>
  <c r="Z16" i="16"/>
  <c r="AA16" i="16"/>
  <c r="AB16" i="16"/>
  <c r="AC16" i="16"/>
  <c r="AD16" i="16"/>
  <c r="AE16" i="16"/>
  <c r="AF16" i="16"/>
  <c r="AG16" i="16"/>
  <c r="AH16" i="16"/>
  <c r="E16" i="15"/>
  <c r="F16" i="15"/>
  <c r="G16" i="15"/>
  <c r="H16" i="15"/>
  <c r="AI16" i="15" s="1"/>
  <c r="I16" i="15"/>
  <c r="J16" i="15"/>
  <c r="K16" i="15"/>
  <c r="L16" i="15"/>
  <c r="M16" i="15"/>
  <c r="N16" i="15"/>
  <c r="O16" i="15"/>
  <c r="P16" i="15"/>
  <c r="Q16" i="15"/>
  <c r="R16" i="15"/>
  <c r="S16" i="15"/>
  <c r="T16" i="15"/>
  <c r="U16" i="15"/>
  <c r="V16" i="15"/>
  <c r="W16" i="15"/>
  <c r="X16" i="15"/>
  <c r="Y16" i="15"/>
  <c r="Z16" i="15"/>
  <c r="AA16" i="15"/>
  <c r="AB16" i="15"/>
  <c r="AC16" i="15"/>
  <c r="AD16" i="15"/>
  <c r="AE16" i="15"/>
  <c r="AF16" i="15"/>
  <c r="AG16" i="15"/>
  <c r="AH16" i="15"/>
  <c r="E16" i="25"/>
  <c r="F16" i="25"/>
  <c r="G16" i="25"/>
  <c r="H16" i="25"/>
  <c r="I16" i="25"/>
  <c r="J16" i="25"/>
  <c r="K16" i="25"/>
  <c r="L16" i="25"/>
  <c r="M16" i="25"/>
  <c r="N16" i="25"/>
  <c r="O16" i="25"/>
  <c r="P16" i="25"/>
  <c r="Q16" i="25"/>
  <c r="R16" i="25"/>
  <c r="S16" i="25"/>
  <c r="T16" i="25"/>
  <c r="U16" i="25"/>
  <c r="V16" i="25"/>
  <c r="W16" i="25"/>
  <c r="X16" i="25"/>
  <c r="Y16" i="25"/>
  <c r="Z16" i="25"/>
  <c r="AA16" i="25"/>
  <c r="AB16" i="25"/>
  <c r="AC16" i="25"/>
  <c r="AD16" i="25"/>
  <c r="AE16" i="25"/>
  <c r="AF16" i="25"/>
  <c r="AG16" i="25"/>
  <c r="AH16" i="25"/>
  <c r="D16" i="24"/>
  <c r="D16" i="23"/>
  <c r="D16" i="22"/>
  <c r="D16" i="21"/>
  <c r="D16" i="20"/>
  <c r="D16" i="19"/>
  <c r="D16" i="18"/>
  <c r="D16" i="17"/>
  <c r="D16" i="16"/>
  <c r="D16" i="15"/>
  <c r="D16" i="25"/>
  <c r="E19" i="14"/>
  <c r="F19" i="14"/>
  <c r="G19" i="14"/>
  <c r="H19" i="14"/>
  <c r="I19" i="14"/>
  <c r="J19" i="14"/>
  <c r="K19" i="14"/>
  <c r="L19" i="14"/>
  <c r="M19" i="14"/>
  <c r="N19" i="14"/>
  <c r="O19" i="14"/>
  <c r="P19" i="14"/>
  <c r="Q19" i="14"/>
  <c r="R19" i="14"/>
  <c r="S19" i="14"/>
  <c r="T19" i="14"/>
  <c r="U19" i="14"/>
  <c r="V19" i="14"/>
  <c r="W19" i="14"/>
  <c r="X19" i="14"/>
  <c r="Y19" i="14"/>
  <c r="Z19" i="14"/>
  <c r="AA19" i="14"/>
  <c r="AB19" i="14"/>
  <c r="AC19" i="14"/>
  <c r="AD19" i="14"/>
  <c r="AE19" i="14"/>
  <c r="AF19" i="14"/>
  <c r="AG19" i="14"/>
  <c r="AH19" i="14"/>
  <c r="D19" i="14"/>
  <c r="AI19" i="14"/>
  <c r="C16" i="14"/>
  <c r="C17" i="14"/>
  <c r="C18" i="14"/>
  <c r="B16" i="14"/>
  <c r="B17" i="14"/>
  <c r="B18" i="14"/>
  <c r="A16" i="14"/>
  <c r="A17" i="14"/>
  <c r="A18" i="14"/>
  <c r="B45" i="45"/>
  <c r="E6" i="45"/>
  <c r="E5" i="45"/>
  <c r="B3" i="45"/>
  <c r="AI16" i="17"/>
  <c r="AI16" i="21"/>
  <c r="AI16" i="25"/>
  <c r="AI15" i="14"/>
  <c r="AI15" i="15"/>
  <c r="AI15" i="16"/>
  <c r="AI15" i="17"/>
  <c r="AI15" i="18"/>
  <c r="AI15" i="19"/>
  <c r="AI15" i="20"/>
  <c r="AI15" i="21"/>
  <c r="AI15" i="22"/>
  <c r="AI15" i="23"/>
  <c r="AI15" i="24"/>
  <c r="AI15" i="25"/>
  <c r="AI16" i="18"/>
  <c r="AI16" i="22"/>
  <c r="C15" i="14"/>
  <c r="C4" i="45" s="1"/>
  <c r="B15" i="14"/>
  <c r="A15" i="14"/>
  <c r="B2" i="45" s="1"/>
  <c r="M13" i="95" l="1"/>
  <c r="L13" i="95"/>
  <c r="K13" i="95"/>
  <c r="J13" i="95"/>
  <c r="I13" i="95"/>
  <c r="H13" i="95"/>
  <c r="G13" i="95"/>
  <c r="F13" i="95"/>
  <c r="E13" i="95"/>
  <c r="D13" i="95"/>
  <c r="C13" i="95"/>
  <c r="B13" i="95"/>
  <c r="B11" i="95" s="1"/>
  <c r="M13" i="94"/>
  <c r="L13" i="94"/>
  <c r="K13" i="94"/>
  <c r="J13" i="94"/>
  <c r="I13" i="94"/>
  <c r="H13" i="94"/>
  <c r="G13" i="94"/>
  <c r="F13" i="94"/>
  <c r="E13" i="94"/>
  <c r="D13" i="94"/>
  <c r="C13" i="94"/>
  <c r="B13" i="94"/>
  <c r="B11" i="94" s="1"/>
  <c r="M13" i="93"/>
  <c r="L13" i="93"/>
  <c r="K13" i="93"/>
  <c r="J13" i="93"/>
  <c r="I13" i="93"/>
  <c r="H13" i="93"/>
  <c r="G13" i="93"/>
  <c r="F13" i="93"/>
  <c r="E13" i="93"/>
  <c r="D13" i="93"/>
  <c r="C13" i="93"/>
  <c r="B13" i="93"/>
  <c r="B11" i="93" s="1"/>
  <c r="M13" i="92"/>
  <c r="L13" i="92"/>
  <c r="K13" i="92"/>
  <c r="J13" i="92"/>
  <c r="I13" i="92"/>
  <c r="H13" i="92"/>
  <c r="G13" i="92"/>
  <c r="F13" i="92"/>
  <c r="E13" i="92"/>
  <c r="D13" i="92"/>
  <c r="C13" i="92"/>
  <c r="B13" i="92"/>
  <c r="B11" i="92" s="1"/>
  <c r="M13" i="91"/>
  <c r="L13" i="91"/>
  <c r="K13" i="91"/>
  <c r="J13" i="91"/>
  <c r="I13" i="91"/>
  <c r="H13" i="91"/>
  <c r="G13" i="91"/>
  <c r="F13" i="91"/>
  <c r="E13" i="91"/>
  <c r="D13" i="91"/>
  <c r="C13" i="91"/>
  <c r="B13" i="91"/>
  <c r="B11" i="91" s="1"/>
  <c r="M13" i="90"/>
  <c r="L13" i="90"/>
  <c r="K13" i="90"/>
  <c r="J13" i="90"/>
  <c r="I13" i="90"/>
  <c r="H13" i="90"/>
  <c r="G13" i="90"/>
  <c r="F13" i="90"/>
  <c r="E13" i="90"/>
  <c r="D13" i="90"/>
  <c r="C13" i="90"/>
  <c r="B13" i="90"/>
  <c r="B11" i="90" s="1"/>
  <c r="M13" i="89"/>
  <c r="L13" i="89"/>
  <c r="K13" i="89"/>
  <c r="J13" i="89"/>
  <c r="I13" i="89"/>
  <c r="H13" i="89"/>
  <c r="G13" i="89"/>
  <c r="F13" i="89"/>
  <c r="E13" i="89"/>
  <c r="D13" i="89"/>
  <c r="C13" i="89"/>
  <c r="B13" i="89"/>
  <c r="B11" i="89" s="1"/>
  <c r="M13" i="88"/>
  <c r="L13" i="88"/>
  <c r="K13" i="88"/>
  <c r="J13" i="88"/>
  <c r="I13" i="88"/>
  <c r="H13" i="88"/>
  <c r="G13" i="88"/>
  <c r="F13" i="88"/>
  <c r="E13" i="88"/>
  <c r="D13" i="88"/>
  <c r="C13" i="88"/>
  <c r="B13" i="88"/>
  <c r="B11" i="88" s="1"/>
  <c r="M13" i="87"/>
  <c r="L13" i="87"/>
  <c r="K13" i="87"/>
  <c r="J13" i="87"/>
  <c r="I13" i="87"/>
  <c r="H13" i="87"/>
  <c r="G13" i="87"/>
  <c r="F13" i="87"/>
  <c r="E13" i="87"/>
  <c r="D13" i="87"/>
  <c r="C13" i="87"/>
  <c r="B13" i="87"/>
  <c r="B11" i="87" s="1"/>
  <c r="M13" i="86"/>
  <c r="L13" i="86"/>
  <c r="K13" i="86"/>
  <c r="J13" i="86"/>
  <c r="I13" i="86"/>
  <c r="H13" i="86"/>
  <c r="G13" i="86"/>
  <c r="F13" i="86"/>
  <c r="E13" i="86"/>
  <c r="D13" i="86"/>
  <c r="C13" i="86"/>
  <c r="B13" i="86"/>
  <c r="B11" i="86" s="1"/>
  <c r="M13" i="85"/>
  <c r="L13" i="85"/>
  <c r="K13" i="85"/>
  <c r="J13" i="85"/>
  <c r="I13" i="85"/>
  <c r="H13" i="85"/>
  <c r="G13" i="85"/>
  <c r="F13" i="85"/>
  <c r="E13" i="85"/>
  <c r="D13" i="85"/>
  <c r="C13" i="85"/>
  <c r="B13" i="85"/>
  <c r="B11" i="85" s="1"/>
  <c r="M13" i="84"/>
  <c r="L13" i="84"/>
  <c r="K13" i="84"/>
  <c r="J13" i="84"/>
  <c r="I13" i="84"/>
  <c r="H13" i="84"/>
  <c r="G13" i="84"/>
  <c r="F13" i="84"/>
  <c r="E13" i="84"/>
  <c r="D13" i="84"/>
  <c r="C13" i="84"/>
  <c r="B13" i="84"/>
  <c r="B11" i="84" s="1"/>
  <c r="M13" i="83"/>
  <c r="L13" i="83"/>
  <c r="K13" i="83"/>
  <c r="J13" i="83"/>
  <c r="I13" i="83"/>
  <c r="H13" i="83"/>
  <c r="G13" i="83"/>
  <c r="F13" i="83"/>
  <c r="E13" i="83"/>
  <c r="D13" i="83"/>
  <c r="C13" i="83"/>
  <c r="B13" i="83"/>
  <c r="B11" i="83" s="1"/>
  <c r="M13" i="82"/>
  <c r="L13" i="82"/>
  <c r="K13" i="82"/>
  <c r="J13" i="82"/>
  <c r="I13" i="82"/>
  <c r="H13" i="82"/>
  <c r="G13" i="82"/>
  <c r="F13" i="82"/>
  <c r="E13" i="82"/>
  <c r="D13" i="82"/>
  <c r="C13" i="82"/>
  <c r="B13" i="82"/>
  <c r="B11" i="82"/>
  <c r="M13" i="80"/>
  <c r="L13" i="80"/>
  <c r="K13" i="80"/>
  <c r="J13" i="80"/>
  <c r="I13" i="80"/>
  <c r="H13" i="80"/>
  <c r="G13" i="80"/>
  <c r="F13" i="80"/>
  <c r="E13" i="80"/>
  <c r="D13" i="80"/>
  <c r="C13" i="80"/>
  <c r="B13" i="80"/>
  <c r="B11" i="80" s="1"/>
  <c r="M13" i="79"/>
  <c r="L13" i="79"/>
  <c r="K13" i="79"/>
  <c r="J13" i="79"/>
  <c r="I13" i="79"/>
  <c r="H13" i="79"/>
  <c r="G13" i="79"/>
  <c r="F13" i="79"/>
  <c r="E13" i="79"/>
  <c r="D13" i="79"/>
  <c r="C13" i="79"/>
  <c r="B13" i="79"/>
  <c r="B11" i="79" s="1"/>
  <c r="M13" i="78"/>
  <c r="L13" i="78"/>
  <c r="K13" i="78"/>
  <c r="J13" i="78"/>
  <c r="I13" i="78"/>
  <c r="H13" i="78"/>
  <c r="G13" i="78"/>
  <c r="F13" i="78"/>
  <c r="E13" i="78"/>
  <c r="D13" i="78"/>
  <c r="C13" i="78"/>
  <c r="B13" i="78"/>
  <c r="B11" i="78" s="1"/>
  <c r="M13" i="77"/>
  <c r="L13" i="77"/>
  <c r="K13" i="77"/>
  <c r="J13" i="77"/>
  <c r="I13" i="77"/>
  <c r="H13" i="77"/>
  <c r="G13" i="77"/>
  <c r="F13" i="77"/>
  <c r="E13" i="77"/>
  <c r="D13" i="77"/>
  <c r="C13" i="77"/>
  <c r="B13" i="77"/>
  <c r="B11" i="77" s="1"/>
  <c r="M13" i="76"/>
  <c r="L13" i="76"/>
  <c r="K13" i="76"/>
  <c r="J13" i="76"/>
  <c r="I13" i="76"/>
  <c r="H13" i="76"/>
  <c r="G13" i="76"/>
  <c r="F13" i="76"/>
  <c r="E13" i="76"/>
  <c r="D13" i="76"/>
  <c r="C13" i="76"/>
  <c r="B13" i="76"/>
  <c r="B11" i="76" s="1"/>
  <c r="M13" i="75"/>
  <c r="L13" i="75"/>
  <c r="K13" i="75"/>
  <c r="J13" i="75"/>
  <c r="I13" i="75"/>
  <c r="H13" i="75"/>
  <c r="G13" i="75"/>
  <c r="F13" i="75"/>
  <c r="E13" i="75"/>
  <c r="D13" i="75"/>
  <c r="C13" i="75"/>
  <c r="B13" i="75"/>
  <c r="B11" i="75" s="1"/>
  <c r="M13" i="74"/>
  <c r="L13" i="74"/>
  <c r="K13" i="74"/>
  <c r="J13" i="74"/>
  <c r="I13" i="74"/>
  <c r="H13" i="74"/>
  <c r="G13" i="74"/>
  <c r="F13" i="74"/>
  <c r="E13" i="74"/>
  <c r="D13" i="74"/>
  <c r="C13" i="74"/>
  <c r="B13" i="74"/>
  <c r="B11" i="74"/>
  <c r="M13" i="73"/>
  <c r="L13" i="73"/>
  <c r="K13" i="73"/>
  <c r="J13" i="73"/>
  <c r="I13" i="73"/>
  <c r="H13" i="73"/>
  <c r="G13" i="73"/>
  <c r="F13" i="73"/>
  <c r="E13" i="73"/>
  <c r="D13" i="73"/>
  <c r="C13" i="73"/>
  <c r="B13" i="73"/>
  <c r="B11" i="73" s="1"/>
  <c r="M13" i="72"/>
  <c r="L13" i="72"/>
  <c r="K13" i="72"/>
  <c r="J13" i="72"/>
  <c r="I13" i="72"/>
  <c r="H13" i="72"/>
  <c r="G13" i="72"/>
  <c r="F13" i="72"/>
  <c r="E13" i="72"/>
  <c r="D13" i="72"/>
  <c r="C13" i="72"/>
  <c r="B13" i="72"/>
  <c r="B11" i="72" s="1"/>
  <c r="M13" i="71"/>
  <c r="L13" i="71"/>
  <c r="K13" i="71"/>
  <c r="J13" i="71"/>
  <c r="I13" i="71"/>
  <c r="H13" i="71"/>
  <c r="G13" i="71"/>
  <c r="F13" i="71"/>
  <c r="E13" i="71"/>
  <c r="D13" i="71"/>
  <c r="C13" i="71"/>
  <c r="B13" i="71"/>
  <c r="B11" i="71" s="1"/>
  <c r="M13" i="70"/>
  <c r="L13" i="70"/>
  <c r="K13" i="70"/>
  <c r="J13" i="70"/>
  <c r="I13" i="70"/>
  <c r="H13" i="70"/>
  <c r="G13" i="70"/>
  <c r="F13" i="70"/>
  <c r="E13" i="70"/>
  <c r="D13" i="70"/>
  <c r="C13" i="70"/>
  <c r="B13" i="70"/>
  <c r="B11" i="70" s="1"/>
  <c r="M13" i="69"/>
  <c r="L13" i="69"/>
  <c r="K13" i="69"/>
  <c r="J13" i="69"/>
  <c r="I13" i="69"/>
  <c r="H13" i="69"/>
  <c r="G13" i="69"/>
  <c r="F13" i="69"/>
  <c r="E13" i="69"/>
  <c r="D13" i="69"/>
  <c r="C13" i="69"/>
  <c r="B13" i="69"/>
  <c r="B11" i="69" s="1"/>
  <c r="M13" i="68"/>
  <c r="L13" i="68"/>
  <c r="K13" i="68"/>
  <c r="J13" i="68"/>
  <c r="I13" i="68"/>
  <c r="H13" i="68"/>
  <c r="G13" i="68"/>
  <c r="F13" i="68"/>
  <c r="E13" i="68"/>
  <c r="D13" i="68"/>
  <c r="C13" i="68"/>
  <c r="B13" i="68"/>
  <c r="B11" i="68" s="1"/>
  <c r="M13" i="67"/>
  <c r="L13" i="67"/>
  <c r="K13" i="67"/>
  <c r="J13" i="67"/>
  <c r="I13" i="67"/>
  <c r="H13" i="67"/>
  <c r="G13" i="67"/>
  <c r="F13" i="67"/>
  <c r="E13" i="67"/>
  <c r="D13" i="67"/>
  <c r="C13" i="67"/>
  <c r="B13" i="67"/>
  <c r="B11" i="67" s="1"/>
  <c r="M13" i="66"/>
  <c r="L13" i="66"/>
  <c r="K13" i="66"/>
  <c r="J13" i="66"/>
  <c r="I13" i="66"/>
  <c r="H13" i="66"/>
  <c r="G13" i="66"/>
  <c r="F13" i="66"/>
  <c r="E13" i="66"/>
  <c r="D13" i="66"/>
  <c r="C13" i="66"/>
  <c r="B13" i="66"/>
  <c r="B11" i="66" s="1"/>
  <c r="M13" i="65"/>
  <c r="L13" i="65"/>
  <c r="K13" i="65"/>
  <c r="J13" i="65"/>
  <c r="I13" i="65"/>
  <c r="H13" i="65"/>
  <c r="G13" i="65"/>
  <c r="F13" i="65"/>
  <c r="E13" i="65"/>
  <c r="D13" i="65"/>
  <c r="C13" i="65"/>
  <c r="B13" i="65"/>
  <c r="B11" i="65" s="1"/>
  <c r="M13" i="64"/>
  <c r="L13" i="64"/>
  <c r="K13" i="64"/>
  <c r="J13" i="64"/>
  <c r="I13" i="64"/>
  <c r="H13" i="64"/>
  <c r="G13" i="64"/>
  <c r="F13" i="64"/>
  <c r="E13" i="64"/>
  <c r="D13" i="64"/>
  <c r="C13" i="64"/>
  <c r="B13" i="64"/>
  <c r="B11" i="64" s="1"/>
  <c r="M13" i="63"/>
  <c r="L13" i="63"/>
  <c r="K13" i="63"/>
  <c r="J13" i="63"/>
  <c r="I13" i="63"/>
  <c r="H13" i="63"/>
  <c r="G13" i="63"/>
  <c r="F13" i="63"/>
  <c r="E13" i="63"/>
  <c r="D13" i="63"/>
  <c r="C13" i="63"/>
  <c r="B13" i="63"/>
  <c r="B11" i="63" s="1"/>
  <c r="M13" i="62"/>
  <c r="L13" i="62"/>
  <c r="K13" i="62"/>
  <c r="J13" i="62"/>
  <c r="I13" i="62"/>
  <c r="H13" i="62"/>
  <c r="G13" i="62"/>
  <c r="F13" i="62"/>
  <c r="E13" i="62"/>
  <c r="D13" i="62"/>
  <c r="C13" i="62"/>
  <c r="B13" i="62"/>
  <c r="B11" i="62" s="1"/>
  <c r="M13" i="61"/>
  <c r="L13" i="61"/>
  <c r="K13" i="61"/>
  <c r="J13" i="61"/>
  <c r="I13" i="61"/>
  <c r="H13" i="61"/>
  <c r="G13" i="61"/>
  <c r="F13" i="61"/>
  <c r="E13" i="61"/>
  <c r="D13" i="61"/>
  <c r="C13" i="61"/>
  <c r="B13" i="61"/>
  <c r="B11" i="61" s="1"/>
  <c r="M13" i="60"/>
  <c r="L13" i="60"/>
  <c r="K13" i="60"/>
  <c r="J13" i="60"/>
  <c r="I13" i="60"/>
  <c r="H13" i="60"/>
  <c r="G13" i="60"/>
  <c r="F13" i="60"/>
  <c r="E13" i="60"/>
  <c r="D13" i="60"/>
  <c r="C13" i="60"/>
  <c r="B13" i="60"/>
  <c r="B11" i="60" s="1"/>
  <c r="M13" i="59"/>
  <c r="L13" i="59"/>
  <c r="K13" i="59"/>
  <c r="J13" i="59"/>
  <c r="I13" i="59"/>
  <c r="H13" i="59"/>
  <c r="G13" i="59"/>
  <c r="F13" i="59"/>
  <c r="E13" i="59"/>
  <c r="D13" i="59"/>
  <c r="C13" i="59"/>
  <c r="B13" i="59"/>
  <c r="B11" i="59" s="1"/>
  <c r="M13" i="58"/>
  <c r="L13" i="58"/>
  <c r="K13" i="58"/>
  <c r="J13" i="58"/>
  <c r="I13" i="58"/>
  <c r="H13" i="58"/>
  <c r="G13" i="58"/>
  <c r="F13" i="58"/>
  <c r="E13" i="58"/>
  <c r="D13" i="58"/>
  <c r="C13" i="58"/>
  <c r="B13" i="58"/>
  <c r="B11" i="58" s="1"/>
  <c r="M13" i="57"/>
  <c r="L13" i="57"/>
  <c r="K13" i="57"/>
  <c r="J13" i="57"/>
  <c r="I13" i="57"/>
  <c r="H13" i="57"/>
  <c r="G13" i="57"/>
  <c r="F13" i="57"/>
  <c r="E13" i="57"/>
  <c r="D13" i="57"/>
  <c r="C13" i="57"/>
  <c r="B13" i="57"/>
  <c r="B11" i="57" s="1"/>
  <c r="M13" i="56"/>
  <c r="L13" i="56"/>
  <c r="K13" i="56"/>
  <c r="J13" i="56"/>
  <c r="I13" i="56"/>
  <c r="H13" i="56"/>
  <c r="G13" i="56"/>
  <c r="F13" i="56"/>
  <c r="E13" i="56"/>
  <c r="D13" i="56"/>
  <c r="C13" i="56"/>
  <c r="B13" i="56"/>
  <c r="B11" i="56" s="1"/>
  <c r="M13" i="55"/>
  <c r="L13" i="55"/>
  <c r="K13" i="55"/>
  <c r="J13" i="55"/>
  <c r="I13" i="55"/>
  <c r="H13" i="55"/>
  <c r="G13" i="55"/>
  <c r="F13" i="55"/>
  <c r="E13" i="55"/>
  <c r="D13" i="55"/>
  <c r="C13" i="55"/>
  <c r="B13" i="55"/>
  <c r="B11" i="55"/>
  <c r="M13" i="54"/>
  <c r="L13" i="54"/>
  <c r="K13" i="54"/>
  <c r="J13" i="54"/>
  <c r="I13" i="54"/>
  <c r="H13" i="54"/>
  <c r="G13" i="54"/>
  <c r="F13" i="54"/>
  <c r="E13" i="54"/>
  <c r="D13" i="54"/>
  <c r="C13" i="54"/>
  <c r="B13" i="54"/>
  <c r="B11" i="54" s="1"/>
  <c r="M13" i="53"/>
  <c r="L13" i="53"/>
  <c r="K13" i="53"/>
  <c r="J13" i="53"/>
  <c r="I13" i="53"/>
  <c r="H13" i="53"/>
  <c r="G13" i="53"/>
  <c r="F13" i="53"/>
  <c r="E13" i="53"/>
  <c r="D13" i="53"/>
  <c r="C13" i="53"/>
  <c r="B13" i="53"/>
  <c r="B11" i="53" s="1"/>
  <c r="M13" i="52"/>
  <c r="L13" i="52"/>
  <c r="K13" i="52"/>
  <c r="J13" i="52"/>
  <c r="I13" i="52"/>
  <c r="H13" i="52"/>
  <c r="G13" i="52"/>
  <c r="F13" i="52"/>
  <c r="E13" i="52"/>
  <c r="D13" i="52"/>
  <c r="C13" i="52"/>
  <c r="B13" i="52"/>
  <c r="B11" i="52" s="1"/>
  <c r="M13" i="51"/>
  <c r="L13" i="51"/>
  <c r="K13" i="51"/>
  <c r="J13" i="51"/>
  <c r="I13" i="51"/>
  <c r="H13" i="51"/>
  <c r="G13" i="51"/>
  <c r="F13" i="51"/>
  <c r="E13" i="51"/>
  <c r="D13" i="51"/>
  <c r="C13" i="51"/>
  <c r="B13" i="51"/>
  <c r="B11" i="51" s="1"/>
  <c r="M13" i="50"/>
  <c r="L13" i="50"/>
  <c r="K13" i="50"/>
  <c r="J13" i="50"/>
  <c r="I13" i="50"/>
  <c r="H13" i="50"/>
  <c r="G13" i="50"/>
  <c r="F13" i="50"/>
  <c r="E13" i="50"/>
  <c r="D13" i="50"/>
  <c r="C13" i="50"/>
  <c r="B13" i="50"/>
  <c r="B11" i="50" s="1"/>
  <c r="M13" i="49"/>
  <c r="L13" i="49"/>
  <c r="K13" i="49"/>
  <c r="J13" i="49"/>
  <c r="I13" i="49"/>
  <c r="H13" i="49"/>
  <c r="G13" i="49"/>
  <c r="F13" i="49"/>
  <c r="E13" i="49"/>
  <c r="D13" i="49"/>
  <c r="C13" i="49"/>
  <c r="B13" i="49"/>
  <c r="B11" i="49" s="1"/>
  <c r="M13" i="48"/>
  <c r="L13" i="48"/>
  <c r="K13" i="48"/>
  <c r="J13" i="48"/>
  <c r="I13" i="48"/>
  <c r="H13" i="48"/>
  <c r="G13" i="48"/>
  <c r="F13" i="48"/>
  <c r="E13" i="48"/>
  <c r="D13" i="48"/>
  <c r="C13" i="48"/>
  <c r="B13" i="48"/>
  <c r="B11" i="48" s="1"/>
  <c r="M13" i="47"/>
  <c r="L13" i="47"/>
  <c r="K13" i="47"/>
  <c r="J13" i="47"/>
  <c r="I13" i="47"/>
  <c r="H13" i="47"/>
  <c r="G13" i="47"/>
  <c r="F13" i="47"/>
  <c r="E13" i="47"/>
  <c r="D13" i="47"/>
  <c r="C13" i="47"/>
  <c r="B13" i="47"/>
  <c r="B11" i="47"/>
  <c r="G5" i="46"/>
  <c r="G4" i="46"/>
  <c r="G3" i="46"/>
  <c r="G2" i="46"/>
  <c r="M13" i="45" l="1"/>
  <c r="L13" i="45"/>
  <c r="K13" i="45"/>
  <c r="J13" i="45"/>
  <c r="I13" i="45"/>
  <c r="H13" i="45"/>
  <c r="G13" i="45"/>
  <c r="F13" i="45"/>
  <c r="E13" i="45"/>
  <c r="D13" i="45"/>
  <c r="C13" i="45"/>
  <c r="B13" i="45"/>
  <c r="B11" i="45" s="1"/>
  <c r="D12" i="14"/>
  <c r="D12" i="19" l="1"/>
  <c r="D13" i="19" s="1"/>
  <c r="E13" i="19" l="1"/>
  <c r="D14" i="19"/>
  <c r="A4" i="42"/>
  <c r="F13" i="19" l="1"/>
  <c r="E14" i="19"/>
  <c r="A5" i="42"/>
  <c r="A7" i="42"/>
  <c r="A9" i="42"/>
  <c r="A8" i="42"/>
  <c r="A3" i="42"/>
  <c r="D12" i="24"/>
  <c r="D13" i="24" s="1"/>
  <c r="D12" i="17"/>
  <c r="D13" i="17" s="1"/>
  <c r="D12" i="21"/>
  <c r="D13" i="21" s="1"/>
  <c r="D12" i="16"/>
  <c r="D13" i="16" s="1"/>
  <c r="D12" i="20"/>
  <c r="D13" i="20" s="1"/>
  <c r="D12" i="25"/>
  <c r="D13" i="25" s="1"/>
  <c r="D12" i="15"/>
  <c r="D13" i="15" s="1"/>
  <c r="D12" i="23"/>
  <c r="D13" i="23" s="1"/>
  <c r="D13" i="14"/>
  <c r="D12" i="18"/>
  <c r="D13" i="18" s="1"/>
  <c r="D12" i="22"/>
  <c r="D13" i="22" s="1"/>
  <c r="A10" i="42"/>
  <c r="A6" i="42"/>
  <c r="A13" i="42"/>
  <c r="A15" i="42"/>
  <c r="A16" i="42" s="1"/>
  <c r="A11" i="42"/>
  <c r="A14" i="42"/>
  <c r="A12" i="42"/>
  <c r="E13" i="14" l="1"/>
  <c r="D14" i="14"/>
  <c r="E13" i="18"/>
  <c r="D14" i="18"/>
  <c r="E13" i="17"/>
  <c r="D14" i="17"/>
  <c r="E13" i="20"/>
  <c r="D14" i="20"/>
  <c r="E13" i="24"/>
  <c r="D14" i="24"/>
  <c r="E13" i="22"/>
  <c r="D14" i="22"/>
  <c r="E13" i="15"/>
  <c r="D14" i="15"/>
  <c r="D14" i="21"/>
  <c r="E13" i="21"/>
  <c r="E13" i="23"/>
  <c r="D14" i="23"/>
  <c r="E13" i="16"/>
  <c r="D14" i="16"/>
  <c r="F14" i="19"/>
  <c r="G13" i="19"/>
  <c r="E13" i="25"/>
  <c r="D14" i="25"/>
  <c r="E14" i="23" l="1"/>
  <c r="F13" i="23"/>
  <c r="F13" i="17"/>
  <c r="E14" i="17"/>
  <c r="E14" i="14"/>
  <c r="F13" i="14"/>
  <c r="E14" i="24"/>
  <c r="F13" i="24"/>
  <c r="F13" i="16"/>
  <c r="E14" i="16"/>
  <c r="F13" i="22"/>
  <c r="E14" i="22"/>
  <c r="F13" i="20"/>
  <c r="E14" i="20"/>
  <c r="F13" i="18"/>
  <c r="E14" i="18"/>
  <c r="E14" i="15"/>
  <c r="F13" i="15"/>
  <c r="F13" i="21"/>
  <c r="E14" i="21"/>
  <c r="G14" i="19"/>
  <c r="H13" i="19"/>
  <c r="E14" i="25"/>
  <c r="F13" i="25"/>
  <c r="G13" i="20" l="1"/>
  <c r="F14" i="20"/>
  <c r="F14" i="15"/>
  <c r="G13" i="15"/>
  <c r="F14" i="14"/>
  <c r="G13" i="14"/>
  <c r="F14" i="23"/>
  <c r="G13" i="23"/>
  <c r="F14" i="16"/>
  <c r="G13" i="16"/>
  <c r="G13" i="21"/>
  <c r="F14" i="21"/>
  <c r="F14" i="18"/>
  <c r="G13" i="18"/>
  <c r="G13" i="22"/>
  <c r="F14" i="22"/>
  <c r="G13" i="17"/>
  <c r="F14" i="17"/>
  <c r="G13" i="24"/>
  <c r="F14" i="24"/>
  <c r="I13" i="19"/>
  <c r="H14" i="19"/>
  <c r="F14" i="25"/>
  <c r="G13" i="25"/>
  <c r="H13" i="17" l="1"/>
  <c r="G14" i="17"/>
  <c r="G14" i="20"/>
  <c r="H13" i="20"/>
  <c r="G14" i="18"/>
  <c r="H13" i="18"/>
  <c r="H13" i="16"/>
  <c r="G14" i="16"/>
  <c r="G14" i="14"/>
  <c r="H13" i="14"/>
  <c r="H13" i="24"/>
  <c r="G14" i="24"/>
  <c r="G14" i="22"/>
  <c r="H13" i="22"/>
  <c r="G14" i="21"/>
  <c r="H13" i="21"/>
  <c r="H13" i="23"/>
  <c r="G14" i="23"/>
  <c r="H13" i="15"/>
  <c r="G14" i="15"/>
  <c r="J13" i="19"/>
  <c r="I14" i="19"/>
  <c r="G14" i="25"/>
  <c r="H13" i="25"/>
  <c r="I13" i="17" l="1"/>
  <c r="H14" i="17"/>
  <c r="I13" i="22"/>
  <c r="H14" i="22"/>
  <c r="H14" i="14"/>
  <c r="I13" i="14"/>
  <c r="I13" i="18"/>
  <c r="H14" i="18"/>
  <c r="H14" i="23"/>
  <c r="I13" i="23"/>
  <c r="H14" i="15"/>
  <c r="I13" i="15"/>
  <c r="I13" i="24"/>
  <c r="H14" i="24"/>
  <c r="H14" i="16"/>
  <c r="I13" i="16"/>
  <c r="H14" i="21"/>
  <c r="I13" i="21"/>
  <c r="I13" i="20"/>
  <c r="H14" i="20"/>
  <c r="J14" i="19"/>
  <c r="K13" i="19"/>
  <c r="H14" i="25"/>
  <c r="I13" i="25"/>
  <c r="J13" i="21" l="1"/>
  <c r="I14" i="21"/>
  <c r="J13" i="23"/>
  <c r="I14" i="23"/>
  <c r="J13" i="14"/>
  <c r="I14" i="14"/>
  <c r="J13" i="24"/>
  <c r="I14" i="24"/>
  <c r="J13" i="20"/>
  <c r="I14" i="20"/>
  <c r="J13" i="18"/>
  <c r="I14" i="18"/>
  <c r="I14" i="22"/>
  <c r="J13" i="22"/>
  <c r="I14" i="17"/>
  <c r="J13" i="17"/>
  <c r="J13" i="16"/>
  <c r="I14" i="16"/>
  <c r="I14" i="15"/>
  <c r="J13" i="15"/>
  <c r="K14" i="19"/>
  <c r="L13" i="19"/>
  <c r="I14" i="25"/>
  <c r="J13" i="25"/>
  <c r="J14" i="16" l="1"/>
  <c r="K13" i="16"/>
  <c r="J14" i="21"/>
  <c r="K13" i="21"/>
  <c r="J14" i="22"/>
  <c r="K13" i="22"/>
  <c r="K13" i="20"/>
  <c r="J14" i="20"/>
  <c r="J14" i="18"/>
  <c r="K13" i="18"/>
  <c r="K13" i="24"/>
  <c r="J14" i="24"/>
  <c r="J14" i="23"/>
  <c r="K13" i="23"/>
  <c r="J14" i="14"/>
  <c r="K13" i="14"/>
  <c r="K13" i="15"/>
  <c r="J14" i="15"/>
  <c r="J14" i="17"/>
  <c r="K13" i="17"/>
  <c r="M13" i="19"/>
  <c r="L14" i="19"/>
  <c r="J14" i="25"/>
  <c r="K13" i="25"/>
  <c r="L13" i="23" l="1"/>
  <c r="K14" i="23"/>
  <c r="K14" i="18"/>
  <c r="L13" i="18"/>
  <c r="L13" i="22"/>
  <c r="K14" i="22"/>
  <c r="L13" i="16"/>
  <c r="K14" i="16"/>
  <c r="L13" i="24"/>
  <c r="K14" i="24"/>
  <c r="K14" i="20"/>
  <c r="L13" i="20"/>
  <c r="L13" i="15"/>
  <c r="K14" i="15"/>
  <c r="K14" i="17"/>
  <c r="L13" i="17"/>
  <c r="L13" i="14"/>
  <c r="K14" i="14"/>
  <c r="K14" i="21"/>
  <c r="L13" i="21"/>
  <c r="N13" i="19"/>
  <c r="M14" i="19"/>
  <c r="K14" i="25"/>
  <c r="L13" i="25"/>
  <c r="L14" i="15" l="1"/>
  <c r="M13" i="15"/>
  <c r="M13" i="24"/>
  <c r="L14" i="24"/>
  <c r="M13" i="23"/>
  <c r="L14" i="23"/>
  <c r="M13" i="16"/>
  <c r="L14" i="16"/>
  <c r="L14" i="14"/>
  <c r="M13" i="14"/>
  <c r="L14" i="22"/>
  <c r="M13" i="22"/>
  <c r="M13" i="21"/>
  <c r="L14" i="21"/>
  <c r="L14" i="17"/>
  <c r="M13" i="17"/>
  <c r="M13" i="20"/>
  <c r="L14" i="20"/>
  <c r="L14" i="18"/>
  <c r="M13" i="18"/>
  <c r="N14" i="19"/>
  <c r="O13" i="19"/>
  <c r="L14" i="25"/>
  <c r="M13" i="25"/>
  <c r="M14" i="20" l="1"/>
  <c r="N13" i="20"/>
  <c r="N13" i="14"/>
  <c r="M14" i="14"/>
  <c r="N13" i="15"/>
  <c r="M14" i="15"/>
  <c r="N13" i="16"/>
  <c r="M14" i="16"/>
  <c r="M14" i="24"/>
  <c r="N13" i="24"/>
  <c r="N13" i="21"/>
  <c r="M14" i="21"/>
  <c r="N13" i="23"/>
  <c r="M14" i="23"/>
  <c r="N13" i="18"/>
  <c r="M14" i="18"/>
  <c r="N13" i="17"/>
  <c r="M14" i="17"/>
  <c r="M14" i="22"/>
  <c r="N13" i="22"/>
  <c r="O14" i="19"/>
  <c r="P13" i="19"/>
  <c r="M14" i="25"/>
  <c r="N13" i="25"/>
  <c r="N14" i="23" l="1"/>
  <c r="O13" i="23"/>
  <c r="O13" i="15"/>
  <c r="N14" i="15"/>
  <c r="O13" i="24"/>
  <c r="N14" i="24"/>
  <c r="O13" i="20"/>
  <c r="N14" i="20"/>
  <c r="N14" i="17"/>
  <c r="O13" i="17"/>
  <c r="N14" i="18"/>
  <c r="O13" i="18"/>
  <c r="N14" i="21"/>
  <c r="O13" i="21"/>
  <c r="N14" i="16"/>
  <c r="O13" i="16"/>
  <c r="N14" i="14"/>
  <c r="O13" i="14"/>
  <c r="O13" i="22"/>
  <c r="N14" i="22"/>
  <c r="Q13" i="19"/>
  <c r="P14" i="19"/>
  <c r="N14" i="25"/>
  <c r="O13" i="25"/>
  <c r="O14" i="24" l="1"/>
  <c r="P13" i="24"/>
  <c r="P13" i="14"/>
  <c r="O14" i="14"/>
  <c r="O14" i="21"/>
  <c r="P13" i="21"/>
  <c r="P13" i="17"/>
  <c r="O14" i="17"/>
  <c r="P13" i="23"/>
  <c r="O14" i="23"/>
  <c r="P13" i="22"/>
  <c r="O14" i="22"/>
  <c r="P13" i="20"/>
  <c r="O14" i="20"/>
  <c r="O14" i="15"/>
  <c r="P13" i="15"/>
  <c r="P13" i="16"/>
  <c r="O14" i="16"/>
  <c r="O14" i="18"/>
  <c r="P13" i="18"/>
  <c r="R13" i="19"/>
  <c r="Q14" i="19"/>
  <c r="O14" i="25"/>
  <c r="P13" i="25"/>
  <c r="Q13" i="16" l="1"/>
  <c r="P14" i="16"/>
  <c r="Q13" i="20"/>
  <c r="P14" i="20"/>
  <c r="Q13" i="23"/>
  <c r="P14" i="23"/>
  <c r="Q13" i="21"/>
  <c r="P14" i="21"/>
  <c r="P14" i="24"/>
  <c r="Q13" i="24"/>
  <c r="P14" i="22"/>
  <c r="Q13" i="22"/>
  <c r="P14" i="17"/>
  <c r="Q13" i="17"/>
  <c r="P14" i="14"/>
  <c r="Q13" i="14"/>
  <c r="P14" i="18"/>
  <c r="Q13" i="18"/>
  <c r="P14" i="15"/>
  <c r="Q13" i="15"/>
  <c r="R14" i="19"/>
  <c r="S13" i="19"/>
  <c r="P14" i="25"/>
  <c r="Q13" i="25"/>
  <c r="R13" i="23" l="1"/>
  <c r="Q14" i="23"/>
  <c r="R13" i="16"/>
  <c r="Q14" i="16"/>
  <c r="R13" i="18"/>
  <c r="Q14" i="18"/>
  <c r="Q14" i="17"/>
  <c r="R13" i="17"/>
  <c r="Q14" i="24"/>
  <c r="R13" i="24"/>
  <c r="R13" i="21"/>
  <c r="Q14" i="21"/>
  <c r="R13" i="20"/>
  <c r="Q14" i="20"/>
  <c r="R13" i="15"/>
  <c r="Q14" i="15"/>
  <c r="R13" i="14"/>
  <c r="Q14" i="14"/>
  <c r="Q14" i="22"/>
  <c r="R13" i="22"/>
  <c r="S14" i="19"/>
  <c r="T13" i="19"/>
  <c r="Q14" i="25"/>
  <c r="R13" i="25"/>
  <c r="R14" i="14" l="1"/>
  <c r="S13" i="14"/>
  <c r="S13" i="20"/>
  <c r="R14" i="20"/>
  <c r="R14" i="18"/>
  <c r="S13" i="18"/>
  <c r="R14" i="23"/>
  <c r="S13" i="23"/>
  <c r="S13" i="24"/>
  <c r="R14" i="24"/>
  <c r="S13" i="15"/>
  <c r="R14" i="15"/>
  <c r="R14" i="21"/>
  <c r="S13" i="21"/>
  <c r="R14" i="16"/>
  <c r="S13" i="16"/>
  <c r="S13" i="22"/>
  <c r="R14" i="22"/>
  <c r="R14" i="17"/>
  <c r="S13" i="17"/>
  <c r="U13" i="19"/>
  <c r="T14" i="19"/>
  <c r="R14" i="25"/>
  <c r="S13" i="25"/>
  <c r="S14" i="22" l="1"/>
  <c r="T13" i="22"/>
  <c r="S14" i="21"/>
  <c r="T13" i="21"/>
  <c r="S14" i="18"/>
  <c r="T13" i="18"/>
  <c r="T13" i="14"/>
  <c r="S14" i="14"/>
  <c r="S14" i="24"/>
  <c r="T13" i="24"/>
  <c r="T13" i="15"/>
  <c r="S14" i="15"/>
  <c r="T13" i="20"/>
  <c r="S14" i="20"/>
  <c r="S14" i="17"/>
  <c r="T13" i="17"/>
  <c r="T13" i="16"/>
  <c r="S14" i="16"/>
  <c r="T13" i="23"/>
  <c r="S14" i="23"/>
  <c r="V13" i="19"/>
  <c r="U14" i="19"/>
  <c r="S14" i="25"/>
  <c r="T13" i="25"/>
  <c r="U13" i="20" l="1"/>
  <c r="T14" i="20"/>
  <c r="U13" i="24"/>
  <c r="T14" i="24"/>
  <c r="T14" i="18"/>
  <c r="U13" i="18"/>
  <c r="T14" i="22"/>
  <c r="U13" i="22"/>
  <c r="U13" i="16"/>
  <c r="T14" i="16"/>
  <c r="U13" i="23"/>
  <c r="T14" i="23"/>
  <c r="T14" i="15"/>
  <c r="U13" i="15"/>
  <c r="T14" i="14"/>
  <c r="U13" i="14"/>
  <c r="U13" i="17"/>
  <c r="T14" i="17"/>
  <c r="U13" i="21"/>
  <c r="T14" i="21"/>
  <c r="V14" i="19"/>
  <c r="W13" i="19"/>
  <c r="T14" i="25"/>
  <c r="U13" i="25"/>
  <c r="V13" i="20" l="1"/>
  <c r="U14" i="20"/>
  <c r="U14" i="15"/>
  <c r="V13" i="15"/>
  <c r="V13" i="18"/>
  <c r="U14" i="18"/>
  <c r="V13" i="17"/>
  <c r="U14" i="17"/>
  <c r="V13" i="21"/>
  <c r="U14" i="21"/>
  <c r="V13" i="23"/>
  <c r="U14" i="23"/>
  <c r="V13" i="24"/>
  <c r="U14" i="24"/>
  <c r="V13" i="16"/>
  <c r="U14" i="16"/>
  <c r="V13" i="14"/>
  <c r="U14" i="14"/>
  <c r="U14" i="22"/>
  <c r="V13" i="22"/>
  <c r="W14" i="19"/>
  <c r="X13" i="19"/>
  <c r="U14" i="25"/>
  <c r="V13" i="25"/>
  <c r="V14" i="14" l="1"/>
  <c r="W13" i="14"/>
  <c r="V14" i="21"/>
  <c r="W13" i="21"/>
  <c r="W13" i="20"/>
  <c r="V14" i="20"/>
  <c r="V14" i="16"/>
  <c r="W13" i="16"/>
  <c r="V14" i="23"/>
  <c r="W13" i="23"/>
  <c r="W13" i="17"/>
  <c r="V14" i="17"/>
  <c r="W13" i="24"/>
  <c r="V14" i="24"/>
  <c r="V14" i="18"/>
  <c r="W13" i="18"/>
  <c r="V14" i="22"/>
  <c r="W13" i="22"/>
  <c r="V14" i="15"/>
  <c r="W13" i="15"/>
  <c r="Y13" i="19"/>
  <c r="X14" i="19"/>
  <c r="V14" i="25"/>
  <c r="W13" i="25"/>
  <c r="W14" i="20" l="1"/>
  <c r="X13" i="20"/>
  <c r="W14" i="22"/>
  <c r="X13" i="22"/>
  <c r="X13" i="23"/>
  <c r="W14" i="23"/>
  <c r="X13" i="14"/>
  <c r="W14" i="14"/>
  <c r="X13" i="17"/>
  <c r="W14" i="17"/>
  <c r="X13" i="24"/>
  <c r="W14" i="24"/>
  <c r="W14" i="15"/>
  <c r="X13" i="15"/>
  <c r="W14" i="18"/>
  <c r="X13" i="18"/>
  <c r="X13" i="16"/>
  <c r="W14" i="16"/>
  <c r="W14" i="21"/>
  <c r="X13" i="21"/>
  <c r="Z13" i="19"/>
  <c r="Y14" i="19"/>
  <c r="W14" i="25"/>
  <c r="X13" i="25"/>
  <c r="Y13" i="16" l="1"/>
  <c r="X14" i="16"/>
  <c r="Y13" i="23"/>
  <c r="X14" i="23"/>
  <c r="Y13" i="15"/>
  <c r="X14" i="15"/>
  <c r="X14" i="20"/>
  <c r="Y13" i="20"/>
  <c r="Y13" i="17"/>
  <c r="X14" i="17"/>
  <c r="X14" i="24"/>
  <c r="Y13" i="24"/>
  <c r="X14" i="14"/>
  <c r="Y13" i="14"/>
  <c r="Y13" i="21"/>
  <c r="X14" i="21"/>
  <c r="X14" i="18"/>
  <c r="Y13" i="18"/>
  <c r="X14" i="22"/>
  <c r="Y13" i="22"/>
  <c r="Z14" i="19"/>
  <c r="AA13" i="19"/>
  <c r="X14" i="25"/>
  <c r="Y13" i="25"/>
  <c r="Y14" i="15" l="1"/>
  <c r="Z13" i="15"/>
  <c r="Z13" i="18"/>
  <c r="Y14" i="18"/>
  <c r="Z13" i="14"/>
  <c r="Y14" i="14"/>
  <c r="Z13" i="21"/>
  <c r="Y14" i="21"/>
  <c r="Z13" i="23"/>
  <c r="Y14" i="23"/>
  <c r="Z13" i="17"/>
  <c r="Y14" i="17"/>
  <c r="Z13" i="16"/>
  <c r="Y14" i="16"/>
  <c r="Y14" i="22"/>
  <c r="Z13" i="22"/>
  <c r="Z13" i="24"/>
  <c r="Y14" i="24"/>
  <c r="Z13" i="20"/>
  <c r="Y14" i="20"/>
  <c r="AA14" i="19"/>
  <c r="AB13" i="19"/>
  <c r="Y14" i="25"/>
  <c r="Z13" i="25"/>
  <c r="AA13" i="24" l="1"/>
  <c r="Z14" i="24"/>
  <c r="Z14" i="23"/>
  <c r="AA13" i="23"/>
  <c r="Z14" i="14"/>
  <c r="AA13" i="14"/>
  <c r="AA13" i="15"/>
  <c r="Z14" i="15"/>
  <c r="AA13" i="20"/>
  <c r="Z14" i="20"/>
  <c r="Z14" i="17"/>
  <c r="AA13" i="17"/>
  <c r="Z14" i="21"/>
  <c r="AA13" i="21"/>
  <c r="Z14" i="18"/>
  <c r="AA13" i="18"/>
  <c r="Z14" i="16"/>
  <c r="AA13" i="16"/>
  <c r="AA13" i="22"/>
  <c r="Z14" i="22"/>
  <c r="AC13" i="19"/>
  <c r="AB14" i="19"/>
  <c r="Z14" i="25"/>
  <c r="AA13" i="25"/>
  <c r="AB13" i="20" l="1"/>
  <c r="AA14" i="20"/>
  <c r="AB13" i="16"/>
  <c r="AA14" i="16"/>
  <c r="AA14" i="21"/>
  <c r="AB13" i="21"/>
  <c r="AB13" i="14"/>
  <c r="AA14" i="14"/>
  <c r="AA14" i="22"/>
  <c r="AB13" i="22"/>
  <c r="AB13" i="15"/>
  <c r="AA14" i="15"/>
  <c r="AB13" i="24"/>
  <c r="AA14" i="24"/>
  <c r="AA14" i="18"/>
  <c r="AB13" i="18"/>
  <c r="AA14" i="17"/>
  <c r="AB13" i="17"/>
  <c r="AB13" i="23"/>
  <c r="AA14" i="23"/>
  <c r="AD13" i="19"/>
  <c r="AC14" i="19"/>
  <c r="AA14" i="25"/>
  <c r="AB13" i="25"/>
  <c r="AB14" i="20" l="1"/>
  <c r="AC13" i="20"/>
  <c r="AC13" i="17"/>
  <c r="AB14" i="17"/>
  <c r="AB14" i="22"/>
  <c r="AC13" i="22"/>
  <c r="AC13" i="21"/>
  <c r="AB14" i="21"/>
  <c r="AB14" i="24"/>
  <c r="AC13" i="24"/>
  <c r="AC13" i="23"/>
  <c r="AB14" i="23"/>
  <c r="AC13" i="15"/>
  <c r="AB14" i="15"/>
  <c r="AB14" i="14"/>
  <c r="AC13" i="14"/>
  <c r="AC13" i="16"/>
  <c r="AB14" i="16"/>
  <c r="AB14" i="18"/>
  <c r="AC13" i="18"/>
  <c r="AD14" i="19"/>
  <c r="AE13" i="19"/>
  <c r="AB14" i="25"/>
  <c r="AC13" i="25"/>
  <c r="AC14" i="24" l="1"/>
  <c r="AD13" i="24"/>
  <c r="AD13" i="22"/>
  <c r="AC14" i="22"/>
  <c r="AC14" i="20"/>
  <c r="AD13" i="20"/>
  <c r="AD13" i="16"/>
  <c r="AC14" i="16"/>
  <c r="AD13" i="23"/>
  <c r="AC14" i="23"/>
  <c r="AD13" i="21"/>
  <c r="AC14" i="21"/>
  <c r="AD13" i="17"/>
  <c r="AC14" i="17"/>
  <c r="AD13" i="15"/>
  <c r="AC14" i="15"/>
  <c r="AD13" i="18"/>
  <c r="AC14" i="18"/>
  <c r="AD13" i="14"/>
  <c r="AC14" i="14"/>
  <c r="AE14" i="19"/>
  <c r="AF13" i="19"/>
  <c r="AC14" i="25"/>
  <c r="AD13" i="25"/>
  <c r="AD14" i="23" l="1"/>
  <c r="AE13" i="23"/>
  <c r="AE13" i="20"/>
  <c r="AD14" i="20"/>
  <c r="AE13" i="24"/>
  <c r="AD14" i="24"/>
  <c r="AD14" i="18"/>
  <c r="AE13" i="18"/>
  <c r="AD14" i="15"/>
  <c r="AE13" i="15"/>
  <c r="AD14" i="16"/>
  <c r="AE13" i="16"/>
  <c r="AE13" i="22"/>
  <c r="AD14" i="22"/>
  <c r="AE13" i="17"/>
  <c r="AD14" i="17"/>
  <c r="AD14" i="14"/>
  <c r="AE13" i="14"/>
  <c r="AD14" i="21"/>
  <c r="AE13" i="21"/>
  <c r="AG13" i="19"/>
  <c r="AF14" i="19"/>
  <c r="AD14" i="25"/>
  <c r="AE13" i="25"/>
  <c r="AF13" i="24" l="1"/>
  <c r="AE14" i="24"/>
  <c r="AF13" i="14"/>
  <c r="AE14" i="14"/>
  <c r="AF13" i="15"/>
  <c r="AE14" i="15"/>
  <c r="AF13" i="23"/>
  <c r="AE14" i="23"/>
  <c r="AF13" i="17"/>
  <c r="AE14" i="17"/>
  <c r="AE14" i="20"/>
  <c r="AF13" i="20"/>
  <c r="AE14" i="22"/>
  <c r="AF13" i="22"/>
  <c r="AE14" i="21"/>
  <c r="AF13" i="21"/>
  <c r="AF13" i="16"/>
  <c r="AE14" i="16"/>
  <c r="AE14" i="18"/>
  <c r="AF13" i="18"/>
  <c r="AH13" i="19"/>
  <c r="AH14" i="19" s="1"/>
  <c r="AG14" i="19"/>
  <c r="AE14" i="25"/>
  <c r="AF13" i="25"/>
  <c r="AG13" i="16" l="1"/>
  <c r="AF14" i="16"/>
  <c r="AF14" i="15"/>
  <c r="AG13" i="15"/>
  <c r="AG13" i="24"/>
  <c r="AF14" i="24"/>
  <c r="AF14" i="22"/>
  <c r="AG13" i="22"/>
  <c r="AG13" i="17"/>
  <c r="AF14" i="17"/>
  <c r="AG13" i="23"/>
  <c r="AF14" i="23"/>
  <c r="AF14" i="14"/>
  <c r="AG13" i="14"/>
  <c r="AF14" i="18"/>
  <c r="AG13" i="18"/>
  <c r="AG13" i="21"/>
  <c r="AF14" i="21"/>
  <c r="AG13" i="20"/>
  <c r="AF14" i="20"/>
  <c r="AG13" i="25"/>
  <c r="AF14" i="25"/>
  <c r="AH13" i="21" l="1"/>
  <c r="AH14" i="21" s="1"/>
  <c r="AG14" i="21"/>
  <c r="AH13" i="16"/>
  <c r="AH14" i="16" s="1"/>
  <c r="AG14" i="16"/>
  <c r="AH13" i="14"/>
  <c r="AH14" i="14" s="1"/>
  <c r="AG14" i="14"/>
  <c r="AH13" i="24"/>
  <c r="AH14" i="24" s="1"/>
  <c r="AG14" i="24"/>
  <c r="AH13" i="20"/>
  <c r="AH14" i="20" s="1"/>
  <c r="AG14" i="20"/>
  <c r="AH13" i="23"/>
  <c r="AH14" i="23" s="1"/>
  <c r="AG14" i="23"/>
  <c r="AH13" i="17"/>
  <c r="AH14" i="17" s="1"/>
  <c r="AG14" i="17"/>
  <c r="AH13" i="18"/>
  <c r="AH14" i="18" s="1"/>
  <c r="AG14" i="18"/>
  <c r="AG14" i="22"/>
  <c r="AH13" i="22"/>
  <c r="AH14" i="22" s="1"/>
  <c r="AG14" i="15"/>
  <c r="AH13" i="15"/>
  <c r="AH14" i="15" s="1"/>
  <c r="AH13" i="25"/>
  <c r="AH14" i="25" s="1"/>
  <c r="AG14" i="25"/>
</calcChain>
</file>

<file path=xl/sharedStrings.xml><?xml version="1.0" encoding="utf-8"?>
<sst xmlns="http://schemas.openxmlformats.org/spreadsheetml/2006/main" count="481" uniqueCount="52">
  <si>
    <t>Le Jour de l'An</t>
  </si>
  <si>
    <t>Pâques</t>
  </si>
  <si>
    <t>Le lundi de Pâques</t>
  </si>
  <si>
    <t>La fête du Travail</t>
  </si>
  <si>
    <t>L'Ascension</t>
  </si>
  <si>
    <t>Pentecôte</t>
  </si>
  <si>
    <t>Le lundi de Pentecôte</t>
  </si>
  <si>
    <t>La fête nationale</t>
  </si>
  <si>
    <t>L'Assomption</t>
  </si>
  <si>
    <t>La Toussaint</t>
  </si>
  <si>
    <t>L'Armistice</t>
  </si>
  <si>
    <t>Noël</t>
  </si>
  <si>
    <t>a</t>
  </si>
  <si>
    <t>B15:AF66</t>
  </si>
  <si>
    <t>NOM :</t>
  </si>
  <si>
    <t>PRENOM :</t>
  </si>
  <si>
    <t>Date de naissance</t>
  </si>
  <si>
    <t>Date d'entrée dans l'établissement d'accueil :</t>
  </si>
  <si>
    <t>Date de sortie :</t>
  </si>
  <si>
    <t>interruption éventuelle :</t>
  </si>
  <si>
    <t>N° DE DOS. M</t>
  </si>
  <si>
    <t>N° DOS. E</t>
  </si>
  <si>
    <t>NOM DE L'ENFANT</t>
  </si>
  <si>
    <t>PRENOM DE L'ENFANT</t>
  </si>
  <si>
    <t>DATE DE NAISSANCE</t>
  </si>
  <si>
    <t>DATE D'ENTREE</t>
  </si>
  <si>
    <t>AGE</t>
  </si>
  <si>
    <t>DATE DE SORTIE</t>
  </si>
  <si>
    <t>NOM MAMAN</t>
  </si>
  <si>
    <t>PRENOM MAMAN</t>
  </si>
  <si>
    <t>nathalie</t>
  </si>
  <si>
    <t>frederic</t>
  </si>
  <si>
    <t>aurelie</t>
  </si>
  <si>
    <t>lena</t>
  </si>
  <si>
    <t>rouent</t>
  </si>
  <si>
    <t>nelly</t>
  </si>
  <si>
    <t>cappou</t>
  </si>
  <si>
    <t>peule</t>
  </si>
  <si>
    <t>touen</t>
  </si>
  <si>
    <t>blia</t>
  </si>
  <si>
    <t>pirottr</t>
  </si>
  <si>
    <t>cappouchi</t>
  </si>
  <si>
    <t>jojo</t>
  </si>
  <si>
    <t>haesen</t>
  </si>
  <si>
    <t>henrte</t>
  </si>
  <si>
    <t>henriette</t>
  </si>
  <si>
    <t>REGISTRE DE PRESENCE DES ENFANTS 0-5 ANS-</t>
  </si>
  <si>
    <t>NOM</t>
  </si>
  <si>
    <t>Prénom</t>
  </si>
  <si>
    <t>total</t>
  </si>
  <si>
    <t>N° onglet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</si>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</sst>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d/m"/>
    <numFmt numFmtId="165" formatCode="[h]:mm"/>
    <numFmt numFmtId="166" formatCode="mmm\-yyyy"/>
    <numFmt numFmtId="167" formatCode="d/mm"/>
    <numFmt numFmtId="168" formatCode="mmmm/yyyy"/>
    <numFmt numFmtId="169" formatCode="[$-409]d\-mmm\-yy;@"/>
    <numFmt numFmtId="170" formatCode="[$-40C]dd\-mmm\-yy;@"/>
    <numFmt numFmtId="171" formatCode="dd/mm/yy;@"/>
    <numFmt numFmtId="172" formatCode="ddd"/>
    <numFmt numFmtId="173" formatCode="mmm"/>
  </numFmts>
  <fonts count="14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b/>
      <sz val="14"/>
      <name val="Tahoma"/>
      <family val="2"/>
    </font>
    <font>
      <sz val="14"/>
      <name val="Arial"/>
      <family val="2"/>
    </font>
    <font>
      <sz val="14"/>
      <name val="Tahoma"/>
      <family val="2"/>
    </font>
    <font>
      <b/>
      <i/>
      <sz val="11"/>
      <color theme="1"/>
      <name val="Comic Sans MS"/>
      <family val="4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FF0000"/>
      </bottom>
      <diagonal/>
    </border>
    <border>
      <left/>
      <right style="thin">
        <color indexed="64"/>
      </right>
      <top/>
      <bottom style="thin">
        <color rgb="FFFF0000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Fill="1"/>
    <xf numFmtId="168" fontId="2" fillId="0" borderId="0" xfId="0" applyNumberFormat="1" applyFont="1" applyBorder="1" applyAlignment="1"/>
    <xf numFmtId="0" fontId="5" fillId="0" borderId="0" xfId="0" applyFont="1" applyFill="1"/>
    <xf numFmtId="0" fontId="5" fillId="0" borderId="0" xfId="0" applyFont="1"/>
    <xf numFmtId="0" fontId="5" fillId="0" borderId="0" xfId="0" applyFont="1" applyFill="1" applyBorder="1"/>
    <xf numFmtId="0" fontId="6" fillId="0" borderId="0" xfId="0" applyNumberFormat="1" applyFont="1" applyFill="1" applyBorder="1" applyAlignment="1">
      <alignment horizontal="center"/>
    </xf>
    <xf numFmtId="167" fontId="5" fillId="0" borderId="0" xfId="0" applyNumberFormat="1" applyFont="1"/>
    <xf numFmtId="0" fontId="5" fillId="0" borderId="0" xfId="0" applyFont="1" applyAlignment="1">
      <alignment horizontal="left"/>
    </xf>
    <xf numFmtId="167" fontId="5" fillId="0" borderId="0" xfId="0" applyNumberFormat="1" applyFont="1" applyBorder="1" applyAlignment="1">
      <alignment horizontal="left"/>
    </xf>
    <xf numFmtId="0" fontId="5" fillId="0" borderId="0" xfId="0" applyFont="1" applyBorder="1"/>
    <xf numFmtId="167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Alignment="1">
      <alignment horizontal="left"/>
    </xf>
    <xf numFmtId="165" fontId="6" fillId="0" borderId="0" xfId="0" applyNumberFormat="1" applyFont="1" applyFill="1" applyBorder="1" applyAlignment="1">
      <alignment horizontal="center"/>
    </xf>
    <xf numFmtId="167" fontId="5" fillId="0" borderId="0" xfId="0" applyNumberFormat="1" applyFont="1" applyFill="1" applyAlignment="1">
      <alignment horizontal="left"/>
    </xf>
    <xf numFmtId="0" fontId="0" fillId="0" borderId="0" xfId="0" applyFill="1" applyBorder="1"/>
    <xf numFmtId="0" fontId="5" fillId="0" borderId="0" xfId="0" applyNumberFormat="1" applyFont="1" applyAlignment="1">
      <alignment horizontal="left"/>
    </xf>
    <xf numFmtId="166" fontId="5" fillId="0" borderId="0" xfId="0" applyNumberFormat="1" applyFont="1" applyAlignment="1">
      <alignment horizontal="left"/>
    </xf>
    <xf numFmtId="0" fontId="4" fillId="0" borderId="4" xfId="0" applyFont="1" applyBorder="1"/>
    <xf numFmtId="170" fontId="4" fillId="0" borderId="4" xfId="0" applyNumberFormat="1" applyFont="1" applyBorder="1" applyProtection="1"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4" fillId="0" borderId="0" xfId="0" applyFont="1" applyFill="1" applyBorder="1"/>
    <xf numFmtId="169" fontId="7" fillId="0" borderId="0" xfId="0" applyNumberFormat="1" applyFont="1" applyFill="1" applyBorder="1"/>
    <xf numFmtId="0" fontId="7" fillId="0" borderId="0" xfId="0" applyFont="1" applyFill="1" applyBorder="1"/>
    <xf numFmtId="170" fontId="4" fillId="0" borderId="0" xfId="0" applyNumberFormat="1" applyFont="1" applyFill="1" applyBorder="1"/>
    <xf numFmtId="14" fontId="0" fillId="0" borderId="0" xfId="0" applyNumberFormat="1" applyFill="1" applyBorder="1"/>
    <xf numFmtId="171" fontId="0" fillId="0" borderId="0" xfId="0" applyNumberFormat="1" applyFill="1" applyBorder="1"/>
    <xf numFmtId="0" fontId="0" fillId="0" borderId="0" xfId="0" applyAlignment="1">
      <alignment horizontal="left"/>
    </xf>
    <xf numFmtId="167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165" fontId="8" fillId="0" borderId="0" xfId="0" applyNumberFormat="1" applyFont="1" applyFill="1" applyBorder="1" applyAlignment="1">
      <alignment horizontal="center"/>
    </xf>
    <xf numFmtId="0" fontId="0" fillId="0" borderId="0" xfId="0" applyBorder="1" applyAlignment="1"/>
    <xf numFmtId="0" fontId="0" fillId="0" borderId="0" xfId="0" applyFill="1" applyBorder="1" applyAlignment="1"/>
    <xf numFmtId="17" fontId="0" fillId="0" borderId="0" xfId="0" applyNumberFormat="1" applyAlignment="1">
      <alignment horizontal="left"/>
    </xf>
    <xf numFmtId="167" fontId="0" fillId="0" borderId="0" xfId="0" applyNumberFormat="1"/>
    <xf numFmtId="167" fontId="0" fillId="0" borderId="0" xfId="0" applyNumberFormat="1" applyFill="1"/>
    <xf numFmtId="167" fontId="0" fillId="3" borderId="0" xfId="0" applyNumberFormat="1" applyFill="1"/>
    <xf numFmtId="167" fontId="1" fillId="0" borderId="5" xfId="0" applyNumberFormat="1" applyFont="1" applyFill="1" applyBorder="1" applyAlignment="1">
      <alignment horizontal="center"/>
    </xf>
    <xf numFmtId="167" fontId="5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8" fontId="2" fillId="0" borderId="0" xfId="0" applyNumberFormat="1" applyFont="1" applyFill="1" applyBorder="1" applyAlignment="1"/>
    <xf numFmtId="167" fontId="5" fillId="0" borderId="0" xfId="0" applyNumberFormat="1" applyFont="1" applyFill="1" applyBorder="1"/>
    <xf numFmtId="0" fontId="5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8" fillId="0" borderId="0" xfId="0" applyNumberFormat="1" applyFont="1" applyFill="1" applyBorder="1" applyAlignment="1"/>
    <xf numFmtId="0" fontId="9" fillId="0" borderId="0" xfId="0" applyNumberFormat="1" applyFont="1" applyFill="1" applyBorder="1" applyAlignment="1">
      <alignment horizontal="left"/>
    </xf>
    <xf numFmtId="165" fontId="9" fillId="0" borderId="0" xfId="0" applyNumberFormat="1" applyFont="1" applyFill="1" applyBorder="1" applyAlignment="1">
      <alignment horizontal="left"/>
    </xf>
    <xf numFmtId="165" fontId="9" fillId="0" borderId="0" xfId="0" applyNumberFormat="1" applyFont="1" applyFill="1" applyBorder="1" applyAlignment="1">
      <alignment horizontal="center"/>
    </xf>
    <xf numFmtId="0" fontId="10" fillId="0" borderId="0" xfId="0" applyFont="1" applyFill="1" applyBorder="1"/>
    <xf numFmtId="0" fontId="11" fillId="0" borderId="0" xfId="0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/>
    </xf>
    <xf numFmtId="172" fontId="5" fillId="0" borderId="1" xfId="0" applyNumberFormat="1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173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0" fillId="0" borderId="1" xfId="0" applyBorder="1"/>
    <xf numFmtId="14" fontId="0" fillId="0" borderId="0" xfId="0" applyNumberFormat="1"/>
    <xf numFmtId="0" fontId="0" fillId="0" borderId="1" xfId="0" applyFill="1" applyBorder="1"/>
    <xf numFmtId="0" fontId="0" fillId="6" borderId="1" xfId="0" applyFill="1" applyBorder="1"/>
    <xf numFmtId="3" fontId="0" fillId="6" borderId="1" xfId="0" applyNumberFormat="1" applyFill="1" applyBorder="1"/>
    <xf numFmtId="14" fontId="0" fillId="6" borderId="1" xfId="0" applyNumberFormat="1" applyFill="1" applyBorder="1"/>
    <xf numFmtId="2" fontId="0" fillId="6" borderId="1" xfId="0" applyNumberFormat="1" applyFill="1" applyBorder="1"/>
    <xf numFmtId="0" fontId="3" fillId="0" borderId="0" xfId="0" applyFont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0" fontId="0" fillId="0" borderId="0" xfId="0" applyBorder="1" applyAlignment="1">
      <alignment horizontal="left"/>
    </xf>
    <xf numFmtId="14" fontId="3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14" fontId="13" fillId="0" borderId="0" xfId="0" applyNumberFormat="1" applyFont="1"/>
    <xf numFmtId="168" fontId="2" fillId="4" borderId="9" xfId="0" applyNumberFormat="1" applyFont="1" applyFill="1" applyBorder="1" applyAlignment="1">
      <alignment horizontal="center"/>
    </xf>
    <xf numFmtId="168" fontId="2" fillId="4" borderId="10" xfId="0" applyNumberFormat="1" applyFont="1" applyFill="1" applyBorder="1" applyAlignment="1">
      <alignment horizontal="center"/>
    </xf>
    <xf numFmtId="168" fontId="2" fillId="4" borderId="11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2" xfId="0" applyBorder="1"/>
    <xf numFmtId="0" fontId="0" fillId="0" borderId="6" xfId="0" applyBorder="1"/>
    <xf numFmtId="0" fontId="0" fillId="0" borderId="7" xfId="0" applyBorder="1"/>
    <xf numFmtId="167" fontId="5" fillId="8" borderId="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0" xfId="0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505"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7D6E92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123825</xdr:colOff>
      <xdr:row>7</xdr:row>
      <xdr:rowOff>66675</xdr:rowOff>
    </xdr:from>
    <xdr:to>
      <xdr:col>4</xdr:col>
      <xdr:colOff>571500</xdr:colOff>
      <xdr:row>9</xdr:row>
      <xdr:rowOff>66675</xdr:rowOff>
    </xdr:to>
    <xdr:sp macro="[0]!EntréeSortie" textlink="">
      <xdr:nvSpPr>
        <xdr:cNvPr id="2" name="ZoneTexte 1"/>
        <xdr:cNvSpPr txBox="1"/>
      </xdr:nvSpPr>
      <xdr:spPr>
        <a:xfrm>
          <a:off x="2409825" y="1200150"/>
          <a:ext cx="120967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Entrée </a:t>
          </a:r>
        </a:p>
      </xdr:txBody>
    </xdr:sp>
    <xdr:clientData fPrintsWithSheet="0"/>
  </xdr:twoCellAnchor>
  <xdr:twoCellAnchor editAs="absolute">
    <xdr:from>
      <xdr:col>3</xdr:col>
      <xdr:colOff>123825</xdr:colOff>
      <xdr:row>10</xdr:row>
      <xdr:rowOff>123825</xdr:rowOff>
    </xdr:from>
    <xdr:to>
      <xdr:col>4</xdr:col>
      <xdr:colOff>571500</xdr:colOff>
      <xdr:row>12</xdr:row>
      <xdr:rowOff>123825</xdr:rowOff>
    </xdr:to>
    <xdr:sp macro="[0]!Liste" textlink="">
      <xdr:nvSpPr>
        <xdr:cNvPr id="3" name="ZoneTexte 2"/>
        <xdr:cNvSpPr txBox="1"/>
      </xdr:nvSpPr>
      <xdr:spPr>
        <a:xfrm>
          <a:off x="2409825" y="1743075"/>
          <a:ext cx="120967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  <xdr:twoCellAnchor editAs="absolute">
    <xdr:from>
      <xdr:col>3</xdr:col>
      <xdr:colOff>123825</xdr:colOff>
      <xdr:row>14</xdr:row>
      <xdr:rowOff>19050</xdr:rowOff>
    </xdr:from>
    <xdr:to>
      <xdr:col>4</xdr:col>
      <xdr:colOff>571500</xdr:colOff>
      <xdr:row>16</xdr:row>
      <xdr:rowOff>19050</xdr:rowOff>
    </xdr:to>
    <xdr:sp macro="" textlink="">
      <xdr:nvSpPr>
        <xdr:cNvPr id="4" name="ZoneTexte 3"/>
        <xdr:cNvSpPr txBox="1"/>
      </xdr:nvSpPr>
      <xdr:spPr>
        <a:xfrm>
          <a:off x="2409825" y="2286000"/>
          <a:ext cx="120967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F. mensuelle</a:t>
          </a:r>
        </a:p>
      </xdr:txBody>
    </xdr:sp>
    <xdr:clientData fPrintsWithSheet="0"/>
  </xdr:twoCellAnchor>
  <xdr:twoCellAnchor editAs="absolute">
    <xdr:from>
      <xdr:col>3</xdr:col>
      <xdr:colOff>123825</xdr:colOff>
      <xdr:row>17</xdr:row>
      <xdr:rowOff>76200</xdr:rowOff>
    </xdr:from>
    <xdr:to>
      <xdr:col>4</xdr:col>
      <xdr:colOff>571500</xdr:colOff>
      <xdr:row>19</xdr:row>
      <xdr:rowOff>76200</xdr:rowOff>
    </xdr:to>
    <xdr:sp macro="" textlink="">
      <xdr:nvSpPr>
        <xdr:cNvPr id="5" name="ZoneTexte 4"/>
        <xdr:cNvSpPr txBox="1"/>
      </xdr:nvSpPr>
      <xdr:spPr>
        <a:xfrm>
          <a:off x="2409825" y="2828925"/>
          <a:ext cx="120967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F. individuelle</a:t>
          </a:r>
        </a:p>
      </xdr:txBody>
    </xdr:sp>
    <xdr:clientData fPrintsWithSheet="0"/>
  </xdr:twoCellAnchor>
  <xdr:twoCellAnchor editAs="absolute">
    <xdr:from>
      <xdr:col>3</xdr:col>
      <xdr:colOff>114300</xdr:colOff>
      <xdr:row>20</xdr:row>
      <xdr:rowOff>114300</xdr:rowOff>
    </xdr:from>
    <xdr:to>
      <xdr:col>4</xdr:col>
      <xdr:colOff>561975</xdr:colOff>
      <xdr:row>22</xdr:row>
      <xdr:rowOff>114300</xdr:rowOff>
    </xdr:to>
    <xdr:sp macro="" textlink="">
      <xdr:nvSpPr>
        <xdr:cNvPr id="6" name="ZoneTexte 5"/>
        <xdr:cNvSpPr txBox="1"/>
      </xdr:nvSpPr>
      <xdr:spPr>
        <a:xfrm>
          <a:off x="2400300" y="3352800"/>
          <a:ext cx="120967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123826</xdr:colOff>
      <xdr:row>0</xdr:row>
      <xdr:rowOff>9525</xdr:rowOff>
    </xdr:from>
    <xdr:to>
      <xdr:col>0</xdr:col>
      <xdr:colOff>752476</xdr:colOff>
      <xdr:row>0</xdr:row>
      <xdr:rowOff>266700</xdr:rowOff>
    </xdr:to>
    <xdr:sp macro="[0]!Menu" textlink="">
      <xdr:nvSpPr>
        <xdr:cNvPr id="2" name="ZoneTexte 1"/>
        <xdr:cNvSpPr txBox="1"/>
      </xdr:nvSpPr>
      <xdr:spPr>
        <a:xfrm>
          <a:off x="123826" y="9525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3" sqref="A3:C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C6:F25"/>
  <sheetViews>
    <sheetView showGridLines="0" showRowColHeaders="0" tabSelected="1" workbookViewId="0">
      <selection activeCell="N19" sqref="N19"/>
    </sheetView>
  </sheetViews>
  <sheetFormatPr baseColWidth="10" defaultRowHeight="12.75" x14ac:dyDescent="0.2"/>
  <sheetData>
    <row r="6" spans="3:6" x14ac:dyDescent="0.2">
      <c r="C6" s="89"/>
      <c r="D6" s="89"/>
      <c r="E6" s="89"/>
      <c r="F6" s="89"/>
    </row>
    <row r="7" spans="3:6" x14ac:dyDescent="0.2">
      <c r="C7" s="89"/>
      <c r="D7" s="89"/>
      <c r="E7" s="89"/>
      <c r="F7" s="89"/>
    </row>
    <row r="8" spans="3:6" x14ac:dyDescent="0.2">
      <c r="C8" s="89"/>
      <c r="D8" s="89"/>
      <c r="E8" s="89"/>
      <c r="F8" s="89"/>
    </row>
    <row r="9" spans="3:6" x14ac:dyDescent="0.2">
      <c r="C9" s="89"/>
      <c r="D9" s="89"/>
      <c r="E9" s="89"/>
      <c r="F9" s="89"/>
    </row>
    <row r="10" spans="3:6" x14ac:dyDescent="0.2">
      <c r="C10" s="89"/>
      <c r="D10" s="89"/>
      <c r="E10" s="89"/>
      <c r="F10" s="89"/>
    </row>
    <row r="11" spans="3:6" x14ac:dyDescent="0.2">
      <c r="C11" s="89"/>
      <c r="D11" s="89"/>
      <c r="E11" s="89"/>
      <c r="F11" s="89"/>
    </row>
    <row r="12" spans="3:6" x14ac:dyDescent="0.2">
      <c r="C12" s="89"/>
      <c r="D12" s="89"/>
      <c r="E12" s="89"/>
      <c r="F12" s="89"/>
    </row>
    <row r="13" spans="3:6" x14ac:dyDescent="0.2">
      <c r="C13" s="89"/>
      <c r="D13" s="89"/>
      <c r="E13" s="89"/>
      <c r="F13" s="89"/>
    </row>
    <row r="14" spans="3:6" x14ac:dyDescent="0.2">
      <c r="C14" s="89"/>
      <c r="D14" s="89"/>
      <c r="E14" s="89"/>
      <c r="F14" s="89"/>
    </row>
    <row r="15" spans="3:6" x14ac:dyDescent="0.2">
      <c r="C15" s="89"/>
      <c r="D15" s="89"/>
      <c r="E15" s="89"/>
      <c r="F15" s="89"/>
    </row>
    <row r="16" spans="3:6" x14ac:dyDescent="0.2">
      <c r="C16" s="89"/>
      <c r="D16" s="89"/>
      <c r="E16" s="89"/>
      <c r="F16" s="89"/>
    </row>
    <row r="17" spans="3:6" x14ac:dyDescent="0.2">
      <c r="C17" s="89"/>
      <c r="D17" s="89"/>
      <c r="E17" s="89"/>
      <c r="F17" s="89"/>
    </row>
    <row r="18" spans="3:6" x14ac:dyDescent="0.2">
      <c r="C18" s="89"/>
      <c r="D18" s="89"/>
      <c r="E18" s="89"/>
      <c r="F18" s="89"/>
    </row>
    <row r="19" spans="3:6" x14ac:dyDescent="0.2">
      <c r="C19" s="89"/>
      <c r="D19" s="89"/>
      <c r="E19" s="89"/>
      <c r="F19" s="89"/>
    </row>
    <row r="20" spans="3:6" x14ac:dyDescent="0.2">
      <c r="C20" s="89"/>
      <c r="D20" s="89"/>
      <c r="E20" s="89"/>
      <c r="F20" s="89"/>
    </row>
    <row r="21" spans="3:6" x14ac:dyDescent="0.2">
      <c r="C21" s="89"/>
      <c r="D21" s="89"/>
      <c r="E21" s="89"/>
      <c r="F21" s="89"/>
    </row>
    <row r="22" spans="3:6" x14ac:dyDescent="0.2">
      <c r="C22" s="89"/>
      <c r="D22" s="89"/>
      <c r="E22" s="89"/>
      <c r="F22" s="89"/>
    </row>
    <row r="23" spans="3:6" x14ac:dyDescent="0.2">
      <c r="C23" s="89"/>
      <c r="D23" s="89"/>
      <c r="E23" s="89"/>
      <c r="F23" s="89"/>
    </row>
    <row r="24" spans="3:6" x14ac:dyDescent="0.2">
      <c r="C24" s="89"/>
      <c r="D24" s="89"/>
      <c r="E24" s="89"/>
      <c r="F24" s="89"/>
    </row>
    <row r="25" spans="3:6" x14ac:dyDescent="0.2">
      <c r="C25" s="89"/>
      <c r="D25" s="89"/>
      <c r="E25" s="89"/>
      <c r="F25" s="8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K10"/>
  <sheetViews>
    <sheetView workbookViewId="0">
      <selection activeCell="A10" sqref="A10:K10"/>
    </sheetView>
  </sheetViews>
  <sheetFormatPr baseColWidth="10" defaultRowHeight="12.75" x14ac:dyDescent="0.2"/>
  <cols>
    <col min="1" max="1" width="15" customWidth="1"/>
    <col min="2" max="2" width="16.42578125" customWidth="1"/>
    <col min="3" max="3" width="17.7109375" bestFit="1" customWidth="1"/>
    <col min="4" max="4" width="21.7109375" bestFit="1" customWidth="1"/>
    <col min="5" max="5" width="20.42578125" bestFit="1" customWidth="1"/>
    <col min="6" max="6" width="15.42578125" bestFit="1" customWidth="1"/>
    <col min="7" max="7" width="13.5703125" bestFit="1" customWidth="1"/>
    <col min="8" max="8" width="16.42578125" bestFit="1" customWidth="1"/>
    <col min="9" max="9" width="17.28515625" bestFit="1" customWidth="1"/>
    <col min="10" max="10" width="15.85546875" bestFit="1" customWidth="1"/>
  </cols>
  <sheetData>
    <row r="1" spans="1:11" s="91" customFormat="1" ht="39" customHeight="1" x14ac:dyDescent="0.2">
      <c r="A1" s="87" t="s">
        <v>20</v>
      </c>
      <c r="B1" s="90" t="s">
        <v>21</v>
      </c>
      <c r="C1" s="90" t="s">
        <v>22</v>
      </c>
      <c r="D1" s="90" t="s">
        <v>23</v>
      </c>
      <c r="E1" s="90" t="s">
        <v>24</v>
      </c>
      <c r="F1" s="90" t="s">
        <v>25</v>
      </c>
      <c r="G1" s="90" t="s">
        <v>26</v>
      </c>
      <c r="H1" s="90" t="s">
        <v>27</v>
      </c>
      <c r="I1" s="90" t="s">
        <v>28</v>
      </c>
      <c r="J1" s="90" t="s">
        <v>29</v>
      </c>
      <c r="K1" s="90" t="s">
        <v>50</v>
      </c>
    </row>
    <row r="2" spans="1:11" x14ac:dyDescent="0.2">
      <c r="A2" s="67">
        <v>1687</v>
      </c>
      <c r="B2" s="68">
        <v>249313</v>
      </c>
      <c r="C2" s="67" t="s">
        <v>36</v>
      </c>
      <c r="D2" s="67" t="s">
        <v>30</v>
      </c>
      <c r="E2" s="69">
        <v>39510</v>
      </c>
      <c r="F2" s="69">
        <v>40179</v>
      </c>
      <c r="G2" s="70" t="str">
        <f t="shared" ref="G2:G5" si="0">DATEDIF(E2,F2,"y")&amp;" ans, "&amp;DATEDIF(E2,F2,"ym")&amp;" mois"</f>
        <v>1 ans, 9 mois</v>
      </c>
      <c r="H2" s="69">
        <v>40253</v>
      </c>
      <c r="I2" s="67" t="s">
        <v>34</v>
      </c>
      <c r="J2" s="67" t="s">
        <v>35</v>
      </c>
      <c r="K2" s="88">
        <v>1</v>
      </c>
    </row>
    <row r="3" spans="1:11" x14ac:dyDescent="0.2">
      <c r="A3" s="67">
        <v>2141</v>
      </c>
      <c r="B3" s="68">
        <v>271413</v>
      </c>
      <c r="C3" s="67" t="s">
        <v>37</v>
      </c>
      <c r="D3" s="67" t="s">
        <v>31</v>
      </c>
      <c r="E3" s="69">
        <v>40067</v>
      </c>
      <c r="F3" s="69">
        <v>40179</v>
      </c>
      <c r="G3" s="70" t="str">
        <f t="shared" si="0"/>
        <v>0 ans, 3 mois</v>
      </c>
      <c r="H3" s="69">
        <v>40201</v>
      </c>
      <c r="I3" s="67" t="s">
        <v>38</v>
      </c>
      <c r="J3" s="67" t="s">
        <v>39</v>
      </c>
      <c r="K3" s="88">
        <v>2</v>
      </c>
    </row>
    <row r="4" spans="1:11" x14ac:dyDescent="0.2">
      <c r="A4" s="67">
        <v>2144</v>
      </c>
      <c r="B4" s="68">
        <v>273413</v>
      </c>
      <c r="C4" s="67" t="s">
        <v>40</v>
      </c>
      <c r="D4" s="67" t="s">
        <v>32</v>
      </c>
      <c r="E4" s="69">
        <v>39917</v>
      </c>
      <c r="F4" s="69">
        <v>40179</v>
      </c>
      <c r="G4" s="70" t="str">
        <f t="shared" si="0"/>
        <v>0 ans, 8 mois</v>
      </c>
      <c r="H4" s="69">
        <v>40390</v>
      </c>
      <c r="I4" s="67" t="s">
        <v>41</v>
      </c>
      <c r="J4" s="67" t="s">
        <v>42</v>
      </c>
      <c r="K4" s="88">
        <v>3</v>
      </c>
    </row>
    <row r="5" spans="1:11" x14ac:dyDescent="0.2">
      <c r="A5" s="67">
        <v>2150</v>
      </c>
      <c r="B5" s="68">
        <v>275413</v>
      </c>
      <c r="C5" s="67" t="s">
        <v>43</v>
      </c>
      <c r="D5" s="67" t="s">
        <v>33</v>
      </c>
      <c r="E5" s="69">
        <v>39254</v>
      </c>
      <c r="F5" s="69">
        <v>40179</v>
      </c>
      <c r="G5" s="70" t="str">
        <f t="shared" si="0"/>
        <v>2 ans, 6 mois</v>
      </c>
      <c r="H5" s="69">
        <v>40269</v>
      </c>
      <c r="I5" s="67" t="s">
        <v>44</v>
      </c>
      <c r="J5" s="67" t="s">
        <v>45</v>
      </c>
      <c r="K5" s="88">
        <v>4</v>
      </c>
    </row>
    <row r="6" spans="1:11" x14ac:dyDescent="0.2">
      <c r="A6" t="s">
        <v>51</v>
      </c>
      <c r="B6" t="s">
        <v>51</v>
      </c>
      <c r="C6" t="s">
        <v>51</v>
      </c>
      <c r="D6" t="s">
        <v>51</v>
      </c>
      <c r="E6" t="s">
        <v>51</v>
      </c>
      <c r="F6" t="s">
        <v>51</v>
      </c>
      <c r="G6" t="s">
        <v>51</v>
      </c>
      <c r="H6" t="s">
        <v>51</v>
      </c>
      <c r="K6">
        <v>5</v>
      </c>
    </row>
    <row r="7" spans="1:11" x14ac:dyDescent="0.2">
      <c r="A7" t="s">
        <v>51</v>
      </c>
      <c r="B7" t="s">
        <v>51</v>
      </c>
      <c r="C7" t="s">
        <v>51</v>
      </c>
      <c r="D7" t="s">
        <v>51</v>
      </c>
      <c r="E7" t="s">
        <v>51</v>
      </c>
      <c r="F7" t="s">
        <v>51</v>
      </c>
      <c r="G7" t="s">
        <v>51</v>
      </c>
      <c r="H7" t="s">
        <v>51</v>
      </c>
      <c r="K7">
        <v>6</v>
      </c>
    </row>
    <row r="8" spans="1:11" x14ac:dyDescent="0.2">
      <c r="A8" t="s">
        <v>51</v>
      </c>
      <c r="B8" t="s">
        <v>51</v>
      </c>
      <c r="C8" t="s">
        <v>51</v>
      </c>
      <c r="D8" t="s">
        <v>51</v>
      </c>
      <c r="E8" t="s">
        <v>51</v>
      </c>
      <c r="F8" t="s">
        <v>51</v>
      </c>
      <c r="G8" t="s">
        <v>51</v>
      </c>
      <c r="H8" t="s">
        <v>51</v>
      </c>
      <c r="K8">
        <v>7</v>
      </c>
    </row>
    <row r="9" spans="1:11" x14ac:dyDescent="0.2">
      <c r="A9" t="s">
        <v>51</v>
      </c>
      <c r="B9" t="s">
        <v>51</v>
      </c>
      <c r="C9" t="s">
        <v>51</v>
      </c>
      <c r="D9" t="s">
        <v>51</v>
      </c>
      <c r="E9" t="s">
        <v>51</v>
      </c>
      <c r="F9" t="s">
        <v>51</v>
      </c>
      <c r="G9" t="s">
        <v>51</v>
      </c>
      <c r="H9" t="s">
        <v>51</v>
      </c>
      <c r="K9">
        <v>8</v>
      </c>
    </row>
    <row r="10" spans="1:11" x14ac:dyDescent="0.2">
      <c r="A10" t="s">
        <v>51</v>
      </c>
      <c r="B10" t="s">
        <v>51</v>
      </c>
      <c r="C10" t="s">
        <v>51</v>
      </c>
      <c r="D10" t="s">
        <v>51</v>
      </c>
      <c r="E10" t="s">
        <v>51</v>
      </c>
      <c r="F10" t="s">
        <v>51</v>
      </c>
      <c r="G10" t="s">
        <v>51</v>
      </c>
      <c r="H10" t="s">
        <v>51</v>
      </c>
      <c r="K10">
        <v>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BC19"/>
  <sheetViews>
    <sheetView zoomScale="85" zoomScaleNormal="85" workbookViewId="0">
      <selection activeCell="D29" sqref="D29"/>
    </sheetView>
  </sheetViews>
  <sheetFormatPr baseColWidth="10" defaultColWidth="11.42578125" defaultRowHeight="12.75" outlineLevelRow="1" x14ac:dyDescent="0.2"/>
  <cols>
    <col min="1" max="1" width="9" style="8" bestFit="1" customWidth="1"/>
    <col min="2" max="2" width="9.5703125" style="8" bestFit="1" customWidth="1"/>
    <col min="3" max="3" width="16.5703125" style="8" bestFit="1" customWidth="1"/>
    <col min="4" max="4" width="6.28515625" style="4" customWidth="1"/>
    <col min="5" max="9" width="6.28515625" style="3" customWidth="1"/>
    <col min="10" max="34" width="6.28515625" style="4" customWidth="1"/>
    <col min="35" max="16384" width="11.42578125" style="4"/>
  </cols>
  <sheetData>
    <row r="1" spans="1:55" ht="36" customHeight="1" x14ac:dyDescent="0.2">
      <c r="A1" s="72" t="s">
        <v>46</v>
      </c>
      <c r="C1" s="17"/>
      <c r="J1" s="7"/>
      <c r="K1" s="7"/>
      <c r="L1" s="49"/>
      <c r="M1" s="49"/>
      <c r="N1" s="49"/>
      <c r="O1" s="49"/>
      <c r="P1" s="49"/>
      <c r="Q1" s="41"/>
      <c r="R1" s="49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73"/>
      <c r="B2" s="29"/>
      <c r="C2" s="29"/>
      <c r="D2" s="30"/>
      <c r="E2" s="30"/>
      <c r="F2" s="30"/>
      <c r="G2" s="30"/>
      <c r="H2" s="30"/>
      <c r="I2" s="30"/>
      <c r="J2" s="30"/>
      <c r="K2" s="30"/>
      <c r="L2" s="50"/>
      <c r="M2" s="16"/>
      <c r="N2" s="16"/>
      <c r="O2" s="46"/>
      <c r="P2" s="46"/>
      <c r="Q2" s="51"/>
      <c r="R2" s="46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</row>
    <row r="3" spans="1:55" customFormat="1" x14ac:dyDescent="0.2">
      <c r="A3" s="29"/>
      <c r="B3" s="29"/>
      <c r="C3" s="29"/>
      <c r="D3" s="31"/>
      <c r="E3" s="31"/>
      <c r="F3" s="31"/>
      <c r="G3" s="31"/>
      <c r="H3" s="31"/>
      <c r="I3" s="31"/>
      <c r="J3" s="31"/>
      <c r="K3" s="31"/>
      <c r="L3" s="50"/>
      <c r="M3" s="16"/>
      <c r="N3" s="16"/>
      <c r="O3" s="47"/>
      <c r="P3" s="47"/>
      <c r="Q3" s="51"/>
      <c r="R3" s="47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55" s="1" customFormat="1" x14ac:dyDescent="0.2">
      <c r="D4" s="32"/>
      <c r="E4" s="32"/>
      <c r="F4" s="32"/>
      <c r="G4" s="32"/>
      <c r="H4" s="32"/>
      <c r="I4" s="32"/>
      <c r="J4" s="32"/>
      <c r="K4" s="32"/>
      <c r="L4" s="5"/>
      <c r="M4" s="16"/>
      <c r="N4" s="16"/>
      <c r="O4" s="32"/>
      <c r="P4" s="32"/>
      <c r="Q4" s="51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</row>
    <row r="5" spans="1:55" s="1" customFormat="1" ht="18" x14ac:dyDescent="0.25">
      <c r="D5" s="33"/>
      <c r="E5" s="33"/>
      <c r="F5" s="54"/>
      <c r="G5" s="55"/>
      <c r="H5" s="55"/>
      <c r="I5" s="55"/>
      <c r="J5" s="55"/>
      <c r="K5" s="55"/>
      <c r="L5" s="56"/>
      <c r="M5" s="56"/>
      <c r="N5" s="56"/>
      <c r="O5" s="55"/>
      <c r="P5" s="55"/>
      <c r="Q5" s="57"/>
      <c r="R5" s="55"/>
      <c r="S5" s="55"/>
      <c r="T5" s="55"/>
      <c r="U5" s="55"/>
      <c r="V5" s="55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</row>
    <row r="6" spans="1:55" s="1" customFormat="1" x14ac:dyDescent="0.2">
      <c r="D6" s="32"/>
      <c r="E6" s="32"/>
      <c r="F6" s="32"/>
      <c r="G6" s="32"/>
      <c r="H6" s="32"/>
      <c r="I6" s="32"/>
      <c r="J6" s="32"/>
      <c r="K6" s="32"/>
      <c r="L6" s="5"/>
      <c r="M6" s="16"/>
      <c r="N6" s="16"/>
      <c r="O6" s="32"/>
      <c r="P6" s="32"/>
      <c r="Q6" s="51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55" s="1" customFormat="1" ht="18" x14ac:dyDescent="0.25">
      <c r="D7" s="32"/>
      <c r="E7" s="32"/>
      <c r="F7" s="53"/>
      <c r="G7" s="58"/>
      <c r="H7" s="58"/>
      <c r="I7" s="58"/>
      <c r="J7" s="58"/>
      <c r="K7" s="58"/>
      <c r="L7" s="56"/>
      <c r="M7" s="56"/>
      <c r="N7" s="56"/>
      <c r="O7" s="58"/>
      <c r="P7" s="58"/>
      <c r="Q7" s="51"/>
      <c r="R7" s="32"/>
      <c r="S7" s="32"/>
      <c r="T7" s="32"/>
      <c r="U7" s="52"/>
      <c r="V7" s="53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1:55" customFormat="1" x14ac:dyDescent="0.2">
      <c r="A8" s="29"/>
      <c r="B8" s="29"/>
      <c r="C8" s="29"/>
      <c r="D8" s="34"/>
      <c r="E8" s="35"/>
      <c r="F8" s="35"/>
      <c r="G8" s="35"/>
      <c r="H8" s="35"/>
      <c r="I8" s="35"/>
      <c r="J8" s="35"/>
      <c r="K8" s="35"/>
      <c r="L8" s="50"/>
      <c r="M8" s="16"/>
      <c r="N8" s="16"/>
      <c r="O8" s="35"/>
      <c r="P8" s="35"/>
      <c r="Q8" s="51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29"/>
      <c r="B9" s="29"/>
      <c r="C9" s="29"/>
      <c r="D9" s="2"/>
      <c r="E9" s="2"/>
      <c r="F9" s="48"/>
      <c r="G9" s="48"/>
      <c r="H9" s="48"/>
      <c r="I9" s="48"/>
      <c r="J9" s="48"/>
      <c r="K9" s="48"/>
      <c r="L9" s="50"/>
      <c r="M9" s="16"/>
      <c r="N9" s="16"/>
      <c r="O9" s="48"/>
      <c r="P9" s="48"/>
      <c r="Q9" s="51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29"/>
      <c r="B10" s="29"/>
      <c r="C10" s="29"/>
      <c r="D10" s="30"/>
      <c r="E10" s="30"/>
      <c r="F10" s="30"/>
      <c r="G10" s="30"/>
      <c r="H10" s="30"/>
      <c r="I10" s="30"/>
      <c r="J10" s="30"/>
      <c r="K10" s="30"/>
      <c r="L10" s="50"/>
      <c r="M10" s="16"/>
      <c r="N10" s="16"/>
      <c r="O10" s="46"/>
      <c r="P10" s="46"/>
      <c r="Q10" s="51"/>
      <c r="R10" s="46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55" customFormat="1" ht="15" customHeight="1" x14ac:dyDescent="0.2">
      <c r="A11" s="36"/>
      <c r="B11" s="36"/>
      <c r="C11" s="36"/>
      <c r="E11" s="1"/>
      <c r="F11" s="1"/>
      <c r="G11" s="1"/>
      <c r="H11" s="1"/>
      <c r="I11" s="1"/>
      <c r="J11" s="37"/>
      <c r="K11" s="37"/>
      <c r="L11" s="37"/>
      <c r="M11" s="38"/>
      <c r="N11" s="37"/>
      <c r="O11" s="37"/>
      <c r="P11" s="37"/>
      <c r="Q11" s="37"/>
      <c r="R11" s="37"/>
      <c r="S11" s="37"/>
      <c r="T11" s="37"/>
      <c r="U11" s="38"/>
      <c r="V11" s="37"/>
      <c r="W11" s="37"/>
      <c r="X11" s="37"/>
      <c r="Y11" s="37"/>
      <c r="Z11" s="37"/>
      <c r="AA11" s="37"/>
      <c r="AB11" s="39"/>
      <c r="AC11" s="37"/>
      <c r="AD11" s="37"/>
      <c r="AE11" s="38"/>
      <c r="AF11" s="37"/>
      <c r="AG11" s="37"/>
      <c r="AH11" s="37"/>
    </row>
    <row r="12" spans="1:55" ht="15.75" x14ac:dyDescent="0.25">
      <c r="A12" s="18"/>
      <c r="B12" s="18"/>
      <c r="C12" s="18"/>
      <c r="D12" s="78">
        <f>EDATE(DATE('année calendaire'!A1,1,1),0)</f>
        <v>40543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80"/>
    </row>
    <row r="13" spans="1:55" s="3" customFormat="1" ht="12.75" customHeight="1" x14ac:dyDescent="0.2">
      <c r="A13" s="15"/>
      <c r="B13" s="15"/>
      <c r="C13" s="15"/>
      <c r="D13" s="40">
        <f>D12</f>
        <v>40543</v>
      </c>
      <c r="E13" s="40">
        <f>D13+1</f>
        <v>40544</v>
      </c>
      <c r="F13" s="40">
        <f>E13+1</f>
        <v>40545</v>
      </c>
      <c r="G13" s="40">
        <f>F13+1</f>
        <v>40546</v>
      </c>
      <c r="H13" s="40">
        <f t="shared" ref="H13:AC13" si="0">G13+1</f>
        <v>40547</v>
      </c>
      <c r="I13" s="40">
        <f t="shared" si="0"/>
        <v>40548</v>
      </c>
      <c r="J13" s="40">
        <f t="shared" si="0"/>
        <v>40549</v>
      </c>
      <c r="K13" s="40">
        <f t="shared" si="0"/>
        <v>40550</v>
      </c>
      <c r="L13" s="40">
        <f t="shared" si="0"/>
        <v>40551</v>
      </c>
      <c r="M13" s="40">
        <f t="shared" si="0"/>
        <v>40552</v>
      </c>
      <c r="N13" s="40">
        <f t="shared" si="0"/>
        <v>40553</v>
      </c>
      <c r="O13" s="40">
        <f t="shared" si="0"/>
        <v>40554</v>
      </c>
      <c r="P13" s="40">
        <f t="shared" si="0"/>
        <v>40555</v>
      </c>
      <c r="Q13" s="40">
        <f t="shared" si="0"/>
        <v>40556</v>
      </c>
      <c r="R13" s="40">
        <f t="shared" si="0"/>
        <v>40557</v>
      </c>
      <c r="S13" s="40">
        <f t="shared" si="0"/>
        <v>40558</v>
      </c>
      <c r="T13" s="40">
        <f t="shared" si="0"/>
        <v>40559</v>
      </c>
      <c r="U13" s="40">
        <f t="shared" si="0"/>
        <v>40560</v>
      </c>
      <c r="V13" s="40">
        <f t="shared" si="0"/>
        <v>40561</v>
      </c>
      <c r="W13" s="40">
        <f t="shared" si="0"/>
        <v>40562</v>
      </c>
      <c r="X13" s="40">
        <f t="shared" si="0"/>
        <v>40563</v>
      </c>
      <c r="Y13" s="40">
        <f t="shared" si="0"/>
        <v>40564</v>
      </c>
      <c r="Z13" s="40">
        <f t="shared" si="0"/>
        <v>40565</v>
      </c>
      <c r="AA13" s="40">
        <f t="shared" si="0"/>
        <v>40566</v>
      </c>
      <c r="AB13" s="40">
        <f t="shared" si="0"/>
        <v>40567</v>
      </c>
      <c r="AC13" s="40">
        <f t="shared" si="0"/>
        <v>40568</v>
      </c>
      <c r="AD13" s="40">
        <f>IF(AC13&lt;&gt;"",IF(AC13+1&lt;=EOMONTH(($D$12)*1,0),AC13+1,""),"")</f>
        <v>40569</v>
      </c>
      <c r="AE13" s="40">
        <f>IF(AD13="","",IF(MONTH(AD13+1)&lt;&gt;MONTH(AD13),"",AD13+1))</f>
        <v>40570</v>
      </c>
      <c r="AF13" s="40">
        <f t="shared" ref="AF13:AH13" si="1">IF(AE13="","",IF(MONTH(AE13+1)&lt;&gt;MONTH(AE13),"",AE13+1))</f>
        <v>40571</v>
      </c>
      <c r="AG13" s="40">
        <f t="shared" si="1"/>
        <v>40572</v>
      </c>
      <c r="AH13" s="40">
        <f t="shared" si="1"/>
        <v>40573</v>
      </c>
    </row>
    <row r="14" spans="1:55" x14ac:dyDescent="0.2">
      <c r="A14" s="86" t="s">
        <v>47</v>
      </c>
      <c r="B14" s="86" t="s">
        <v>48</v>
      </c>
      <c r="C14" s="86" t="s">
        <v>16</v>
      </c>
      <c r="D14" s="59">
        <f>D13</f>
        <v>40543</v>
      </c>
      <c r="E14" s="59">
        <f t="shared" ref="E14:G14" si="2">E13</f>
        <v>40544</v>
      </c>
      <c r="F14" s="59">
        <f t="shared" si="2"/>
        <v>40545</v>
      </c>
      <c r="G14" s="59">
        <f t="shared" si="2"/>
        <v>40546</v>
      </c>
      <c r="H14" s="59">
        <f t="shared" ref="H14" si="3">H13</f>
        <v>40547</v>
      </c>
      <c r="I14" s="59">
        <f t="shared" ref="I14:J14" si="4">I13</f>
        <v>40548</v>
      </c>
      <c r="J14" s="59">
        <f t="shared" si="4"/>
        <v>40549</v>
      </c>
      <c r="K14" s="59">
        <f t="shared" ref="K14" si="5">K13</f>
        <v>40550</v>
      </c>
      <c r="L14" s="59">
        <f t="shared" ref="L14:M14" si="6">L13</f>
        <v>40551</v>
      </c>
      <c r="M14" s="59">
        <f t="shared" si="6"/>
        <v>40552</v>
      </c>
      <c r="N14" s="59">
        <f t="shared" ref="N14" si="7">N13</f>
        <v>40553</v>
      </c>
      <c r="O14" s="59">
        <f t="shared" ref="O14:P14" si="8">O13</f>
        <v>40554</v>
      </c>
      <c r="P14" s="59">
        <f t="shared" si="8"/>
        <v>40555</v>
      </c>
      <c r="Q14" s="59">
        <f t="shared" ref="Q14" si="9">Q13</f>
        <v>40556</v>
      </c>
      <c r="R14" s="59">
        <f t="shared" ref="R14:S14" si="10">R13</f>
        <v>40557</v>
      </c>
      <c r="S14" s="59">
        <f t="shared" si="10"/>
        <v>40558</v>
      </c>
      <c r="T14" s="59">
        <f t="shared" ref="T14" si="11">T13</f>
        <v>40559</v>
      </c>
      <c r="U14" s="59">
        <f t="shared" ref="U14:V14" si="12">U13</f>
        <v>40560</v>
      </c>
      <c r="V14" s="59">
        <f t="shared" si="12"/>
        <v>40561</v>
      </c>
      <c r="W14" s="59">
        <f t="shared" ref="W14" si="13">W13</f>
        <v>40562</v>
      </c>
      <c r="X14" s="59">
        <f t="shared" ref="X14:Y14" si="14">X13</f>
        <v>40563</v>
      </c>
      <c r="Y14" s="59">
        <f t="shared" si="14"/>
        <v>40564</v>
      </c>
      <c r="Z14" s="59">
        <f t="shared" ref="Z14" si="15">Z13</f>
        <v>40565</v>
      </c>
      <c r="AA14" s="59">
        <f t="shared" ref="AA14:AB14" si="16">AA13</f>
        <v>40566</v>
      </c>
      <c r="AB14" s="59">
        <f t="shared" si="16"/>
        <v>40567</v>
      </c>
      <c r="AC14" s="59">
        <f t="shared" ref="AC14" si="17">AC13</f>
        <v>40568</v>
      </c>
      <c r="AD14" s="59">
        <f t="shared" ref="AD14:AE14" si="18">AD13</f>
        <v>40569</v>
      </c>
      <c r="AE14" s="59">
        <f t="shared" si="18"/>
        <v>40570</v>
      </c>
      <c r="AF14" s="59">
        <f t="shared" ref="AF14" si="19">AF13</f>
        <v>40571</v>
      </c>
      <c r="AG14" s="59">
        <f t="shared" ref="AG14:AH14" si="20">AG13</f>
        <v>40572</v>
      </c>
      <c r="AH14" s="59">
        <f t="shared" si="20"/>
        <v>40573</v>
      </c>
      <c r="AI14" s="4" t="s">
        <v>49</v>
      </c>
    </row>
    <row r="15" spans="1:55" s="3" customFormat="1" ht="13.9" customHeight="1" outlineLevel="1" x14ac:dyDescent="0.2">
      <c r="A15" s="43" t="str">
        <f>'0-5 ans'!C2</f>
        <v>cappou</v>
      </c>
      <c r="B15" s="71" t="str">
        <f>'0-5 ans'!D2</f>
        <v>nathalie</v>
      </c>
      <c r="C15" s="74">
        <f>'0-5 ans'!E2</f>
        <v>39510</v>
      </c>
      <c r="D15" s="44"/>
      <c r="E15" s="44"/>
      <c r="F15" s="44"/>
      <c r="G15" s="44"/>
      <c r="H15" s="44">
        <v>1</v>
      </c>
      <c r="I15" s="44">
        <v>1</v>
      </c>
      <c r="J15" s="44">
        <v>1</v>
      </c>
      <c r="K15" s="44"/>
      <c r="L15" s="44"/>
      <c r="M15" s="44"/>
      <c r="N15" s="44"/>
      <c r="O15" s="44"/>
      <c r="P15" s="44"/>
      <c r="Q15" s="44">
        <v>1</v>
      </c>
      <c r="R15" s="44">
        <v>1</v>
      </c>
      <c r="S15" s="44"/>
      <c r="T15" s="44"/>
      <c r="U15" s="44"/>
      <c r="V15" s="44"/>
      <c r="W15" s="44">
        <v>1</v>
      </c>
      <c r="X15" s="44">
        <v>1</v>
      </c>
      <c r="Y15" s="44">
        <v>1</v>
      </c>
      <c r="Z15" s="44"/>
      <c r="AA15" s="44"/>
      <c r="AB15" s="44"/>
      <c r="AC15" s="44">
        <v>1</v>
      </c>
      <c r="AD15" s="44">
        <v>1</v>
      </c>
      <c r="AE15" s="44">
        <v>1</v>
      </c>
      <c r="AF15" s="44">
        <v>1</v>
      </c>
      <c r="AG15" s="44">
        <v>1</v>
      </c>
      <c r="AH15" s="44"/>
      <c r="AI15" s="3">
        <f>SUM(H15:AH15)</f>
        <v>13</v>
      </c>
    </row>
    <row r="16" spans="1:55" s="3" customFormat="1" ht="12.75" customHeight="1" outlineLevel="1" x14ac:dyDescent="0.2">
      <c r="A16" s="43" t="str">
        <f>'0-5 ans'!C3</f>
        <v>peule</v>
      </c>
      <c r="B16" s="71" t="str">
        <f>'0-5 ans'!D3</f>
        <v>frederic</v>
      </c>
      <c r="C16" s="74">
        <f>'0-5 ans'!E3</f>
        <v>40067</v>
      </c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</row>
    <row r="17" spans="1:35" ht="12.75" customHeight="1" outlineLevel="1" x14ac:dyDescent="0.2">
      <c r="A17" s="43" t="str">
        <f>'0-5 ans'!C4</f>
        <v>pirottr</v>
      </c>
      <c r="B17" s="71" t="str">
        <f>'0-5 ans'!D4</f>
        <v>aurelie</v>
      </c>
      <c r="C17" s="74">
        <f>'0-5 ans'!E4</f>
        <v>39917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</row>
    <row r="18" spans="1:35" ht="15" outlineLevel="1" x14ac:dyDescent="0.2">
      <c r="A18" s="43" t="str">
        <f>'0-5 ans'!C5</f>
        <v>haesen</v>
      </c>
      <c r="B18" s="71" t="str">
        <f>'0-5 ans'!D5</f>
        <v>lena</v>
      </c>
      <c r="C18" s="74">
        <f>'0-5 ans'!E5</f>
        <v>39254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</row>
    <row r="19" spans="1:35" s="3" customFormat="1" x14ac:dyDescent="0.2">
      <c r="A19" s="42"/>
      <c r="B19" s="42"/>
      <c r="C19" s="42"/>
      <c r="D19" s="44">
        <f>SUM(D$15:D18)</f>
        <v>0</v>
      </c>
      <c r="E19" s="44">
        <f>SUM(E$15:E18)</f>
        <v>0</v>
      </c>
      <c r="F19" s="44">
        <f>SUM(F$15:F18)</f>
        <v>0</v>
      </c>
      <c r="G19" s="44">
        <f>SUM(G$15:G18)</f>
        <v>0</v>
      </c>
      <c r="H19" s="44">
        <f>SUM(H$15:H18)</f>
        <v>1</v>
      </c>
      <c r="I19" s="44">
        <f>SUM(I$15:I18)</f>
        <v>1</v>
      </c>
      <c r="J19" s="44">
        <f>SUM(J$15:J18)</f>
        <v>1</v>
      </c>
      <c r="K19" s="44">
        <f>SUM(K$15:K18)</f>
        <v>0</v>
      </c>
      <c r="L19" s="44">
        <f>SUM(L$15:L18)</f>
        <v>0</v>
      </c>
      <c r="M19" s="44">
        <f>SUM(M$15:M18)</f>
        <v>0</v>
      </c>
      <c r="N19" s="44">
        <f>SUM(N$15:N18)</f>
        <v>0</v>
      </c>
      <c r="O19" s="44">
        <f>SUM(O$15:O18)</f>
        <v>0</v>
      </c>
      <c r="P19" s="44">
        <f>SUM(P$15:P18)</f>
        <v>0</v>
      </c>
      <c r="Q19" s="44">
        <f>SUM(Q$15:Q18)</f>
        <v>1</v>
      </c>
      <c r="R19" s="44">
        <f>SUM(R$15:R18)</f>
        <v>1</v>
      </c>
      <c r="S19" s="44">
        <f>SUM(S$15:S18)</f>
        <v>0</v>
      </c>
      <c r="T19" s="44">
        <f>SUM(T$15:T18)</f>
        <v>0</v>
      </c>
      <c r="U19" s="44">
        <f>SUM(U$15:U18)</f>
        <v>0</v>
      </c>
      <c r="V19" s="44">
        <f>SUM(V$15:V18)</f>
        <v>0</v>
      </c>
      <c r="W19" s="44">
        <f>SUM(W$15:W18)</f>
        <v>1</v>
      </c>
      <c r="X19" s="44">
        <f>SUM(X$15:X18)</f>
        <v>1</v>
      </c>
      <c r="Y19" s="44">
        <f>SUM(Y$15:Y18)</f>
        <v>1</v>
      </c>
      <c r="Z19" s="44">
        <f>SUM(Z$15:Z18)</f>
        <v>0</v>
      </c>
      <c r="AA19" s="44">
        <f>SUM(AA$15:AA18)</f>
        <v>0</v>
      </c>
      <c r="AB19" s="44">
        <f>SUM(AB$15:AB18)</f>
        <v>0</v>
      </c>
      <c r="AC19" s="44">
        <f>SUM(AC$15:AC18)</f>
        <v>1</v>
      </c>
      <c r="AD19" s="44">
        <f>SUM(AD$15:AD18)</f>
        <v>1</v>
      </c>
      <c r="AE19" s="44">
        <f>SUM(AE$15:AE18)</f>
        <v>1</v>
      </c>
      <c r="AF19" s="44">
        <f>SUM(AF$15:AF18)</f>
        <v>1</v>
      </c>
      <c r="AG19" s="44">
        <f>SUM(AG$15:AG18)</f>
        <v>1</v>
      </c>
      <c r="AH19" s="44">
        <f>SUM(AH$15:AH18)</f>
        <v>0</v>
      </c>
      <c r="AI19" s="3">
        <f>SUM(H19:AH19)</f>
        <v>13</v>
      </c>
    </row>
  </sheetData>
  <mergeCells count="1">
    <mergeCell ref="D12:AH12"/>
  </mergeCells>
  <phoneticPr fontId="1" type="noConversion"/>
  <conditionalFormatting sqref="Q2:Q10">
    <cfRule type="cellIs" dxfId="1504" priority="227" stopIfTrue="1" operator="equal">
      <formula>"cc"</formula>
    </cfRule>
    <cfRule type="cellIs" dxfId="1503" priority="228" stopIfTrue="1" operator="equal">
      <formula>"cl"</formula>
    </cfRule>
    <cfRule type="cellIs" dxfId="1502" priority="229" stopIfTrue="1" operator="equal">
      <formula>"m"</formula>
    </cfRule>
  </conditionalFormatting>
  <conditionalFormatting sqref="Q2:Q10">
    <cfRule type="cellIs" dxfId="1501" priority="224" stopIfTrue="1" operator="equal">
      <formula>"F"</formula>
    </cfRule>
    <cfRule type="cellIs" dxfId="1500" priority="225" stopIfTrue="1" operator="equal">
      <formula>"WK"</formula>
    </cfRule>
    <cfRule type="cellIs" dxfId="1499" priority="226" stopIfTrue="1" operator="equal">
      <formula>"T"</formula>
    </cfRule>
  </conditionalFormatting>
  <conditionalFormatting sqref="Q2:Q4 Q6:Q10">
    <cfRule type="cellIs" dxfId="1498" priority="170" stopIfTrue="1" operator="equal">
      <formula>"GV"</formula>
    </cfRule>
    <cfRule type="cellIs" dxfId="1497" priority="171" stopIfTrue="1" operator="equal">
      <formula>"PC"</formula>
    </cfRule>
    <cfRule type="cellIs" dxfId="1496" priority="172" stopIfTrue="1" operator="equal">
      <formula>"R"</formula>
    </cfRule>
    <cfRule type="cellIs" dxfId="1495" priority="173" stopIfTrue="1" operator="equal">
      <formula>"E"</formula>
    </cfRule>
    <cfRule type="cellIs" dxfId="1494" priority="174" stopIfTrue="1" operator="equal">
      <formula>"PT"</formula>
    </cfRule>
    <cfRule type="cellIs" dxfId="1493" priority="175" stopIfTrue="1" operator="equal">
      <formula>"mt"</formula>
    </cfRule>
  </conditionalFormatting>
  <conditionalFormatting sqref="Q5">
    <cfRule type="cellIs" dxfId="1492" priority="158" stopIfTrue="1" operator="equal">
      <formula>"GV"</formula>
    </cfRule>
    <cfRule type="cellIs" dxfId="1491" priority="159" stopIfTrue="1" operator="equal">
      <formula>"PC"</formula>
    </cfRule>
    <cfRule type="cellIs" dxfId="1490" priority="160" stopIfTrue="1" operator="equal">
      <formula>"R"</formula>
    </cfRule>
    <cfRule type="cellIs" dxfId="1489" priority="161" stopIfTrue="1" operator="equal">
      <formula>"E"</formula>
    </cfRule>
    <cfRule type="cellIs" dxfId="1488" priority="162" stopIfTrue="1" operator="equal">
      <formula>"PT"</formula>
    </cfRule>
    <cfRule type="cellIs" dxfId="1487" priority="163" stopIfTrue="1" operator="equal">
      <formula>"mt"</formula>
    </cfRule>
  </conditionalFormatting>
  <conditionalFormatting sqref="D14:AH14">
    <cfRule type="expression" dxfId="1486" priority="80">
      <formula>COUNTIF($D$13:$AH$13,férié)</formula>
    </cfRule>
  </conditionalFormatting>
  <conditionalFormatting sqref="D15:AH18">
    <cfRule type="expression" dxfId="1485" priority="70">
      <formula>COUNTIF(JF,D$13)</formula>
    </cfRule>
    <cfRule type="expression" dxfId="1484" priority="71">
      <formula>WEEKDAY(D$13,2)&gt;5</formula>
    </cfRule>
  </conditionalFormatting>
  <conditionalFormatting sqref="D13:AH18">
    <cfRule type="expression" dxfId="1483" priority="69" stopIfTrue="1">
      <formula>D$13=""</formula>
    </cfRule>
  </conditionalFormatting>
  <conditionalFormatting sqref="Q2:Q4 Q6:Q10">
    <cfRule type="cellIs" dxfId="1482" priority="63" stopIfTrue="1" operator="equal">
      <formula>"GV"</formula>
    </cfRule>
    <cfRule type="cellIs" dxfId="1481" priority="64" stopIfTrue="1" operator="equal">
      <formula>"PC"</formula>
    </cfRule>
    <cfRule type="cellIs" dxfId="1480" priority="65" stopIfTrue="1" operator="equal">
      <formula>"R"</formula>
    </cfRule>
    <cfRule type="cellIs" dxfId="1479" priority="66" stopIfTrue="1" operator="equal">
      <formula>"E"</formula>
    </cfRule>
    <cfRule type="cellIs" dxfId="1478" priority="67" stopIfTrue="1" operator="equal">
      <formula>"PT"</formula>
    </cfRule>
    <cfRule type="cellIs" dxfId="1477" priority="68" stopIfTrue="1" operator="equal">
      <formula>"mt"</formula>
    </cfRule>
  </conditionalFormatting>
  <conditionalFormatting sqref="Q2:Q10">
    <cfRule type="cellIs" dxfId="1476" priority="60" stopIfTrue="1" operator="equal">
      <formula>"cc"</formula>
    </cfRule>
    <cfRule type="cellIs" dxfId="1475" priority="61" stopIfTrue="1" operator="equal">
      <formula>"cl"</formula>
    </cfRule>
    <cfRule type="cellIs" dxfId="1474" priority="62" stopIfTrue="1" operator="equal">
      <formula>"m"</formula>
    </cfRule>
  </conditionalFormatting>
  <conditionalFormatting sqref="Q2:Q10">
    <cfRule type="cellIs" dxfId="1473" priority="57" stopIfTrue="1" operator="equal">
      <formula>"F"</formula>
    </cfRule>
    <cfRule type="cellIs" dxfId="1472" priority="58" stopIfTrue="1" operator="equal">
      <formula>"WK"</formula>
    </cfRule>
    <cfRule type="cellIs" dxfId="1471" priority="59" stopIfTrue="1" operator="equal">
      <formula>"T"</formula>
    </cfRule>
  </conditionalFormatting>
  <conditionalFormatting sqref="Q5">
    <cfRule type="cellIs" dxfId="1470" priority="51" stopIfTrue="1" operator="equal">
      <formula>"GV"</formula>
    </cfRule>
    <cfRule type="cellIs" dxfId="1469" priority="52" stopIfTrue="1" operator="equal">
      <formula>"PC"</formula>
    </cfRule>
    <cfRule type="cellIs" dxfId="1468" priority="53" stopIfTrue="1" operator="equal">
      <formula>"R"</formula>
    </cfRule>
    <cfRule type="cellIs" dxfId="1467" priority="54" stopIfTrue="1" operator="equal">
      <formula>"E"</formula>
    </cfRule>
    <cfRule type="cellIs" dxfId="1466" priority="55" stopIfTrue="1" operator="equal">
      <formula>"PT"</formula>
    </cfRule>
    <cfRule type="cellIs" dxfId="1465" priority="56" stopIfTrue="1" operator="equal">
      <formula>"mt"</formula>
    </cfRule>
  </conditionalFormatting>
  <conditionalFormatting sqref="D14:AH14">
    <cfRule type="expression" dxfId="1464" priority="50">
      <formula>COUNTIF($D$13:$AH$13,férié)</formula>
    </cfRule>
  </conditionalFormatting>
  <conditionalFormatting sqref="Q2:Q10">
    <cfRule type="cellIs" dxfId="1463" priority="47" stopIfTrue="1" operator="equal">
      <formula>"cc"</formula>
    </cfRule>
    <cfRule type="cellIs" dxfId="1462" priority="48" stopIfTrue="1" operator="equal">
      <formula>"cl"</formula>
    </cfRule>
    <cfRule type="cellIs" dxfId="1461" priority="49" stopIfTrue="1" operator="equal">
      <formula>"m"</formula>
    </cfRule>
  </conditionalFormatting>
  <conditionalFormatting sqref="Q2:Q10">
    <cfRule type="cellIs" dxfId="1460" priority="44" stopIfTrue="1" operator="equal">
      <formula>"F"</formula>
    </cfRule>
    <cfRule type="cellIs" dxfId="1459" priority="45" stopIfTrue="1" operator="equal">
      <formula>"WK"</formula>
    </cfRule>
    <cfRule type="cellIs" dxfId="1458" priority="46" stopIfTrue="1" operator="equal">
      <formula>"T"</formula>
    </cfRule>
  </conditionalFormatting>
  <conditionalFormatting sqref="Q2:Q4 Q6:Q10">
    <cfRule type="cellIs" dxfId="1457" priority="38" stopIfTrue="1" operator="equal">
      <formula>"GV"</formula>
    </cfRule>
    <cfRule type="cellIs" dxfId="1456" priority="39" stopIfTrue="1" operator="equal">
      <formula>"PC"</formula>
    </cfRule>
    <cfRule type="cellIs" dxfId="1455" priority="40" stopIfTrue="1" operator="equal">
      <formula>"R"</formula>
    </cfRule>
    <cfRule type="cellIs" dxfId="1454" priority="41" stopIfTrue="1" operator="equal">
      <formula>"E"</formula>
    </cfRule>
    <cfRule type="cellIs" dxfId="1453" priority="42" stopIfTrue="1" operator="equal">
      <formula>"PT"</formula>
    </cfRule>
    <cfRule type="cellIs" dxfId="1452" priority="43" stopIfTrue="1" operator="equal">
      <formula>"mt"</formula>
    </cfRule>
  </conditionalFormatting>
  <conditionalFormatting sqref="Q5">
    <cfRule type="cellIs" dxfId="1451" priority="32" stopIfTrue="1" operator="equal">
      <formula>"GV"</formula>
    </cfRule>
    <cfRule type="cellIs" dxfId="1450" priority="33" stopIfTrue="1" operator="equal">
      <formula>"PC"</formula>
    </cfRule>
    <cfRule type="cellIs" dxfId="1449" priority="34" stopIfTrue="1" operator="equal">
      <formula>"R"</formula>
    </cfRule>
    <cfRule type="cellIs" dxfId="1448" priority="35" stopIfTrue="1" operator="equal">
      <formula>"E"</formula>
    </cfRule>
    <cfRule type="cellIs" dxfId="1447" priority="36" stopIfTrue="1" operator="equal">
      <formula>"PT"</formula>
    </cfRule>
    <cfRule type="cellIs" dxfId="1446" priority="37" stopIfTrue="1" operator="equal">
      <formula>"mt"</formula>
    </cfRule>
  </conditionalFormatting>
  <conditionalFormatting sqref="D14:AH14">
    <cfRule type="expression" dxfId="1445" priority="31">
      <formula>COUNTIF($D$13:$AH$13,férié)</formula>
    </cfRule>
  </conditionalFormatting>
  <conditionalFormatting sqref="D15:AH18">
    <cfRule type="expression" dxfId="1444" priority="29">
      <formula>COUNTIF(JF,D$13)</formula>
    </cfRule>
    <cfRule type="expression" dxfId="1443" priority="30">
      <formula>WEEKDAY(D$13,2)&gt;5</formula>
    </cfRule>
  </conditionalFormatting>
  <conditionalFormatting sqref="Q2:Q10">
    <cfRule type="cellIs" dxfId="1442" priority="26" stopIfTrue="1" operator="equal">
      <formula>"cc"</formula>
    </cfRule>
    <cfRule type="cellIs" dxfId="1441" priority="27" stopIfTrue="1" operator="equal">
      <formula>"cl"</formula>
    </cfRule>
    <cfRule type="cellIs" dxfId="1440" priority="28" stopIfTrue="1" operator="equal">
      <formula>"m"</formula>
    </cfRule>
  </conditionalFormatting>
  <conditionalFormatting sqref="Q2:Q10">
    <cfRule type="cellIs" dxfId="1439" priority="23" stopIfTrue="1" operator="equal">
      <formula>"F"</formula>
    </cfRule>
    <cfRule type="cellIs" dxfId="1438" priority="24" stopIfTrue="1" operator="equal">
      <formula>"WK"</formula>
    </cfRule>
    <cfRule type="cellIs" dxfId="1437" priority="25" stopIfTrue="1" operator="equal">
      <formula>"T"</formula>
    </cfRule>
  </conditionalFormatting>
  <conditionalFormatting sqref="Q2:Q4 Q6:Q10">
    <cfRule type="cellIs" dxfId="1436" priority="17" stopIfTrue="1" operator="equal">
      <formula>"GV"</formula>
    </cfRule>
    <cfRule type="cellIs" dxfId="1435" priority="18" stopIfTrue="1" operator="equal">
      <formula>"PC"</formula>
    </cfRule>
    <cfRule type="cellIs" dxfId="1434" priority="19" stopIfTrue="1" operator="equal">
      <formula>"R"</formula>
    </cfRule>
    <cfRule type="cellIs" dxfId="1433" priority="20" stopIfTrue="1" operator="equal">
      <formula>"E"</formula>
    </cfRule>
    <cfRule type="cellIs" dxfId="1432" priority="21" stopIfTrue="1" operator="equal">
      <formula>"PT"</formula>
    </cfRule>
    <cfRule type="cellIs" dxfId="1431" priority="22" stopIfTrue="1" operator="equal">
      <formula>"mt"</formula>
    </cfRule>
  </conditionalFormatting>
  <conditionalFormatting sqref="Q5">
    <cfRule type="cellIs" dxfId="1430" priority="11" stopIfTrue="1" operator="equal">
      <formula>"GV"</formula>
    </cfRule>
    <cfRule type="cellIs" dxfId="1429" priority="12" stopIfTrue="1" operator="equal">
      <formula>"PC"</formula>
    </cfRule>
    <cfRule type="cellIs" dxfId="1428" priority="13" stopIfTrue="1" operator="equal">
      <formula>"R"</formula>
    </cfRule>
    <cfRule type="cellIs" dxfId="1427" priority="14" stopIfTrue="1" operator="equal">
      <formula>"E"</formula>
    </cfRule>
    <cfRule type="cellIs" dxfId="1426" priority="15" stopIfTrue="1" operator="equal">
      <formula>"PT"</formula>
    </cfRule>
    <cfRule type="cellIs" dxfId="1425" priority="16" stopIfTrue="1" operator="equal">
      <formula>"mt"</formula>
    </cfRule>
  </conditionalFormatting>
  <conditionalFormatting sqref="D14:AH14">
    <cfRule type="expression" dxfId="1424" priority="10">
      <formula>COUNTIF($D$13:$AH$13,férié)</formula>
    </cfRule>
  </conditionalFormatting>
  <conditionalFormatting sqref="D15:AH18">
    <cfRule type="expression" dxfId="1423" priority="8">
      <formula>COUNTIF(JF,D$13)</formula>
    </cfRule>
    <cfRule type="expression" dxfId="1422" priority="9">
      <formula>WEEKDAY(D$13,2)&gt;5</formula>
    </cfRule>
  </conditionalFormatting>
  <conditionalFormatting sqref="D13:AH18">
    <cfRule type="expression" dxfId="1421" priority="7" stopIfTrue="1">
      <formula>D$13=""</formula>
    </cfRule>
  </conditionalFormatting>
  <conditionalFormatting sqref="D19:AH19">
    <cfRule type="expression" dxfId="1420" priority="5">
      <formula>COUNTIF(JF,D$13)</formula>
    </cfRule>
    <cfRule type="expression" dxfId="1419" priority="6">
      <formula>WEEKDAY(D$13,2)&gt;5</formula>
    </cfRule>
  </conditionalFormatting>
  <conditionalFormatting sqref="D19:AH19">
    <cfRule type="expression" dxfId="1418" priority="2">
      <formula>D$13=""</formula>
    </cfRule>
    <cfRule type="expression" dxfId="1417" priority="3">
      <formula>COUNTIF(JF,D$13)</formula>
    </cfRule>
    <cfRule type="expression" dxfId="1416" priority="4">
      <formula>WEEKDAY(D$13,2)&gt;5</formula>
    </cfRule>
  </conditionalFormatting>
  <conditionalFormatting sqref="D19:AH19">
    <cfRule type="expression" dxfId="1415" priority="1" stopIfTrue="1">
      <formula>D$13=""</formula>
    </cfRule>
  </conditionalFormatting>
  <pageMargins left="0.78740157499999996" right="0.78740157499999996" top="0.984251969" bottom="0.984251969" header="0.4921259845" footer="0.4921259845"/>
  <pageSetup paperSize="9" scale="3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64"/>
  <sheetViews>
    <sheetView topLeftCell="S2" zoomScale="85" zoomScaleNormal="85" workbookViewId="0">
      <selection activeCell="D16" sqref="D16:AH16"/>
    </sheetView>
  </sheetViews>
  <sheetFormatPr baseColWidth="10" defaultColWidth="11.42578125" defaultRowHeight="12.75" outlineLevelRow="1" x14ac:dyDescent="0.2"/>
  <cols>
    <col min="1" max="3" width="24.7109375" style="8" customWidth="1"/>
    <col min="4" max="4" width="6.28515625" style="4" customWidth="1"/>
    <col min="5" max="9" width="6.28515625" style="3" customWidth="1"/>
    <col min="10" max="34" width="6.28515625" style="4" customWidth="1"/>
    <col min="35" max="16384" width="11.42578125" style="4"/>
  </cols>
  <sheetData>
    <row r="1" spans="1:55" ht="36" customHeight="1" x14ac:dyDescent="0.2">
      <c r="A1" s="72" t="s">
        <v>46</v>
      </c>
      <c r="B1" s="17"/>
      <c r="C1" s="17"/>
      <c r="J1" s="7"/>
      <c r="K1" s="7"/>
      <c r="L1" s="49"/>
      <c r="M1" s="49"/>
      <c r="N1" s="49"/>
      <c r="O1" s="49"/>
      <c r="P1" s="49"/>
      <c r="Q1" s="41"/>
      <c r="R1" s="49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73"/>
      <c r="B2" s="29"/>
      <c r="C2" s="29"/>
      <c r="D2" s="30"/>
      <c r="E2" s="30"/>
      <c r="F2" s="30"/>
      <c r="G2" s="30"/>
      <c r="H2" s="30"/>
      <c r="I2" s="30"/>
      <c r="J2" s="30"/>
      <c r="K2" s="30"/>
      <c r="L2" s="50"/>
      <c r="M2" s="16"/>
      <c r="N2" s="16"/>
      <c r="O2" s="46"/>
      <c r="P2" s="46"/>
      <c r="Q2" s="51"/>
      <c r="R2" s="46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</row>
    <row r="3" spans="1:55" customFormat="1" x14ac:dyDescent="0.2">
      <c r="A3" s="29"/>
      <c r="B3" s="29"/>
      <c r="C3" s="29"/>
      <c r="D3" s="31"/>
      <c r="E3" s="31"/>
      <c r="F3" s="31"/>
      <c r="G3" s="31"/>
      <c r="H3" s="31"/>
      <c r="I3" s="31"/>
      <c r="J3" s="31"/>
      <c r="K3" s="31"/>
      <c r="L3" s="50"/>
      <c r="M3" s="16"/>
      <c r="N3" s="16"/>
      <c r="O3" s="47"/>
      <c r="P3" s="47"/>
      <c r="Q3" s="51"/>
      <c r="R3" s="47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55" s="1" customFormat="1" x14ac:dyDescent="0.2">
      <c r="D4" s="32"/>
      <c r="E4" s="32"/>
      <c r="F4" s="32"/>
      <c r="G4" s="32"/>
      <c r="H4" s="32"/>
      <c r="I4" s="32"/>
      <c r="J4" s="32"/>
      <c r="K4" s="32"/>
      <c r="L4" s="5"/>
      <c r="M4" s="16"/>
      <c r="N4" s="16"/>
      <c r="O4" s="32"/>
      <c r="P4" s="32"/>
      <c r="Q4" s="51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</row>
    <row r="5" spans="1:55" s="1" customFormat="1" ht="18" x14ac:dyDescent="0.25">
      <c r="D5" s="33"/>
      <c r="E5" s="33"/>
      <c r="F5" s="54"/>
      <c r="G5" s="55"/>
      <c r="H5" s="55"/>
      <c r="I5" s="55"/>
      <c r="J5" s="55"/>
      <c r="K5" s="55"/>
      <c r="L5" s="56"/>
      <c r="M5" s="56"/>
      <c r="N5" s="56"/>
      <c r="O5" s="55"/>
      <c r="P5" s="55"/>
      <c r="Q5" s="57"/>
      <c r="R5" s="55"/>
      <c r="S5" s="55"/>
      <c r="T5" s="55"/>
      <c r="U5" s="55"/>
      <c r="V5" s="55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</row>
    <row r="6" spans="1:55" s="1" customFormat="1" x14ac:dyDescent="0.2">
      <c r="D6" s="32"/>
      <c r="E6" s="32"/>
      <c r="F6" s="32"/>
      <c r="G6" s="32"/>
      <c r="H6" s="32"/>
      <c r="I6" s="32"/>
      <c r="J6" s="32"/>
      <c r="K6" s="32"/>
      <c r="L6" s="5"/>
      <c r="M6" s="16"/>
      <c r="N6" s="16"/>
      <c r="O6" s="32"/>
      <c r="P6" s="32"/>
      <c r="Q6" s="51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55" s="1" customFormat="1" ht="18" x14ac:dyDescent="0.25">
      <c r="D7" s="32"/>
      <c r="E7" s="32"/>
      <c r="F7" s="53"/>
      <c r="G7" s="58"/>
      <c r="H7" s="58"/>
      <c r="I7" s="58"/>
      <c r="J7" s="58"/>
      <c r="K7" s="58"/>
      <c r="L7" s="56"/>
      <c r="M7" s="56"/>
      <c r="N7" s="56"/>
      <c r="O7" s="58"/>
      <c r="P7" s="58"/>
      <c r="Q7" s="51"/>
      <c r="R7" s="32"/>
      <c r="S7" s="32"/>
      <c r="T7" s="32"/>
      <c r="U7" s="52"/>
      <c r="V7" s="53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1:55" customFormat="1" x14ac:dyDescent="0.2">
      <c r="A8" s="29"/>
      <c r="B8" s="29"/>
      <c r="C8" s="29"/>
      <c r="D8" s="34"/>
      <c r="E8" s="35"/>
      <c r="F8" s="35"/>
      <c r="G8" s="35"/>
      <c r="H8" s="35"/>
      <c r="I8" s="35"/>
      <c r="J8" s="35"/>
      <c r="K8" s="35"/>
      <c r="L8" s="50"/>
      <c r="M8" s="16"/>
      <c r="N8" s="16"/>
      <c r="O8" s="35"/>
      <c r="P8" s="35"/>
      <c r="Q8" s="51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29"/>
      <c r="B9" s="29"/>
      <c r="C9" s="29"/>
      <c r="D9" s="2"/>
      <c r="E9" s="2"/>
      <c r="F9" s="48"/>
      <c r="G9" s="48"/>
      <c r="H9" s="48"/>
      <c r="I9" s="48"/>
      <c r="J9" s="48"/>
      <c r="K9" s="48"/>
      <c r="L9" s="50"/>
      <c r="M9" s="16"/>
      <c r="N9" s="16"/>
      <c r="O9" s="48"/>
      <c r="P9" s="48"/>
      <c r="Q9" s="51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29"/>
      <c r="B10" s="29"/>
      <c r="C10" s="29"/>
      <c r="D10" s="30"/>
      <c r="E10" s="30"/>
      <c r="F10" s="30"/>
      <c r="G10" s="30"/>
      <c r="H10" s="30"/>
      <c r="I10" s="30"/>
      <c r="J10" s="30"/>
      <c r="K10" s="30"/>
      <c r="L10" s="50"/>
      <c r="M10" s="16"/>
      <c r="N10" s="16"/>
      <c r="O10" s="46"/>
      <c r="P10" s="46"/>
      <c r="Q10" s="51"/>
      <c r="R10" s="46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55" customFormat="1" ht="15" customHeight="1" x14ac:dyDescent="0.2">
      <c r="A11" s="36"/>
      <c r="B11" s="36"/>
      <c r="C11" s="36"/>
      <c r="E11" s="1"/>
      <c r="F11" s="1"/>
      <c r="G11" s="1"/>
      <c r="H11" s="1"/>
      <c r="I11" s="1"/>
      <c r="J11" s="37"/>
      <c r="K11" s="37"/>
      <c r="L11" s="37"/>
      <c r="M11" s="38"/>
      <c r="N11" s="37"/>
      <c r="O11" s="37"/>
      <c r="P11" s="37"/>
      <c r="Q11" s="37"/>
      <c r="R11" s="37"/>
      <c r="S11" s="37"/>
      <c r="T11" s="37"/>
      <c r="U11" s="38"/>
      <c r="V11" s="37"/>
      <c r="W11" s="37"/>
      <c r="X11" s="37"/>
      <c r="Y11" s="37"/>
      <c r="Z11" s="37"/>
      <c r="AA11" s="37"/>
      <c r="AB11" s="39"/>
      <c r="AC11" s="37"/>
      <c r="AD11" s="37"/>
      <c r="AE11" s="38"/>
      <c r="AF11" s="37"/>
      <c r="AG11" s="37"/>
      <c r="AH11" s="37"/>
    </row>
    <row r="12" spans="1:55" ht="15.75" x14ac:dyDescent="0.25">
      <c r="A12" s="18"/>
      <c r="B12" s="18"/>
      <c r="C12" s="18"/>
      <c r="D12" s="78">
        <f>EDATE(DATE('année calendaire'!A1,2,1),0)</f>
        <v>40574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80"/>
    </row>
    <row r="13" spans="1:55" s="3" customFormat="1" ht="12.75" customHeight="1" x14ac:dyDescent="0.2">
      <c r="A13" s="15"/>
      <c r="B13" s="15"/>
      <c r="C13" s="15"/>
      <c r="D13" s="40">
        <f>D12</f>
        <v>40574</v>
      </c>
      <c r="E13" s="40">
        <f>D13+1</f>
        <v>40575</v>
      </c>
      <c r="F13" s="40">
        <f>E13+1</f>
        <v>40576</v>
      </c>
      <c r="G13" s="40">
        <f>F13+1</f>
        <v>40577</v>
      </c>
      <c r="H13" s="40">
        <f t="shared" ref="H13:AC13" si="0">G13+1</f>
        <v>40578</v>
      </c>
      <c r="I13" s="40">
        <f t="shared" si="0"/>
        <v>40579</v>
      </c>
      <c r="J13" s="40">
        <f t="shared" si="0"/>
        <v>40580</v>
      </c>
      <c r="K13" s="40">
        <f t="shared" si="0"/>
        <v>40581</v>
      </c>
      <c r="L13" s="40">
        <f t="shared" si="0"/>
        <v>40582</v>
      </c>
      <c r="M13" s="40">
        <f t="shared" si="0"/>
        <v>40583</v>
      </c>
      <c r="N13" s="40">
        <f t="shared" si="0"/>
        <v>40584</v>
      </c>
      <c r="O13" s="40">
        <f t="shared" si="0"/>
        <v>40585</v>
      </c>
      <c r="P13" s="40">
        <f t="shared" si="0"/>
        <v>40586</v>
      </c>
      <c r="Q13" s="40">
        <f t="shared" si="0"/>
        <v>40587</v>
      </c>
      <c r="R13" s="40">
        <f t="shared" si="0"/>
        <v>40588</v>
      </c>
      <c r="S13" s="40">
        <f t="shared" si="0"/>
        <v>40589</v>
      </c>
      <c r="T13" s="40">
        <f t="shared" si="0"/>
        <v>40590</v>
      </c>
      <c r="U13" s="40">
        <f t="shared" si="0"/>
        <v>40591</v>
      </c>
      <c r="V13" s="40">
        <f t="shared" si="0"/>
        <v>40592</v>
      </c>
      <c r="W13" s="40">
        <f t="shared" si="0"/>
        <v>40593</v>
      </c>
      <c r="X13" s="40">
        <f t="shared" si="0"/>
        <v>40594</v>
      </c>
      <c r="Y13" s="40">
        <f t="shared" si="0"/>
        <v>40595</v>
      </c>
      <c r="Z13" s="40">
        <f t="shared" si="0"/>
        <v>40596</v>
      </c>
      <c r="AA13" s="40">
        <f t="shared" si="0"/>
        <v>40597</v>
      </c>
      <c r="AB13" s="40">
        <f t="shared" si="0"/>
        <v>40598</v>
      </c>
      <c r="AC13" s="40">
        <f t="shared" si="0"/>
        <v>40599</v>
      </c>
      <c r="AD13" s="40">
        <f>IF(AC13&lt;&gt;"",IF(AC13+1&lt;=EOMONTH(($D$12)*1,0),AC13+1,""),"")</f>
        <v>40600</v>
      </c>
      <c r="AE13" s="40">
        <f>IF(AD13="","",IF(MONTH(AD13+1)&lt;&gt;MONTH(AD13),"",AD13+1))</f>
        <v>40601</v>
      </c>
      <c r="AF13" s="40" t="str">
        <f t="shared" ref="AF13:AH13" si="1">IF(AE13="","",IF(MONTH(AE13+1)&lt;&gt;MONTH(AE13),"",AE13+1))</f>
        <v/>
      </c>
      <c r="AG13" s="40" t="str">
        <f t="shared" si="1"/>
        <v/>
      </c>
      <c r="AH13" s="40" t="str">
        <f t="shared" si="1"/>
        <v/>
      </c>
    </row>
    <row r="14" spans="1:55" x14ac:dyDescent="0.2">
      <c r="A14" s="9" t="s">
        <v>47</v>
      </c>
      <c r="B14" s="9" t="s">
        <v>48</v>
      </c>
      <c r="C14" s="9" t="s">
        <v>16</v>
      </c>
      <c r="D14" s="59">
        <f>D13</f>
        <v>40574</v>
      </c>
      <c r="E14" s="59">
        <f t="shared" ref="E14:AH14" si="2">E13</f>
        <v>40575</v>
      </c>
      <c r="F14" s="59">
        <f t="shared" si="2"/>
        <v>40576</v>
      </c>
      <c r="G14" s="59">
        <f t="shared" si="2"/>
        <v>40577</v>
      </c>
      <c r="H14" s="59">
        <f t="shared" si="2"/>
        <v>40578</v>
      </c>
      <c r="I14" s="59">
        <f t="shared" si="2"/>
        <v>40579</v>
      </c>
      <c r="J14" s="59">
        <f t="shared" si="2"/>
        <v>40580</v>
      </c>
      <c r="K14" s="59">
        <f t="shared" si="2"/>
        <v>40581</v>
      </c>
      <c r="L14" s="59">
        <f t="shared" si="2"/>
        <v>40582</v>
      </c>
      <c r="M14" s="59">
        <f t="shared" si="2"/>
        <v>40583</v>
      </c>
      <c r="N14" s="59">
        <f t="shared" si="2"/>
        <v>40584</v>
      </c>
      <c r="O14" s="59">
        <f t="shared" si="2"/>
        <v>40585</v>
      </c>
      <c r="P14" s="59">
        <f t="shared" si="2"/>
        <v>40586</v>
      </c>
      <c r="Q14" s="59">
        <f t="shared" si="2"/>
        <v>40587</v>
      </c>
      <c r="R14" s="59">
        <f t="shared" si="2"/>
        <v>40588</v>
      </c>
      <c r="S14" s="59">
        <f t="shared" si="2"/>
        <v>40589</v>
      </c>
      <c r="T14" s="59">
        <f t="shared" si="2"/>
        <v>40590</v>
      </c>
      <c r="U14" s="59">
        <f t="shared" si="2"/>
        <v>40591</v>
      </c>
      <c r="V14" s="59">
        <f t="shared" si="2"/>
        <v>40592</v>
      </c>
      <c r="W14" s="59">
        <f t="shared" si="2"/>
        <v>40593</v>
      </c>
      <c r="X14" s="59">
        <f t="shared" si="2"/>
        <v>40594</v>
      </c>
      <c r="Y14" s="59">
        <f t="shared" si="2"/>
        <v>40595</v>
      </c>
      <c r="Z14" s="59">
        <f t="shared" si="2"/>
        <v>40596</v>
      </c>
      <c r="AA14" s="59">
        <f t="shared" si="2"/>
        <v>40597</v>
      </c>
      <c r="AB14" s="59">
        <f t="shared" si="2"/>
        <v>40598</v>
      </c>
      <c r="AC14" s="59">
        <f t="shared" si="2"/>
        <v>40599</v>
      </c>
      <c r="AD14" s="59">
        <f t="shared" si="2"/>
        <v>40600</v>
      </c>
      <c r="AE14" s="59">
        <f t="shared" si="2"/>
        <v>40601</v>
      </c>
      <c r="AF14" s="59" t="str">
        <f t="shared" si="2"/>
        <v/>
      </c>
      <c r="AG14" s="59" t="str">
        <f t="shared" si="2"/>
        <v/>
      </c>
      <c r="AH14" s="59" t="str">
        <f t="shared" si="2"/>
        <v/>
      </c>
      <c r="AI14" s="4" t="s">
        <v>49</v>
      </c>
    </row>
    <row r="15" spans="1:55" s="3" customFormat="1" ht="13.9" customHeight="1" outlineLevel="1" x14ac:dyDescent="0.2">
      <c r="A15" s="43"/>
      <c r="B15" s="71"/>
      <c r="C15" s="71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3">
        <f>SUM(H15:AH15)</f>
        <v>0</v>
      </c>
    </row>
    <row r="16" spans="1:55" s="3" customFormat="1" x14ac:dyDescent="0.2">
      <c r="A16" s="42"/>
      <c r="B16" s="42"/>
      <c r="C16" s="42"/>
      <c r="D16" s="44">
        <f>SUM(D$15:D15)</f>
        <v>0</v>
      </c>
      <c r="E16" s="44">
        <f>SUM(E$15:E15)</f>
        <v>0</v>
      </c>
      <c r="F16" s="44">
        <f>SUM(F$15:F15)</f>
        <v>0</v>
      </c>
      <c r="G16" s="44">
        <f>SUM(G$15:G15)</f>
        <v>0</v>
      </c>
      <c r="H16" s="44">
        <f>SUM(H$15:H15)</f>
        <v>0</v>
      </c>
      <c r="I16" s="44">
        <f>SUM(I$15:I15)</f>
        <v>0</v>
      </c>
      <c r="J16" s="44">
        <f>SUM(J$15:J15)</f>
        <v>0</v>
      </c>
      <c r="K16" s="44">
        <f>SUM(K$15:K15)</f>
        <v>0</v>
      </c>
      <c r="L16" s="44">
        <f>SUM(L$15:L15)</f>
        <v>0</v>
      </c>
      <c r="M16" s="44">
        <f>SUM(M$15:M15)</f>
        <v>0</v>
      </c>
      <c r="N16" s="44">
        <f>SUM(N$15:N15)</f>
        <v>0</v>
      </c>
      <c r="O16" s="44">
        <f>SUM(O$15:O15)</f>
        <v>0</v>
      </c>
      <c r="P16" s="44">
        <f>SUM(P$15:P15)</f>
        <v>0</v>
      </c>
      <c r="Q16" s="44">
        <f>SUM(Q$15:Q15)</f>
        <v>0</v>
      </c>
      <c r="R16" s="44">
        <f>SUM(R$15:R15)</f>
        <v>0</v>
      </c>
      <c r="S16" s="44">
        <f>SUM(S$15:S15)</f>
        <v>0</v>
      </c>
      <c r="T16" s="44">
        <f>SUM(T$15:T15)</f>
        <v>0</v>
      </c>
      <c r="U16" s="44">
        <f>SUM(U$15:U15)</f>
        <v>0</v>
      </c>
      <c r="V16" s="44">
        <f>SUM(V$15:V15)</f>
        <v>0</v>
      </c>
      <c r="W16" s="44">
        <f>SUM(W$15:W15)</f>
        <v>0</v>
      </c>
      <c r="X16" s="44">
        <f>SUM(X$15:X15)</f>
        <v>0</v>
      </c>
      <c r="Y16" s="44">
        <f>SUM(Y$15:Y15)</f>
        <v>0</v>
      </c>
      <c r="Z16" s="44">
        <f>SUM(Z$15:Z15)</f>
        <v>0</v>
      </c>
      <c r="AA16" s="44">
        <f>SUM(AA$15:AA15)</f>
        <v>0</v>
      </c>
      <c r="AB16" s="44">
        <f>SUM(AB$15:AB15)</f>
        <v>0</v>
      </c>
      <c r="AC16" s="44">
        <f>SUM(AC$15:AC15)</f>
        <v>0</v>
      </c>
      <c r="AD16" s="44">
        <f>SUM(AD$15:AD15)</f>
        <v>0</v>
      </c>
      <c r="AE16" s="44">
        <f>SUM(AE$15:AE15)</f>
        <v>0</v>
      </c>
      <c r="AF16" s="44">
        <f>SUM(AF$15:AF15)</f>
        <v>0</v>
      </c>
      <c r="AG16" s="44">
        <f>SUM(AG$15:AG15)</f>
        <v>0</v>
      </c>
      <c r="AH16" s="44">
        <f>SUM(AH$15:AH15)</f>
        <v>0</v>
      </c>
      <c r="AI16" s="3">
        <f>SUM(H16:AH16)</f>
        <v>0</v>
      </c>
    </row>
    <row r="17" spans="1:34" s="3" customFormat="1" x14ac:dyDescent="0.2">
      <c r="A17" s="42"/>
      <c r="B17" s="42"/>
      <c r="C17" s="4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</row>
    <row r="18" spans="1:34" s="3" customFormat="1" x14ac:dyDescent="0.2">
      <c r="A18" s="42"/>
      <c r="B18" s="42"/>
      <c r="C18" s="42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s="3" customFormat="1" x14ac:dyDescent="0.2">
      <c r="A19" s="13"/>
      <c r="B19" s="13"/>
      <c r="C19" s="1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">
      <c r="D20" s="10"/>
      <c r="E20" s="5"/>
      <c r="F20" s="5"/>
      <c r="G20" s="5"/>
      <c r="H20" s="5"/>
      <c r="I20" s="5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15.75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x14ac:dyDescent="0.2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x14ac:dyDescent="0.2"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3" customFormat="1" x14ac:dyDescent="0.2">
      <c r="A24" s="13"/>
      <c r="B24" s="13"/>
      <c r="C24" s="1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s="3" customFormat="1" x14ac:dyDescent="0.2">
      <c r="A25" s="13"/>
      <c r="B25" s="13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</row>
    <row r="26" spans="1:34" s="3" customFormat="1" x14ac:dyDescent="0.2">
      <c r="A26" s="13"/>
      <c r="B26" s="13"/>
      <c r="C26" s="1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s="3" customFormat="1" x14ac:dyDescent="0.2">
      <c r="A27" s="13"/>
      <c r="B27" s="13"/>
      <c r="C27" s="1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">
      <c r="D28" s="10"/>
      <c r="E28" s="5"/>
      <c r="F28" s="5"/>
      <c r="G28" s="5"/>
      <c r="H28" s="5"/>
      <c r="I28" s="5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ht="15.75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2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x14ac:dyDescent="0.2"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 s="3" customFormat="1" x14ac:dyDescent="0.2">
      <c r="A32" s="13"/>
      <c r="B32" s="13"/>
      <c r="C32" s="13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s="3" customFormat="1" x14ac:dyDescent="0.2">
      <c r="A33" s="13"/>
      <c r="B33" s="13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</row>
    <row r="34" spans="1:34" s="3" customFormat="1" x14ac:dyDescent="0.2">
      <c r="A34" s="13"/>
      <c r="B34" s="13"/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s="3" customFormat="1" x14ac:dyDescent="0.2">
      <c r="A35" s="13"/>
      <c r="B35" s="13"/>
      <c r="C35" s="13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">
      <c r="D36" s="10"/>
      <c r="E36" s="5"/>
      <c r="F36" s="5"/>
      <c r="G36" s="5"/>
      <c r="H36" s="5"/>
      <c r="I36" s="5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5.75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x14ac:dyDescent="0.2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x14ac:dyDescent="0.2"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1:34" s="3" customFormat="1" x14ac:dyDescent="0.2">
      <c r="A40" s="13"/>
      <c r="B40" s="13"/>
      <c r="C40" s="13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s="3" customFormat="1" x14ac:dyDescent="0.2">
      <c r="A41" s="13"/>
      <c r="B41" s="13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</row>
    <row r="42" spans="1:34" s="3" customFormat="1" x14ac:dyDescent="0.2">
      <c r="A42" s="13"/>
      <c r="B42" s="13"/>
      <c r="C42" s="13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s="3" customFormat="1" x14ac:dyDescent="0.2">
      <c r="A43" s="13"/>
      <c r="B43" s="13"/>
      <c r="C43" s="13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</row>
    <row r="44" spans="1:34" x14ac:dyDescent="0.2">
      <c r="D44" s="10"/>
      <c r="E44" s="5"/>
      <c r="F44" s="5"/>
      <c r="G44" s="5"/>
      <c r="H44" s="5"/>
      <c r="I44" s="5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15.75" x14ac:dyDescent="0.25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 spans="1:34" x14ac:dyDescent="0.2"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1:34" s="3" customFormat="1" x14ac:dyDescent="0.2">
      <c r="A48" s="13"/>
      <c r="B48" s="13"/>
      <c r="C48" s="13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s="3" customFormat="1" x14ac:dyDescent="0.2">
      <c r="A49" s="13"/>
      <c r="B49" s="13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</row>
    <row r="50" spans="1:34" s="3" customFormat="1" x14ac:dyDescent="0.2">
      <c r="A50" s="13"/>
      <c r="B50" s="13"/>
      <c r="C50" s="13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s="3" customFormat="1" x14ac:dyDescent="0.2">
      <c r="A51" s="13"/>
      <c r="B51" s="13"/>
      <c r="C51" s="13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x14ac:dyDescent="0.2">
      <c r="D52" s="10"/>
      <c r="E52" s="5"/>
      <c r="F52" s="5"/>
      <c r="G52" s="5"/>
      <c r="H52" s="5"/>
      <c r="I52" s="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ht="15.75" x14ac:dyDescent="0.25"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x14ac:dyDescent="0.2"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1:34" x14ac:dyDescent="0.2"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1:34" s="3" customFormat="1" x14ac:dyDescent="0.2">
      <c r="A56" s="13"/>
      <c r="B56" s="13"/>
      <c r="C56" s="13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s="3" customFormat="1" x14ac:dyDescent="0.2">
      <c r="A57" s="13"/>
      <c r="B57" s="13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</row>
    <row r="58" spans="1:34" s="3" customFormat="1" x14ac:dyDescent="0.2">
      <c r="A58" s="13"/>
      <c r="B58" s="13"/>
      <c r="C58" s="13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s="3" customFormat="1" x14ac:dyDescent="0.2">
      <c r="A59" s="13"/>
      <c r="B59" s="13"/>
      <c r="C59" s="13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x14ac:dyDescent="0.2">
      <c r="D60" s="10"/>
      <c r="E60" s="5"/>
      <c r="F60" s="5"/>
      <c r="G60" s="5"/>
      <c r="H60" s="5"/>
      <c r="I60" s="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x14ac:dyDescent="0.2">
      <c r="D61" s="10"/>
      <c r="E61" s="5"/>
      <c r="F61" s="5"/>
      <c r="G61" s="5"/>
      <c r="H61" s="5"/>
      <c r="I61" s="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x14ac:dyDescent="0.2">
      <c r="D62" s="10"/>
      <c r="E62" s="5"/>
      <c r="F62" s="5"/>
      <c r="G62" s="5"/>
      <c r="H62" s="5"/>
      <c r="I62" s="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">
      <c r="D63" s="10"/>
      <c r="E63" s="5"/>
      <c r="F63" s="5"/>
      <c r="G63" s="5"/>
      <c r="H63" s="5"/>
      <c r="I63" s="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x14ac:dyDescent="0.2">
      <c r="D64" s="10"/>
      <c r="E64" s="5"/>
      <c r="F64" s="5"/>
      <c r="G64" s="5"/>
      <c r="H64" s="5"/>
      <c r="I64" s="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</sheetData>
  <mergeCells count="1">
    <mergeCell ref="D12:AH12"/>
  </mergeCells>
  <phoneticPr fontId="1" type="noConversion"/>
  <conditionalFormatting sqref="Q2:Q4 Q6:Q10">
    <cfRule type="cellIs" dxfId="1414" priority="141" stopIfTrue="1" operator="equal">
      <formula>"GV"</formula>
    </cfRule>
    <cfRule type="cellIs" dxfId="1413" priority="142" stopIfTrue="1" operator="equal">
      <formula>"PC"</formula>
    </cfRule>
    <cfRule type="cellIs" dxfId="1412" priority="143" stopIfTrue="1" operator="equal">
      <formula>"R"</formula>
    </cfRule>
    <cfRule type="cellIs" dxfId="1411" priority="144" stopIfTrue="1" operator="equal">
      <formula>"E"</formula>
    </cfRule>
    <cfRule type="cellIs" dxfId="1410" priority="145" stopIfTrue="1" operator="equal">
      <formula>"PT"</formula>
    </cfRule>
    <cfRule type="cellIs" dxfId="1409" priority="146" stopIfTrue="1" operator="equal">
      <formula>"mt"</formula>
    </cfRule>
  </conditionalFormatting>
  <conditionalFormatting sqref="Q2:Q10">
    <cfRule type="cellIs" dxfId="1408" priority="198" stopIfTrue="1" operator="equal">
      <formula>"cc"</formula>
    </cfRule>
    <cfRule type="cellIs" dxfId="1407" priority="199" stopIfTrue="1" operator="equal">
      <formula>"cl"</formula>
    </cfRule>
    <cfRule type="cellIs" dxfId="1406" priority="200" stopIfTrue="1" operator="equal">
      <formula>"m"</formula>
    </cfRule>
  </conditionalFormatting>
  <conditionalFormatting sqref="Q2:Q10">
    <cfRule type="cellIs" dxfId="1405" priority="195" stopIfTrue="1" operator="equal">
      <formula>"F"</formula>
    </cfRule>
    <cfRule type="cellIs" dxfId="1404" priority="196" stopIfTrue="1" operator="equal">
      <formula>"WK"</formula>
    </cfRule>
    <cfRule type="cellIs" dxfId="1403" priority="197" stopIfTrue="1" operator="equal">
      <formula>"T"</formula>
    </cfRule>
  </conditionalFormatting>
  <conditionalFormatting sqref="Q5">
    <cfRule type="cellIs" dxfId="1402" priority="129" stopIfTrue="1" operator="equal">
      <formula>"GV"</formula>
    </cfRule>
    <cfRule type="cellIs" dxfId="1401" priority="130" stopIfTrue="1" operator="equal">
      <formula>"PC"</formula>
    </cfRule>
    <cfRule type="cellIs" dxfId="1400" priority="131" stopIfTrue="1" operator="equal">
      <formula>"R"</formula>
    </cfRule>
    <cfRule type="cellIs" dxfId="1399" priority="132" stopIfTrue="1" operator="equal">
      <formula>"E"</formula>
    </cfRule>
    <cfRule type="cellIs" dxfId="1398" priority="133" stopIfTrue="1" operator="equal">
      <formula>"PT"</formula>
    </cfRule>
    <cfRule type="cellIs" dxfId="1397" priority="134" stopIfTrue="1" operator="equal">
      <formula>"mt"</formula>
    </cfRule>
  </conditionalFormatting>
  <conditionalFormatting sqref="D14:AH14">
    <cfRule type="expression" dxfId="1396" priority="44">
      <formula>COUNTIF($D$13:$AH$13,férié)</formula>
    </cfRule>
  </conditionalFormatting>
  <conditionalFormatting sqref="Q2:Q10">
    <cfRule type="cellIs" dxfId="1395" priority="41" stopIfTrue="1" operator="equal">
      <formula>"cc"</formula>
    </cfRule>
    <cfRule type="cellIs" dxfId="1394" priority="42" stopIfTrue="1" operator="equal">
      <formula>"cl"</formula>
    </cfRule>
    <cfRule type="cellIs" dxfId="1393" priority="43" stopIfTrue="1" operator="equal">
      <formula>"m"</formula>
    </cfRule>
  </conditionalFormatting>
  <conditionalFormatting sqref="Q2:Q10">
    <cfRule type="cellIs" dxfId="1392" priority="38" stopIfTrue="1" operator="equal">
      <formula>"F"</formula>
    </cfRule>
    <cfRule type="cellIs" dxfId="1391" priority="39" stopIfTrue="1" operator="equal">
      <formula>"WK"</formula>
    </cfRule>
    <cfRule type="cellIs" dxfId="1390" priority="40" stopIfTrue="1" operator="equal">
      <formula>"T"</formula>
    </cfRule>
  </conditionalFormatting>
  <conditionalFormatting sqref="Q2:Q4 Q6:Q10">
    <cfRule type="cellIs" dxfId="1389" priority="32" stopIfTrue="1" operator="equal">
      <formula>"GV"</formula>
    </cfRule>
    <cfRule type="cellIs" dxfId="1388" priority="33" stopIfTrue="1" operator="equal">
      <formula>"PC"</formula>
    </cfRule>
    <cfRule type="cellIs" dxfId="1387" priority="34" stopIfTrue="1" operator="equal">
      <formula>"R"</formula>
    </cfRule>
    <cfRule type="cellIs" dxfId="1386" priority="35" stopIfTrue="1" operator="equal">
      <formula>"E"</formula>
    </cfRule>
    <cfRule type="cellIs" dxfId="1385" priority="36" stopIfTrue="1" operator="equal">
      <formula>"PT"</formula>
    </cfRule>
    <cfRule type="cellIs" dxfId="1384" priority="37" stopIfTrue="1" operator="equal">
      <formula>"mt"</formula>
    </cfRule>
  </conditionalFormatting>
  <conditionalFormatting sqref="Q5">
    <cfRule type="cellIs" dxfId="1383" priority="26" stopIfTrue="1" operator="equal">
      <formula>"GV"</formula>
    </cfRule>
    <cfRule type="cellIs" dxfId="1382" priority="27" stopIfTrue="1" operator="equal">
      <formula>"PC"</formula>
    </cfRule>
    <cfRule type="cellIs" dxfId="1381" priority="28" stopIfTrue="1" operator="equal">
      <formula>"R"</formula>
    </cfRule>
    <cfRule type="cellIs" dxfId="1380" priority="29" stopIfTrue="1" operator="equal">
      <formula>"E"</formula>
    </cfRule>
    <cfRule type="cellIs" dxfId="1379" priority="30" stopIfTrue="1" operator="equal">
      <formula>"PT"</formula>
    </cfRule>
    <cfRule type="cellIs" dxfId="1378" priority="31" stopIfTrue="1" operator="equal">
      <formula>"mt"</formula>
    </cfRule>
  </conditionalFormatting>
  <conditionalFormatting sqref="D14:AH14">
    <cfRule type="expression" dxfId="1377" priority="25">
      <formula>COUNTIF($D$13:$AH$13,férié)</formula>
    </cfRule>
  </conditionalFormatting>
  <conditionalFormatting sqref="D15:AH16">
    <cfRule type="expression" dxfId="1376" priority="23">
      <formula>COUNTIF(JF,D$13)</formula>
    </cfRule>
    <cfRule type="expression" dxfId="1375" priority="24">
      <formula>WEEKDAY(D$13,2)&gt;5</formula>
    </cfRule>
  </conditionalFormatting>
  <conditionalFormatting sqref="Q2:Q10">
    <cfRule type="cellIs" dxfId="1374" priority="20" stopIfTrue="1" operator="equal">
      <formula>"cc"</formula>
    </cfRule>
    <cfRule type="cellIs" dxfId="1373" priority="21" stopIfTrue="1" operator="equal">
      <formula>"cl"</formula>
    </cfRule>
    <cfRule type="cellIs" dxfId="1372" priority="22" stopIfTrue="1" operator="equal">
      <formula>"m"</formula>
    </cfRule>
  </conditionalFormatting>
  <conditionalFormatting sqref="Q2:Q10">
    <cfRule type="cellIs" dxfId="1371" priority="17" stopIfTrue="1" operator="equal">
      <formula>"F"</formula>
    </cfRule>
    <cfRule type="cellIs" dxfId="1370" priority="18" stopIfTrue="1" operator="equal">
      <formula>"WK"</formula>
    </cfRule>
    <cfRule type="cellIs" dxfId="1369" priority="19" stopIfTrue="1" operator="equal">
      <formula>"T"</formula>
    </cfRule>
  </conditionalFormatting>
  <conditionalFormatting sqref="Q2:Q4 Q6:Q10">
    <cfRule type="cellIs" dxfId="1368" priority="11" stopIfTrue="1" operator="equal">
      <formula>"GV"</formula>
    </cfRule>
    <cfRule type="cellIs" dxfId="1367" priority="12" stopIfTrue="1" operator="equal">
      <formula>"PC"</formula>
    </cfRule>
    <cfRule type="cellIs" dxfId="1366" priority="13" stopIfTrue="1" operator="equal">
      <formula>"R"</formula>
    </cfRule>
    <cfRule type="cellIs" dxfId="1365" priority="14" stopIfTrue="1" operator="equal">
      <formula>"E"</formula>
    </cfRule>
    <cfRule type="cellIs" dxfId="1364" priority="15" stopIfTrue="1" operator="equal">
      <formula>"PT"</formula>
    </cfRule>
    <cfRule type="cellIs" dxfId="1363" priority="16" stopIfTrue="1" operator="equal">
      <formula>"mt"</formula>
    </cfRule>
  </conditionalFormatting>
  <conditionalFormatting sqref="Q5">
    <cfRule type="cellIs" dxfId="1362" priority="5" stopIfTrue="1" operator="equal">
      <formula>"GV"</formula>
    </cfRule>
    <cfRule type="cellIs" dxfId="1361" priority="6" stopIfTrue="1" operator="equal">
      <formula>"PC"</formula>
    </cfRule>
    <cfRule type="cellIs" dxfId="1360" priority="7" stopIfTrue="1" operator="equal">
      <formula>"R"</formula>
    </cfRule>
    <cfRule type="cellIs" dxfId="1359" priority="8" stopIfTrue="1" operator="equal">
      <formula>"E"</formula>
    </cfRule>
    <cfRule type="cellIs" dxfId="1358" priority="9" stopIfTrue="1" operator="equal">
      <formula>"PT"</formula>
    </cfRule>
    <cfRule type="cellIs" dxfId="1357" priority="10" stopIfTrue="1" operator="equal">
      <formula>"mt"</formula>
    </cfRule>
  </conditionalFormatting>
  <conditionalFormatting sqref="D14:AH14">
    <cfRule type="expression" dxfId="1356" priority="4">
      <formula>COUNTIF($D$13:$AH$13,férié)</formula>
    </cfRule>
  </conditionalFormatting>
  <conditionalFormatting sqref="D13:AH16">
    <cfRule type="expression" dxfId="1355" priority="1" stopIfTrue="1">
      <formula>D$13=""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C64"/>
  <sheetViews>
    <sheetView zoomScale="85" zoomScaleNormal="85" workbookViewId="0">
      <selection activeCell="D16" sqref="D16:AH16"/>
    </sheetView>
  </sheetViews>
  <sheetFormatPr baseColWidth="10" defaultColWidth="11.42578125" defaultRowHeight="12.75" outlineLevelRow="1" x14ac:dyDescent="0.2"/>
  <cols>
    <col min="1" max="3" width="24.7109375" style="8" customWidth="1"/>
    <col min="4" max="4" width="6.28515625" style="4" customWidth="1"/>
    <col min="5" max="9" width="6.28515625" style="3" customWidth="1"/>
    <col min="10" max="34" width="6.28515625" style="4" customWidth="1"/>
    <col min="35" max="16384" width="11.42578125" style="4"/>
  </cols>
  <sheetData>
    <row r="1" spans="1:55" ht="36" customHeight="1" x14ac:dyDescent="0.2">
      <c r="A1" s="72" t="s">
        <v>46</v>
      </c>
      <c r="B1" s="17"/>
      <c r="C1" s="17"/>
      <c r="J1" s="7"/>
      <c r="K1" s="7"/>
      <c r="L1" s="49"/>
      <c r="M1" s="49"/>
      <c r="N1" s="49"/>
      <c r="O1" s="49"/>
      <c r="P1" s="49"/>
      <c r="Q1" s="41"/>
      <c r="R1" s="49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73"/>
      <c r="B2" s="29"/>
      <c r="C2" s="29"/>
      <c r="D2" s="30"/>
      <c r="E2" s="30"/>
      <c r="F2" s="30"/>
      <c r="G2" s="30"/>
      <c r="H2" s="30"/>
      <c r="I2" s="30"/>
      <c r="J2" s="30"/>
      <c r="K2" s="30"/>
      <c r="L2" s="50"/>
      <c r="M2" s="16"/>
      <c r="N2" s="16"/>
      <c r="O2" s="46"/>
      <c r="P2" s="46"/>
      <c r="Q2" s="51"/>
      <c r="R2" s="46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</row>
    <row r="3" spans="1:55" customFormat="1" x14ac:dyDescent="0.2">
      <c r="A3" s="29"/>
      <c r="B3" s="29"/>
      <c r="C3" s="29"/>
      <c r="D3" s="31"/>
      <c r="E3" s="31"/>
      <c r="F3" s="31"/>
      <c r="G3" s="31"/>
      <c r="H3" s="31"/>
      <c r="I3" s="31"/>
      <c r="J3" s="31"/>
      <c r="K3" s="31"/>
      <c r="L3" s="50"/>
      <c r="M3" s="16"/>
      <c r="N3" s="16"/>
      <c r="O3" s="47"/>
      <c r="P3" s="47"/>
      <c r="Q3" s="51"/>
      <c r="R3" s="47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55" s="1" customFormat="1" x14ac:dyDescent="0.2">
      <c r="D4" s="32"/>
      <c r="E4" s="32"/>
      <c r="F4" s="32"/>
      <c r="G4" s="32"/>
      <c r="H4" s="32"/>
      <c r="I4" s="32"/>
      <c r="J4" s="32"/>
      <c r="K4" s="32"/>
      <c r="L4" s="5"/>
      <c r="M4" s="16"/>
      <c r="N4" s="16"/>
      <c r="O4" s="32"/>
      <c r="P4" s="32"/>
      <c r="Q4" s="51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</row>
    <row r="5" spans="1:55" s="1" customFormat="1" ht="18" x14ac:dyDescent="0.25">
      <c r="D5" s="33"/>
      <c r="E5" s="33"/>
      <c r="F5" s="54"/>
      <c r="G5" s="55"/>
      <c r="H5" s="55"/>
      <c r="I5" s="55"/>
      <c r="J5" s="55"/>
      <c r="K5" s="55"/>
      <c r="L5" s="56"/>
      <c r="M5" s="56"/>
      <c r="N5" s="56"/>
      <c r="O5" s="55"/>
      <c r="P5" s="55"/>
      <c r="Q5" s="57"/>
      <c r="R5" s="55"/>
      <c r="S5" s="55"/>
      <c r="T5" s="55"/>
      <c r="U5" s="55"/>
      <c r="V5" s="55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</row>
    <row r="6" spans="1:55" s="1" customFormat="1" x14ac:dyDescent="0.2">
      <c r="D6" s="32"/>
      <c r="E6" s="32"/>
      <c r="F6" s="32"/>
      <c r="G6" s="32"/>
      <c r="H6" s="32"/>
      <c r="I6" s="32"/>
      <c r="J6" s="32"/>
      <c r="K6" s="32"/>
      <c r="L6" s="5"/>
      <c r="M6" s="16"/>
      <c r="N6" s="16"/>
      <c r="O6" s="32"/>
      <c r="P6" s="32"/>
      <c r="Q6" s="51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55" s="1" customFormat="1" ht="18" x14ac:dyDescent="0.25">
      <c r="D7" s="32"/>
      <c r="E7" s="32"/>
      <c r="F7" s="53"/>
      <c r="G7" s="58"/>
      <c r="H7" s="58"/>
      <c r="I7" s="58"/>
      <c r="J7" s="58"/>
      <c r="K7" s="58"/>
      <c r="L7" s="56"/>
      <c r="M7" s="56"/>
      <c r="N7" s="56"/>
      <c r="O7" s="58"/>
      <c r="P7" s="58"/>
      <c r="Q7" s="51"/>
      <c r="R7" s="32"/>
      <c r="S7" s="32"/>
      <c r="T7" s="32"/>
      <c r="U7" s="52"/>
      <c r="V7" s="53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1:55" customFormat="1" x14ac:dyDescent="0.2">
      <c r="A8" s="29"/>
      <c r="B8" s="29"/>
      <c r="C8" s="29"/>
      <c r="D8" s="34"/>
      <c r="E8" s="35"/>
      <c r="F8" s="35"/>
      <c r="G8" s="35"/>
      <c r="H8" s="35"/>
      <c r="I8" s="35"/>
      <c r="J8" s="35"/>
      <c r="K8" s="35"/>
      <c r="L8" s="50"/>
      <c r="M8" s="16"/>
      <c r="N8" s="16"/>
      <c r="O8" s="35"/>
      <c r="P8" s="35"/>
      <c r="Q8" s="51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29"/>
      <c r="B9" s="29"/>
      <c r="C9" s="29"/>
      <c r="D9" s="2"/>
      <c r="E9" s="2"/>
      <c r="F9" s="48"/>
      <c r="G9" s="48"/>
      <c r="H9" s="48"/>
      <c r="I9" s="48"/>
      <c r="J9" s="48"/>
      <c r="K9" s="48"/>
      <c r="L9" s="50"/>
      <c r="M9" s="16"/>
      <c r="N9" s="16"/>
      <c r="O9" s="48"/>
      <c r="P9" s="48"/>
      <c r="Q9" s="51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29"/>
      <c r="B10" s="29"/>
      <c r="C10" s="29"/>
      <c r="D10" s="30"/>
      <c r="E10" s="30"/>
      <c r="F10" s="30"/>
      <c r="G10" s="30"/>
      <c r="H10" s="30"/>
      <c r="I10" s="30"/>
      <c r="J10" s="30"/>
      <c r="K10" s="30"/>
      <c r="L10" s="50"/>
      <c r="M10" s="16"/>
      <c r="N10" s="16"/>
      <c r="O10" s="46"/>
      <c r="P10" s="46"/>
      <c r="Q10" s="51"/>
      <c r="R10" s="46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55" customFormat="1" ht="15" customHeight="1" x14ac:dyDescent="0.2">
      <c r="A11" s="36"/>
      <c r="B11" s="36"/>
      <c r="C11" s="36"/>
      <c r="E11" s="1"/>
      <c r="F11" s="1"/>
      <c r="G11" s="1"/>
      <c r="H11" s="1"/>
      <c r="I11" s="1"/>
      <c r="J11" s="37"/>
      <c r="K11" s="37"/>
      <c r="L11" s="37"/>
      <c r="M11" s="38"/>
      <c r="N11" s="37"/>
      <c r="O11" s="37"/>
      <c r="P11" s="37"/>
      <c r="Q11" s="37"/>
      <c r="R11" s="37"/>
      <c r="S11" s="37"/>
      <c r="T11" s="37"/>
      <c r="U11" s="38"/>
      <c r="V11" s="37"/>
      <c r="W11" s="37"/>
      <c r="X11" s="37"/>
      <c r="Y11" s="37"/>
      <c r="Z11" s="37"/>
      <c r="AA11" s="37"/>
      <c r="AB11" s="39"/>
      <c r="AC11" s="37"/>
      <c r="AD11" s="37"/>
      <c r="AE11" s="38"/>
      <c r="AF11" s="37"/>
      <c r="AG11" s="37"/>
      <c r="AH11" s="37"/>
    </row>
    <row r="12" spans="1:55" ht="15.75" x14ac:dyDescent="0.25">
      <c r="A12" s="18"/>
      <c r="B12" s="18"/>
      <c r="C12" s="18"/>
      <c r="D12" s="78">
        <f>EDATE(DATE('année calendaire'!A1,3,1),0)</f>
        <v>40602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80"/>
    </row>
    <row r="13" spans="1:55" s="3" customFormat="1" ht="12.75" customHeight="1" x14ac:dyDescent="0.2">
      <c r="A13" s="15"/>
      <c r="B13" s="15"/>
      <c r="C13" s="15"/>
      <c r="D13" s="40">
        <f>D12</f>
        <v>40602</v>
      </c>
      <c r="E13" s="40">
        <f>D13+1</f>
        <v>40603</v>
      </c>
      <c r="F13" s="40">
        <f>E13+1</f>
        <v>40604</v>
      </c>
      <c r="G13" s="40">
        <f>F13+1</f>
        <v>40605</v>
      </c>
      <c r="H13" s="40">
        <f t="shared" ref="H13:AC13" si="0">G13+1</f>
        <v>40606</v>
      </c>
      <c r="I13" s="40">
        <f t="shared" si="0"/>
        <v>40607</v>
      </c>
      <c r="J13" s="40">
        <f t="shared" si="0"/>
        <v>40608</v>
      </c>
      <c r="K13" s="40">
        <f t="shared" si="0"/>
        <v>40609</v>
      </c>
      <c r="L13" s="40">
        <f t="shared" si="0"/>
        <v>40610</v>
      </c>
      <c r="M13" s="40">
        <f t="shared" si="0"/>
        <v>40611</v>
      </c>
      <c r="N13" s="40">
        <f t="shared" si="0"/>
        <v>40612</v>
      </c>
      <c r="O13" s="40">
        <f t="shared" si="0"/>
        <v>40613</v>
      </c>
      <c r="P13" s="40">
        <f t="shared" si="0"/>
        <v>40614</v>
      </c>
      <c r="Q13" s="40">
        <f t="shared" si="0"/>
        <v>40615</v>
      </c>
      <c r="R13" s="40">
        <f t="shared" si="0"/>
        <v>40616</v>
      </c>
      <c r="S13" s="40">
        <f t="shared" si="0"/>
        <v>40617</v>
      </c>
      <c r="T13" s="40">
        <f t="shared" si="0"/>
        <v>40618</v>
      </c>
      <c r="U13" s="40">
        <f t="shared" si="0"/>
        <v>40619</v>
      </c>
      <c r="V13" s="40">
        <f t="shared" si="0"/>
        <v>40620</v>
      </c>
      <c r="W13" s="40">
        <f t="shared" si="0"/>
        <v>40621</v>
      </c>
      <c r="X13" s="40">
        <f t="shared" si="0"/>
        <v>40622</v>
      </c>
      <c r="Y13" s="40">
        <f t="shared" si="0"/>
        <v>40623</v>
      </c>
      <c r="Z13" s="40">
        <f t="shared" si="0"/>
        <v>40624</v>
      </c>
      <c r="AA13" s="40">
        <f t="shared" si="0"/>
        <v>40625</v>
      </c>
      <c r="AB13" s="40">
        <f t="shared" si="0"/>
        <v>40626</v>
      </c>
      <c r="AC13" s="40">
        <f t="shared" si="0"/>
        <v>40627</v>
      </c>
      <c r="AD13" s="40">
        <f>IF(AC13&lt;&gt;"",IF(AC13+1&lt;=EOMONTH(($D$12)*1,0),AC13+1,""),"")</f>
        <v>40628</v>
      </c>
      <c r="AE13" s="40">
        <f>IF(AD13="","",IF(MONTH(AD13+1)&lt;&gt;MONTH(AD13),"",AD13+1))</f>
        <v>40629</v>
      </c>
      <c r="AF13" s="40">
        <f t="shared" ref="AF13:AH13" si="1">IF(AE13="","",IF(MONTH(AE13+1)&lt;&gt;MONTH(AE13),"",AE13+1))</f>
        <v>40630</v>
      </c>
      <c r="AG13" s="40">
        <f t="shared" si="1"/>
        <v>40631</v>
      </c>
      <c r="AH13" s="40">
        <f t="shared" si="1"/>
        <v>40632</v>
      </c>
    </row>
    <row r="14" spans="1:55" x14ac:dyDescent="0.2">
      <c r="A14" s="9" t="s">
        <v>47</v>
      </c>
      <c r="B14" s="9" t="s">
        <v>48</v>
      </c>
      <c r="C14" s="9" t="s">
        <v>16</v>
      </c>
      <c r="D14" s="59">
        <f>D13</f>
        <v>40602</v>
      </c>
      <c r="E14" s="59">
        <f t="shared" ref="E14:AH14" si="2">E13</f>
        <v>40603</v>
      </c>
      <c r="F14" s="59">
        <f t="shared" si="2"/>
        <v>40604</v>
      </c>
      <c r="G14" s="59">
        <f t="shared" si="2"/>
        <v>40605</v>
      </c>
      <c r="H14" s="59">
        <f t="shared" si="2"/>
        <v>40606</v>
      </c>
      <c r="I14" s="59">
        <f t="shared" si="2"/>
        <v>40607</v>
      </c>
      <c r="J14" s="59">
        <f t="shared" si="2"/>
        <v>40608</v>
      </c>
      <c r="K14" s="59">
        <f t="shared" si="2"/>
        <v>40609</v>
      </c>
      <c r="L14" s="59">
        <f t="shared" si="2"/>
        <v>40610</v>
      </c>
      <c r="M14" s="59">
        <f t="shared" si="2"/>
        <v>40611</v>
      </c>
      <c r="N14" s="59">
        <f t="shared" si="2"/>
        <v>40612</v>
      </c>
      <c r="O14" s="59">
        <f t="shared" si="2"/>
        <v>40613</v>
      </c>
      <c r="P14" s="59">
        <f t="shared" si="2"/>
        <v>40614</v>
      </c>
      <c r="Q14" s="59">
        <f t="shared" si="2"/>
        <v>40615</v>
      </c>
      <c r="R14" s="59">
        <f t="shared" si="2"/>
        <v>40616</v>
      </c>
      <c r="S14" s="59">
        <f t="shared" si="2"/>
        <v>40617</v>
      </c>
      <c r="T14" s="59">
        <f t="shared" si="2"/>
        <v>40618</v>
      </c>
      <c r="U14" s="59">
        <f t="shared" si="2"/>
        <v>40619</v>
      </c>
      <c r="V14" s="59">
        <f t="shared" si="2"/>
        <v>40620</v>
      </c>
      <c r="W14" s="59">
        <f t="shared" si="2"/>
        <v>40621</v>
      </c>
      <c r="X14" s="59">
        <f t="shared" si="2"/>
        <v>40622</v>
      </c>
      <c r="Y14" s="59">
        <f t="shared" si="2"/>
        <v>40623</v>
      </c>
      <c r="Z14" s="59">
        <f t="shared" si="2"/>
        <v>40624</v>
      </c>
      <c r="AA14" s="59">
        <f t="shared" si="2"/>
        <v>40625</v>
      </c>
      <c r="AB14" s="59">
        <f t="shared" si="2"/>
        <v>40626</v>
      </c>
      <c r="AC14" s="59">
        <f t="shared" si="2"/>
        <v>40627</v>
      </c>
      <c r="AD14" s="59">
        <f t="shared" si="2"/>
        <v>40628</v>
      </c>
      <c r="AE14" s="59">
        <f t="shared" si="2"/>
        <v>40629</v>
      </c>
      <c r="AF14" s="59">
        <f t="shared" si="2"/>
        <v>40630</v>
      </c>
      <c r="AG14" s="59">
        <f t="shared" si="2"/>
        <v>40631</v>
      </c>
      <c r="AH14" s="59">
        <f t="shared" si="2"/>
        <v>40632</v>
      </c>
      <c r="AI14" s="4" t="s">
        <v>49</v>
      </c>
    </row>
    <row r="15" spans="1:55" s="3" customFormat="1" ht="13.9" customHeight="1" outlineLevel="1" x14ac:dyDescent="0.2">
      <c r="A15" s="43"/>
      <c r="B15" s="71"/>
      <c r="C15" s="71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3">
        <f>SUM(H15:AH15)</f>
        <v>0</v>
      </c>
    </row>
    <row r="16" spans="1:55" s="3" customFormat="1" x14ac:dyDescent="0.2">
      <c r="A16" s="42"/>
      <c r="B16" s="42"/>
      <c r="C16" s="42"/>
      <c r="D16" s="44">
        <f>SUM(D$15:D15)</f>
        <v>0</v>
      </c>
      <c r="E16" s="44">
        <f>SUM(E$15:E15)</f>
        <v>0</v>
      </c>
      <c r="F16" s="44">
        <f>SUM(F$15:F15)</f>
        <v>0</v>
      </c>
      <c r="G16" s="44">
        <f>SUM(G$15:G15)</f>
        <v>0</v>
      </c>
      <c r="H16" s="44">
        <f>SUM(H$15:H15)</f>
        <v>0</v>
      </c>
      <c r="I16" s="44">
        <f>SUM(I$15:I15)</f>
        <v>0</v>
      </c>
      <c r="J16" s="44">
        <f>SUM(J$15:J15)</f>
        <v>0</v>
      </c>
      <c r="K16" s="44">
        <f>SUM(K$15:K15)</f>
        <v>0</v>
      </c>
      <c r="L16" s="44">
        <f>SUM(L$15:L15)</f>
        <v>0</v>
      </c>
      <c r="M16" s="44">
        <f>SUM(M$15:M15)</f>
        <v>0</v>
      </c>
      <c r="N16" s="44">
        <f>SUM(N$15:N15)</f>
        <v>0</v>
      </c>
      <c r="O16" s="44">
        <f>SUM(O$15:O15)</f>
        <v>0</v>
      </c>
      <c r="P16" s="44">
        <f>SUM(P$15:P15)</f>
        <v>0</v>
      </c>
      <c r="Q16" s="44">
        <f>SUM(Q$15:Q15)</f>
        <v>0</v>
      </c>
      <c r="R16" s="44">
        <f>SUM(R$15:R15)</f>
        <v>0</v>
      </c>
      <c r="S16" s="44">
        <f>SUM(S$15:S15)</f>
        <v>0</v>
      </c>
      <c r="T16" s="44">
        <f>SUM(T$15:T15)</f>
        <v>0</v>
      </c>
      <c r="U16" s="44">
        <f>SUM(U$15:U15)</f>
        <v>0</v>
      </c>
      <c r="V16" s="44">
        <f>SUM(V$15:V15)</f>
        <v>0</v>
      </c>
      <c r="W16" s="44">
        <f>SUM(W$15:W15)</f>
        <v>0</v>
      </c>
      <c r="X16" s="44">
        <f>SUM(X$15:X15)</f>
        <v>0</v>
      </c>
      <c r="Y16" s="44">
        <f>SUM(Y$15:Y15)</f>
        <v>0</v>
      </c>
      <c r="Z16" s="44">
        <f>SUM(Z$15:Z15)</f>
        <v>0</v>
      </c>
      <c r="AA16" s="44">
        <f>SUM(AA$15:AA15)</f>
        <v>0</v>
      </c>
      <c r="AB16" s="44">
        <f>SUM(AB$15:AB15)</f>
        <v>0</v>
      </c>
      <c r="AC16" s="44">
        <f>SUM(AC$15:AC15)</f>
        <v>0</v>
      </c>
      <c r="AD16" s="44">
        <f>SUM(AD$15:AD15)</f>
        <v>0</v>
      </c>
      <c r="AE16" s="44">
        <f>SUM(AE$15:AE15)</f>
        <v>0</v>
      </c>
      <c r="AF16" s="44">
        <f>SUM(AF$15:AF15)</f>
        <v>0</v>
      </c>
      <c r="AG16" s="44">
        <f>SUM(AG$15:AG15)</f>
        <v>0</v>
      </c>
      <c r="AH16" s="44">
        <f>SUM(AH$15:AH15)</f>
        <v>0</v>
      </c>
      <c r="AI16" s="3">
        <f>SUM(H16:AH16)</f>
        <v>0</v>
      </c>
    </row>
    <row r="17" spans="1:34" s="3" customFormat="1" x14ac:dyDescent="0.2">
      <c r="A17" s="42"/>
      <c r="B17" s="42"/>
      <c r="C17" s="4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</row>
    <row r="18" spans="1:34" s="3" customFormat="1" x14ac:dyDescent="0.2">
      <c r="A18" s="42"/>
      <c r="B18" s="42"/>
      <c r="C18" s="42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s="3" customFormat="1" x14ac:dyDescent="0.2">
      <c r="A19" s="13"/>
      <c r="B19" s="13"/>
      <c r="C19" s="1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">
      <c r="D20" s="10"/>
      <c r="E20" s="5"/>
      <c r="F20" s="5"/>
      <c r="G20" s="5"/>
      <c r="H20" s="5"/>
      <c r="I20" s="5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15.75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x14ac:dyDescent="0.2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x14ac:dyDescent="0.2"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3" customFormat="1" x14ac:dyDescent="0.2">
      <c r="A24" s="13"/>
      <c r="B24" s="13"/>
      <c r="C24" s="1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s="3" customFormat="1" x14ac:dyDescent="0.2">
      <c r="A25" s="13"/>
      <c r="B25" s="13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</row>
    <row r="26" spans="1:34" s="3" customFormat="1" x14ac:dyDescent="0.2">
      <c r="A26" s="13"/>
      <c r="B26" s="13"/>
      <c r="C26" s="1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s="3" customFormat="1" x14ac:dyDescent="0.2">
      <c r="A27" s="13"/>
      <c r="B27" s="13"/>
      <c r="C27" s="1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">
      <c r="D28" s="10"/>
      <c r="E28" s="5"/>
      <c r="F28" s="5"/>
      <c r="G28" s="5"/>
      <c r="H28" s="5"/>
      <c r="I28" s="5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ht="15.75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2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x14ac:dyDescent="0.2"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 s="3" customFormat="1" x14ac:dyDescent="0.2">
      <c r="A32" s="13"/>
      <c r="B32" s="13"/>
      <c r="C32" s="13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s="3" customFormat="1" x14ac:dyDescent="0.2">
      <c r="A33" s="13"/>
      <c r="B33" s="13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</row>
    <row r="34" spans="1:34" s="3" customFormat="1" x14ac:dyDescent="0.2">
      <c r="A34" s="13"/>
      <c r="B34" s="13"/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s="3" customFormat="1" x14ac:dyDescent="0.2">
      <c r="A35" s="13"/>
      <c r="B35" s="13"/>
      <c r="C35" s="13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">
      <c r="D36" s="10"/>
      <c r="E36" s="5"/>
      <c r="F36" s="5"/>
      <c r="G36" s="5"/>
      <c r="H36" s="5"/>
      <c r="I36" s="5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5.75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x14ac:dyDescent="0.2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x14ac:dyDescent="0.2"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1:34" s="3" customFormat="1" x14ac:dyDescent="0.2">
      <c r="A40" s="13"/>
      <c r="B40" s="13"/>
      <c r="C40" s="13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s="3" customFormat="1" x14ac:dyDescent="0.2">
      <c r="A41" s="13"/>
      <c r="B41" s="13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</row>
    <row r="42" spans="1:34" s="3" customFormat="1" x14ac:dyDescent="0.2">
      <c r="A42" s="13"/>
      <c r="B42" s="13"/>
      <c r="C42" s="13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s="3" customFormat="1" x14ac:dyDescent="0.2">
      <c r="A43" s="13"/>
      <c r="B43" s="13"/>
      <c r="C43" s="13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</row>
    <row r="44" spans="1:34" x14ac:dyDescent="0.2">
      <c r="D44" s="10"/>
      <c r="E44" s="5"/>
      <c r="F44" s="5"/>
      <c r="G44" s="5"/>
      <c r="H44" s="5"/>
      <c r="I44" s="5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15.75" x14ac:dyDescent="0.25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 spans="1:34" x14ac:dyDescent="0.2"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1:34" s="3" customFormat="1" x14ac:dyDescent="0.2">
      <c r="A48" s="13"/>
      <c r="B48" s="13"/>
      <c r="C48" s="13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s="3" customFormat="1" x14ac:dyDescent="0.2">
      <c r="A49" s="13"/>
      <c r="B49" s="13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</row>
    <row r="50" spans="1:34" s="3" customFormat="1" x14ac:dyDescent="0.2">
      <c r="A50" s="13"/>
      <c r="B50" s="13"/>
      <c r="C50" s="13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s="3" customFormat="1" x14ac:dyDescent="0.2">
      <c r="A51" s="13"/>
      <c r="B51" s="13"/>
      <c r="C51" s="13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x14ac:dyDescent="0.2">
      <c r="D52" s="10"/>
      <c r="E52" s="5"/>
      <c r="F52" s="5"/>
      <c r="G52" s="5"/>
      <c r="H52" s="5"/>
      <c r="I52" s="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ht="15.75" x14ac:dyDescent="0.25"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x14ac:dyDescent="0.2"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1:34" x14ac:dyDescent="0.2"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1:34" s="3" customFormat="1" x14ac:dyDescent="0.2">
      <c r="A56" s="13"/>
      <c r="B56" s="13"/>
      <c r="C56" s="13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s="3" customFormat="1" x14ac:dyDescent="0.2">
      <c r="A57" s="13"/>
      <c r="B57" s="13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</row>
    <row r="58" spans="1:34" s="3" customFormat="1" x14ac:dyDescent="0.2">
      <c r="A58" s="13"/>
      <c r="B58" s="13"/>
      <c r="C58" s="13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s="3" customFormat="1" x14ac:dyDescent="0.2">
      <c r="A59" s="13"/>
      <c r="B59" s="13"/>
      <c r="C59" s="13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x14ac:dyDescent="0.2">
      <c r="D60" s="10"/>
      <c r="E60" s="5"/>
      <c r="F60" s="5"/>
      <c r="G60" s="5"/>
      <c r="H60" s="5"/>
      <c r="I60" s="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x14ac:dyDescent="0.2">
      <c r="D61" s="10"/>
      <c r="E61" s="5"/>
      <c r="F61" s="5"/>
      <c r="G61" s="5"/>
      <c r="H61" s="5"/>
      <c r="I61" s="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x14ac:dyDescent="0.2">
      <c r="D62" s="10"/>
      <c r="E62" s="5"/>
      <c r="F62" s="5"/>
      <c r="G62" s="5"/>
      <c r="H62" s="5"/>
      <c r="I62" s="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">
      <c r="D63" s="10"/>
      <c r="E63" s="5"/>
      <c r="F63" s="5"/>
      <c r="G63" s="5"/>
      <c r="H63" s="5"/>
      <c r="I63" s="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x14ac:dyDescent="0.2">
      <c r="D64" s="10"/>
      <c r="E64" s="5"/>
      <c r="F64" s="5"/>
      <c r="G64" s="5"/>
      <c r="H64" s="5"/>
      <c r="I64" s="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</sheetData>
  <mergeCells count="1">
    <mergeCell ref="D12:AH12"/>
  </mergeCells>
  <phoneticPr fontId="1" type="noConversion"/>
  <conditionalFormatting sqref="Q2:Q4 Q6:Q10">
    <cfRule type="cellIs" dxfId="1354" priority="410" stopIfTrue="1" operator="equal">
      <formula>"GV"</formula>
    </cfRule>
    <cfRule type="cellIs" dxfId="1353" priority="411" stopIfTrue="1" operator="equal">
      <formula>"PC"</formula>
    </cfRule>
    <cfRule type="cellIs" dxfId="1352" priority="412" stopIfTrue="1" operator="equal">
      <formula>"R"</formula>
    </cfRule>
    <cfRule type="cellIs" dxfId="1351" priority="413" stopIfTrue="1" operator="equal">
      <formula>"E"</formula>
    </cfRule>
    <cfRule type="cellIs" dxfId="1350" priority="414" stopIfTrue="1" operator="equal">
      <formula>"PT"</formula>
    </cfRule>
    <cfRule type="cellIs" dxfId="1349" priority="415" stopIfTrue="1" operator="equal">
      <formula>"mt"</formula>
    </cfRule>
  </conditionalFormatting>
  <conditionalFormatting sqref="Q2:Q10">
    <cfRule type="cellIs" dxfId="1348" priority="467" stopIfTrue="1" operator="equal">
      <formula>"cc"</formula>
    </cfRule>
    <cfRule type="cellIs" dxfId="1347" priority="468" stopIfTrue="1" operator="equal">
      <formula>"cl"</formula>
    </cfRule>
    <cfRule type="cellIs" dxfId="1346" priority="469" stopIfTrue="1" operator="equal">
      <formula>"m"</formula>
    </cfRule>
  </conditionalFormatting>
  <conditionalFormatting sqref="Q2:Q10">
    <cfRule type="cellIs" dxfId="1345" priority="464" stopIfTrue="1" operator="equal">
      <formula>"F"</formula>
    </cfRule>
    <cfRule type="cellIs" dxfId="1344" priority="465" stopIfTrue="1" operator="equal">
      <formula>"WK"</formula>
    </cfRule>
    <cfRule type="cellIs" dxfId="1343" priority="466" stopIfTrue="1" operator="equal">
      <formula>"T"</formula>
    </cfRule>
  </conditionalFormatting>
  <conditionalFormatting sqref="Q5">
    <cfRule type="cellIs" dxfId="1342" priority="398" stopIfTrue="1" operator="equal">
      <formula>"GV"</formula>
    </cfRule>
    <cfRule type="cellIs" dxfId="1341" priority="399" stopIfTrue="1" operator="equal">
      <formula>"PC"</formula>
    </cfRule>
    <cfRule type="cellIs" dxfId="1340" priority="400" stopIfTrue="1" operator="equal">
      <formula>"R"</formula>
    </cfRule>
    <cfRule type="cellIs" dxfId="1339" priority="401" stopIfTrue="1" operator="equal">
      <formula>"E"</formula>
    </cfRule>
    <cfRule type="cellIs" dxfId="1338" priority="402" stopIfTrue="1" operator="equal">
      <formula>"PT"</formula>
    </cfRule>
    <cfRule type="cellIs" dxfId="1337" priority="403" stopIfTrue="1" operator="equal">
      <formula>"mt"</formula>
    </cfRule>
  </conditionalFormatting>
  <conditionalFormatting sqref="D14:AH14">
    <cfRule type="expression" dxfId="1336" priority="106">
      <formula>COUNTIF($D$13:$AH$13,férié)</formula>
    </cfRule>
  </conditionalFormatting>
  <conditionalFormatting sqref="Q2:Q10">
    <cfRule type="cellIs" dxfId="1335" priority="103" stopIfTrue="1" operator="equal">
      <formula>"cc"</formula>
    </cfRule>
    <cfRule type="cellIs" dxfId="1334" priority="104" stopIfTrue="1" operator="equal">
      <formula>"cl"</formula>
    </cfRule>
    <cfRule type="cellIs" dxfId="1333" priority="105" stopIfTrue="1" operator="equal">
      <formula>"m"</formula>
    </cfRule>
  </conditionalFormatting>
  <conditionalFormatting sqref="Q2:Q10">
    <cfRule type="cellIs" dxfId="1332" priority="100" stopIfTrue="1" operator="equal">
      <formula>"F"</formula>
    </cfRule>
    <cfRule type="cellIs" dxfId="1331" priority="101" stopIfTrue="1" operator="equal">
      <formula>"WK"</formula>
    </cfRule>
    <cfRule type="cellIs" dxfId="1330" priority="102" stopIfTrue="1" operator="equal">
      <formula>"T"</formula>
    </cfRule>
  </conditionalFormatting>
  <conditionalFormatting sqref="Q2:Q4 Q6:Q10">
    <cfRule type="cellIs" dxfId="1329" priority="94" stopIfTrue="1" operator="equal">
      <formula>"GV"</formula>
    </cfRule>
    <cfRule type="cellIs" dxfId="1328" priority="95" stopIfTrue="1" operator="equal">
      <formula>"PC"</formula>
    </cfRule>
    <cfRule type="cellIs" dxfId="1327" priority="96" stopIfTrue="1" operator="equal">
      <formula>"R"</formula>
    </cfRule>
    <cfRule type="cellIs" dxfId="1326" priority="97" stopIfTrue="1" operator="equal">
      <formula>"E"</formula>
    </cfRule>
    <cfRule type="cellIs" dxfId="1325" priority="98" stopIfTrue="1" operator="equal">
      <formula>"PT"</formula>
    </cfRule>
    <cfRule type="cellIs" dxfId="1324" priority="99" stopIfTrue="1" operator="equal">
      <formula>"mt"</formula>
    </cfRule>
  </conditionalFormatting>
  <conditionalFormatting sqref="Q5">
    <cfRule type="cellIs" dxfId="1323" priority="88" stopIfTrue="1" operator="equal">
      <formula>"GV"</formula>
    </cfRule>
    <cfRule type="cellIs" dxfId="1322" priority="89" stopIfTrue="1" operator="equal">
      <formula>"PC"</formula>
    </cfRule>
    <cfRule type="cellIs" dxfId="1321" priority="90" stopIfTrue="1" operator="equal">
      <formula>"R"</formula>
    </cfRule>
    <cfRule type="cellIs" dxfId="1320" priority="91" stopIfTrue="1" operator="equal">
      <formula>"E"</formula>
    </cfRule>
    <cfRule type="cellIs" dxfId="1319" priority="92" stopIfTrue="1" operator="equal">
      <formula>"PT"</formula>
    </cfRule>
    <cfRule type="cellIs" dxfId="1318" priority="93" stopIfTrue="1" operator="equal">
      <formula>"mt"</formula>
    </cfRule>
  </conditionalFormatting>
  <conditionalFormatting sqref="D14:AH14">
    <cfRule type="expression" dxfId="1317" priority="87">
      <formula>COUNTIF($D$13:$AH$13,férié)</formula>
    </cfRule>
  </conditionalFormatting>
  <conditionalFormatting sqref="D15:AH16">
    <cfRule type="expression" dxfId="1316" priority="85">
      <formula>COUNTIF(JF,D$13)</formula>
    </cfRule>
    <cfRule type="expression" dxfId="1315" priority="86">
      <formula>WEEKDAY(D$13,2)&gt;5</formula>
    </cfRule>
  </conditionalFormatting>
  <conditionalFormatting sqref="Q2:Q10">
    <cfRule type="cellIs" dxfId="1314" priority="82" stopIfTrue="1" operator="equal">
      <formula>"cc"</formula>
    </cfRule>
    <cfRule type="cellIs" dxfId="1313" priority="83" stopIfTrue="1" operator="equal">
      <formula>"cl"</formula>
    </cfRule>
    <cfRule type="cellIs" dxfId="1312" priority="84" stopIfTrue="1" operator="equal">
      <formula>"m"</formula>
    </cfRule>
  </conditionalFormatting>
  <conditionalFormatting sqref="Q2:Q10">
    <cfRule type="cellIs" dxfId="1311" priority="79" stopIfTrue="1" operator="equal">
      <formula>"F"</formula>
    </cfRule>
    <cfRule type="cellIs" dxfId="1310" priority="80" stopIfTrue="1" operator="equal">
      <formula>"WK"</formula>
    </cfRule>
    <cfRule type="cellIs" dxfId="1309" priority="81" stopIfTrue="1" operator="equal">
      <formula>"T"</formula>
    </cfRule>
  </conditionalFormatting>
  <conditionalFormatting sqref="Q2:Q4 Q6:Q10">
    <cfRule type="cellIs" dxfId="1308" priority="73" stopIfTrue="1" operator="equal">
      <formula>"GV"</formula>
    </cfRule>
    <cfRule type="cellIs" dxfId="1307" priority="74" stopIfTrue="1" operator="equal">
      <formula>"PC"</formula>
    </cfRule>
    <cfRule type="cellIs" dxfId="1306" priority="75" stopIfTrue="1" operator="equal">
      <formula>"R"</formula>
    </cfRule>
    <cfRule type="cellIs" dxfId="1305" priority="76" stopIfTrue="1" operator="equal">
      <formula>"E"</formula>
    </cfRule>
    <cfRule type="cellIs" dxfId="1304" priority="77" stopIfTrue="1" operator="equal">
      <formula>"PT"</formula>
    </cfRule>
    <cfRule type="cellIs" dxfId="1303" priority="78" stopIfTrue="1" operator="equal">
      <formula>"mt"</formula>
    </cfRule>
  </conditionalFormatting>
  <conditionalFormatting sqref="Q5">
    <cfRule type="cellIs" dxfId="1302" priority="67" stopIfTrue="1" operator="equal">
      <formula>"GV"</formula>
    </cfRule>
    <cfRule type="cellIs" dxfId="1301" priority="68" stopIfTrue="1" operator="equal">
      <formula>"PC"</formula>
    </cfRule>
    <cfRule type="cellIs" dxfId="1300" priority="69" stopIfTrue="1" operator="equal">
      <formula>"R"</formula>
    </cfRule>
    <cfRule type="cellIs" dxfId="1299" priority="70" stopIfTrue="1" operator="equal">
      <formula>"E"</formula>
    </cfRule>
    <cfRule type="cellIs" dxfId="1298" priority="71" stopIfTrue="1" operator="equal">
      <formula>"PT"</formula>
    </cfRule>
    <cfRule type="cellIs" dxfId="1297" priority="72" stopIfTrue="1" operator="equal">
      <formula>"mt"</formula>
    </cfRule>
  </conditionalFormatting>
  <conditionalFormatting sqref="D14:AH14">
    <cfRule type="expression" dxfId="1296" priority="66">
      <formula>COUNTIF($D$13:$AH$13,férié)</formula>
    </cfRule>
  </conditionalFormatting>
  <conditionalFormatting sqref="D15:AH16">
    <cfRule type="expression" dxfId="1295" priority="63">
      <formula>D$13=""</formula>
    </cfRule>
    <cfRule type="expression" dxfId="1294" priority="64">
      <formula>COUNTIF(JF,D$13)</formula>
    </cfRule>
    <cfRule type="expression" dxfId="1293" priority="65">
      <formula>WEEKDAY(D$13,2)&gt;5</formula>
    </cfRule>
  </conditionalFormatting>
  <conditionalFormatting sqref="Q2:Q4 Q6:Q10">
    <cfRule type="cellIs" dxfId="1292" priority="57" stopIfTrue="1" operator="equal">
      <formula>"GV"</formula>
    </cfRule>
    <cfRule type="cellIs" dxfId="1291" priority="58" stopIfTrue="1" operator="equal">
      <formula>"PC"</formula>
    </cfRule>
    <cfRule type="cellIs" dxfId="1290" priority="59" stopIfTrue="1" operator="equal">
      <formula>"R"</formula>
    </cfRule>
    <cfRule type="cellIs" dxfId="1289" priority="60" stopIfTrue="1" operator="equal">
      <formula>"E"</formula>
    </cfRule>
    <cfRule type="cellIs" dxfId="1288" priority="61" stopIfTrue="1" operator="equal">
      <formula>"PT"</formula>
    </cfRule>
    <cfRule type="cellIs" dxfId="1287" priority="62" stopIfTrue="1" operator="equal">
      <formula>"mt"</formula>
    </cfRule>
  </conditionalFormatting>
  <conditionalFormatting sqref="Q2:Q10">
    <cfRule type="cellIs" dxfId="1286" priority="54" stopIfTrue="1" operator="equal">
      <formula>"cc"</formula>
    </cfRule>
    <cfRule type="cellIs" dxfId="1285" priority="55" stopIfTrue="1" operator="equal">
      <formula>"cl"</formula>
    </cfRule>
    <cfRule type="cellIs" dxfId="1284" priority="56" stopIfTrue="1" operator="equal">
      <formula>"m"</formula>
    </cfRule>
  </conditionalFormatting>
  <conditionalFormatting sqref="Q2:Q10">
    <cfRule type="cellIs" dxfId="1283" priority="51" stopIfTrue="1" operator="equal">
      <formula>"F"</formula>
    </cfRule>
    <cfRule type="cellIs" dxfId="1282" priority="52" stopIfTrue="1" operator="equal">
      <formula>"WK"</formula>
    </cfRule>
    <cfRule type="cellIs" dxfId="1281" priority="53" stopIfTrue="1" operator="equal">
      <formula>"T"</formula>
    </cfRule>
  </conditionalFormatting>
  <conditionalFormatting sqref="Q5">
    <cfRule type="cellIs" dxfId="1280" priority="45" stopIfTrue="1" operator="equal">
      <formula>"GV"</formula>
    </cfRule>
    <cfRule type="cellIs" dxfId="1279" priority="46" stopIfTrue="1" operator="equal">
      <formula>"PC"</formula>
    </cfRule>
    <cfRule type="cellIs" dxfId="1278" priority="47" stopIfTrue="1" operator="equal">
      <formula>"R"</formula>
    </cfRule>
    <cfRule type="cellIs" dxfId="1277" priority="48" stopIfTrue="1" operator="equal">
      <formula>"E"</formula>
    </cfRule>
    <cfRule type="cellIs" dxfId="1276" priority="49" stopIfTrue="1" operator="equal">
      <formula>"PT"</formula>
    </cfRule>
    <cfRule type="cellIs" dxfId="1275" priority="50" stopIfTrue="1" operator="equal">
      <formula>"mt"</formula>
    </cfRule>
  </conditionalFormatting>
  <conditionalFormatting sqref="D14:AH14">
    <cfRule type="expression" dxfId="1274" priority="44">
      <formula>COUNTIF($D$13:$AH$13,férié)</formula>
    </cfRule>
  </conditionalFormatting>
  <conditionalFormatting sqref="Q2:Q10">
    <cfRule type="cellIs" dxfId="1273" priority="41" stopIfTrue="1" operator="equal">
      <formula>"cc"</formula>
    </cfRule>
    <cfRule type="cellIs" dxfId="1272" priority="42" stopIfTrue="1" operator="equal">
      <formula>"cl"</formula>
    </cfRule>
    <cfRule type="cellIs" dxfId="1271" priority="43" stopIfTrue="1" operator="equal">
      <formula>"m"</formula>
    </cfRule>
  </conditionalFormatting>
  <conditionalFormatting sqref="Q2:Q10">
    <cfRule type="cellIs" dxfId="1270" priority="38" stopIfTrue="1" operator="equal">
      <formula>"F"</formula>
    </cfRule>
    <cfRule type="cellIs" dxfId="1269" priority="39" stopIfTrue="1" operator="equal">
      <formula>"WK"</formula>
    </cfRule>
    <cfRule type="cellIs" dxfId="1268" priority="40" stopIfTrue="1" operator="equal">
      <formula>"T"</formula>
    </cfRule>
  </conditionalFormatting>
  <conditionalFormatting sqref="Q2:Q4 Q6:Q10">
    <cfRule type="cellIs" dxfId="1267" priority="32" stopIfTrue="1" operator="equal">
      <formula>"GV"</formula>
    </cfRule>
    <cfRule type="cellIs" dxfId="1266" priority="33" stopIfTrue="1" operator="equal">
      <formula>"PC"</formula>
    </cfRule>
    <cfRule type="cellIs" dxfId="1265" priority="34" stopIfTrue="1" operator="equal">
      <formula>"R"</formula>
    </cfRule>
    <cfRule type="cellIs" dxfId="1264" priority="35" stopIfTrue="1" operator="equal">
      <formula>"E"</formula>
    </cfRule>
    <cfRule type="cellIs" dxfId="1263" priority="36" stopIfTrue="1" operator="equal">
      <formula>"PT"</formula>
    </cfRule>
    <cfRule type="cellIs" dxfId="1262" priority="37" stopIfTrue="1" operator="equal">
      <formula>"mt"</formula>
    </cfRule>
  </conditionalFormatting>
  <conditionalFormatting sqref="Q5">
    <cfRule type="cellIs" dxfId="1261" priority="26" stopIfTrue="1" operator="equal">
      <formula>"GV"</formula>
    </cfRule>
    <cfRule type="cellIs" dxfId="1260" priority="27" stopIfTrue="1" operator="equal">
      <formula>"PC"</formula>
    </cfRule>
    <cfRule type="cellIs" dxfId="1259" priority="28" stopIfTrue="1" operator="equal">
      <formula>"R"</formula>
    </cfRule>
    <cfRule type="cellIs" dxfId="1258" priority="29" stopIfTrue="1" operator="equal">
      <formula>"E"</formula>
    </cfRule>
    <cfRule type="cellIs" dxfId="1257" priority="30" stopIfTrue="1" operator="equal">
      <formula>"PT"</formula>
    </cfRule>
    <cfRule type="cellIs" dxfId="1256" priority="31" stopIfTrue="1" operator="equal">
      <formula>"mt"</formula>
    </cfRule>
  </conditionalFormatting>
  <conditionalFormatting sqref="D14:AH14">
    <cfRule type="expression" dxfId="1255" priority="25">
      <formula>COUNTIF($D$13:$AH$13,férié)</formula>
    </cfRule>
  </conditionalFormatting>
  <conditionalFormatting sqref="Q2:Q10">
    <cfRule type="cellIs" dxfId="1254" priority="20" stopIfTrue="1" operator="equal">
      <formula>"cc"</formula>
    </cfRule>
    <cfRule type="cellIs" dxfId="1253" priority="21" stopIfTrue="1" operator="equal">
      <formula>"cl"</formula>
    </cfRule>
    <cfRule type="cellIs" dxfId="1252" priority="22" stopIfTrue="1" operator="equal">
      <formula>"m"</formula>
    </cfRule>
  </conditionalFormatting>
  <conditionalFormatting sqref="Q2:Q10">
    <cfRule type="cellIs" dxfId="1251" priority="17" stopIfTrue="1" operator="equal">
      <formula>"F"</formula>
    </cfRule>
    <cfRule type="cellIs" dxfId="1250" priority="18" stopIfTrue="1" operator="equal">
      <formula>"WK"</formula>
    </cfRule>
    <cfRule type="cellIs" dxfId="1249" priority="19" stopIfTrue="1" operator="equal">
      <formula>"T"</formula>
    </cfRule>
  </conditionalFormatting>
  <conditionalFormatting sqref="Q2:Q4 Q6:Q10">
    <cfRule type="cellIs" dxfId="1248" priority="11" stopIfTrue="1" operator="equal">
      <formula>"GV"</formula>
    </cfRule>
    <cfRule type="cellIs" dxfId="1247" priority="12" stopIfTrue="1" operator="equal">
      <formula>"PC"</formula>
    </cfRule>
    <cfRule type="cellIs" dxfId="1246" priority="13" stopIfTrue="1" operator="equal">
      <formula>"R"</formula>
    </cfRule>
    <cfRule type="cellIs" dxfId="1245" priority="14" stopIfTrue="1" operator="equal">
      <formula>"E"</formula>
    </cfRule>
    <cfRule type="cellIs" dxfId="1244" priority="15" stopIfTrue="1" operator="equal">
      <formula>"PT"</formula>
    </cfRule>
    <cfRule type="cellIs" dxfId="1243" priority="16" stopIfTrue="1" operator="equal">
      <formula>"mt"</formula>
    </cfRule>
  </conditionalFormatting>
  <conditionalFormatting sqref="Q5">
    <cfRule type="cellIs" dxfId="1242" priority="5" stopIfTrue="1" operator="equal">
      <formula>"GV"</formula>
    </cfRule>
    <cfRule type="cellIs" dxfId="1241" priority="6" stopIfTrue="1" operator="equal">
      <formula>"PC"</formula>
    </cfRule>
    <cfRule type="cellIs" dxfId="1240" priority="7" stopIfTrue="1" operator="equal">
      <formula>"R"</formula>
    </cfRule>
    <cfRule type="cellIs" dxfId="1239" priority="8" stopIfTrue="1" operator="equal">
      <formula>"E"</formula>
    </cfRule>
    <cfRule type="cellIs" dxfId="1238" priority="9" stopIfTrue="1" operator="equal">
      <formula>"PT"</formula>
    </cfRule>
    <cfRule type="cellIs" dxfId="1237" priority="10" stopIfTrue="1" operator="equal">
      <formula>"mt"</formula>
    </cfRule>
  </conditionalFormatting>
  <conditionalFormatting sqref="D14:AH14">
    <cfRule type="expression" dxfId="1236" priority="4">
      <formula>COUNTIF($D$13:$AH$13,férié)</formula>
    </cfRule>
  </conditionalFormatting>
  <conditionalFormatting sqref="D13:AH16">
    <cfRule type="expression" dxfId="1235" priority="1" stopIfTrue="1">
      <formula>D$13=""</formula>
    </cfRule>
  </conditionalFormatting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C64"/>
  <sheetViews>
    <sheetView topLeftCell="A5" zoomScale="85" zoomScaleNormal="85" workbookViewId="0">
      <selection activeCell="D16" sqref="D16:AH16"/>
    </sheetView>
  </sheetViews>
  <sheetFormatPr baseColWidth="10" defaultColWidth="11.42578125" defaultRowHeight="12.75" outlineLevelRow="1" x14ac:dyDescent="0.2"/>
  <cols>
    <col min="1" max="3" width="24.7109375" style="8" customWidth="1"/>
    <col min="4" max="4" width="6.28515625" style="4" customWidth="1"/>
    <col min="5" max="9" width="6.28515625" style="3" customWidth="1"/>
    <col min="10" max="34" width="6.28515625" style="4" customWidth="1"/>
    <col min="35" max="16384" width="11.42578125" style="4"/>
  </cols>
  <sheetData>
    <row r="1" spans="1:55" ht="36" customHeight="1" x14ac:dyDescent="0.2">
      <c r="A1" s="72" t="s">
        <v>46</v>
      </c>
      <c r="B1" s="17"/>
      <c r="C1" s="17"/>
      <c r="J1" s="7"/>
      <c r="K1" s="7"/>
      <c r="L1" s="49"/>
      <c r="M1" s="49"/>
      <c r="N1" s="49"/>
      <c r="O1" s="49"/>
      <c r="P1" s="49"/>
      <c r="Q1" s="41"/>
      <c r="R1" s="49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73"/>
      <c r="B2" s="29"/>
      <c r="C2" s="29"/>
      <c r="D2" s="30"/>
      <c r="E2" s="30"/>
      <c r="F2" s="30"/>
      <c r="G2" s="30"/>
      <c r="H2" s="30"/>
      <c r="I2" s="30"/>
      <c r="J2" s="30"/>
      <c r="K2" s="30"/>
      <c r="L2" s="50"/>
      <c r="M2" s="16"/>
      <c r="N2" s="16"/>
      <c r="O2" s="46"/>
      <c r="P2" s="46"/>
      <c r="Q2" s="51"/>
      <c r="R2" s="46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</row>
    <row r="3" spans="1:55" customFormat="1" x14ac:dyDescent="0.2">
      <c r="A3" s="29"/>
      <c r="B3" s="29"/>
      <c r="C3" s="29"/>
      <c r="D3" s="31"/>
      <c r="E3" s="31"/>
      <c r="F3" s="31"/>
      <c r="G3" s="31"/>
      <c r="H3" s="31"/>
      <c r="I3" s="31"/>
      <c r="J3" s="31"/>
      <c r="K3" s="31"/>
      <c r="L3" s="50"/>
      <c r="M3" s="16"/>
      <c r="N3" s="16"/>
      <c r="O3" s="47"/>
      <c r="P3" s="47"/>
      <c r="Q3" s="51"/>
      <c r="R3" s="47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55" s="1" customFormat="1" x14ac:dyDescent="0.2">
      <c r="D4" s="32"/>
      <c r="E4" s="32"/>
      <c r="F4" s="32"/>
      <c r="G4" s="32"/>
      <c r="H4" s="32"/>
      <c r="I4" s="32"/>
      <c r="J4" s="32"/>
      <c r="K4" s="32"/>
      <c r="L4" s="5"/>
      <c r="M4" s="16"/>
      <c r="N4" s="16"/>
      <c r="O4" s="32"/>
      <c r="P4" s="32"/>
      <c r="Q4" s="51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</row>
    <row r="5" spans="1:55" s="1" customFormat="1" ht="18" x14ac:dyDescent="0.25">
      <c r="D5" s="33"/>
      <c r="E5" s="33"/>
      <c r="F5" s="54"/>
      <c r="G5" s="55"/>
      <c r="H5" s="55"/>
      <c r="I5" s="55"/>
      <c r="J5" s="55"/>
      <c r="K5" s="55"/>
      <c r="L5" s="56"/>
      <c r="M5" s="56"/>
      <c r="N5" s="56"/>
      <c r="O5" s="55"/>
      <c r="P5" s="55"/>
      <c r="Q5" s="57"/>
      <c r="R5" s="55"/>
      <c r="S5" s="55"/>
      <c r="T5" s="55"/>
      <c r="U5" s="55"/>
      <c r="V5" s="55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</row>
    <row r="6" spans="1:55" s="1" customFormat="1" x14ac:dyDescent="0.2">
      <c r="D6" s="32"/>
      <c r="E6" s="32"/>
      <c r="F6" s="32"/>
      <c r="G6" s="32"/>
      <c r="H6" s="32"/>
      <c r="I6" s="32"/>
      <c r="J6" s="32"/>
      <c r="K6" s="32"/>
      <c r="L6" s="5"/>
      <c r="M6" s="16"/>
      <c r="N6" s="16"/>
      <c r="O6" s="32"/>
      <c r="P6" s="32"/>
      <c r="Q6" s="51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55" s="1" customFormat="1" ht="18" x14ac:dyDescent="0.25">
      <c r="D7" s="32"/>
      <c r="E7" s="32"/>
      <c r="F7" s="53"/>
      <c r="G7" s="58"/>
      <c r="H7" s="58"/>
      <c r="I7" s="58"/>
      <c r="J7" s="58"/>
      <c r="K7" s="58"/>
      <c r="L7" s="56"/>
      <c r="M7" s="56"/>
      <c r="N7" s="56"/>
      <c r="O7" s="58"/>
      <c r="P7" s="58"/>
      <c r="Q7" s="51"/>
      <c r="R7" s="32"/>
      <c r="S7" s="32"/>
      <c r="T7" s="32"/>
      <c r="U7" s="52"/>
      <c r="V7" s="53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1:55" customFormat="1" x14ac:dyDescent="0.2">
      <c r="A8" s="29"/>
      <c r="B8" s="29"/>
      <c r="C8" s="29"/>
      <c r="D8" s="34"/>
      <c r="E8" s="35"/>
      <c r="F8" s="35"/>
      <c r="G8" s="35"/>
      <c r="H8" s="35"/>
      <c r="I8" s="35"/>
      <c r="J8" s="35"/>
      <c r="K8" s="35"/>
      <c r="L8" s="50"/>
      <c r="M8" s="16"/>
      <c r="N8" s="16"/>
      <c r="O8" s="35"/>
      <c r="P8" s="35"/>
      <c r="Q8" s="51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29"/>
      <c r="B9" s="29"/>
      <c r="C9" s="29"/>
      <c r="D9" s="2"/>
      <c r="E9" s="2"/>
      <c r="F9" s="48"/>
      <c r="G9" s="48"/>
      <c r="H9" s="48"/>
      <c r="I9" s="48"/>
      <c r="J9" s="48"/>
      <c r="K9" s="48"/>
      <c r="L9" s="50"/>
      <c r="M9" s="16"/>
      <c r="N9" s="16"/>
      <c r="O9" s="48"/>
      <c r="P9" s="48"/>
      <c r="Q9" s="51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29"/>
      <c r="B10" s="29"/>
      <c r="C10" s="29"/>
      <c r="D10" s="30"/>
      <c r="E10" s="30"/>
      <c r="F10" s="30"/>
      <c r="G10" s="30"/>
      <c r="H10" s="30"/>
      <c r="I10" s="30"/>
      <c r="J10" s="30"/>
      <c r="K10" s="30"/>
      <c r="L10" s="50"/>
      <c r="M10" s="16"/>
      <c r="N10" s="16"/>
      <c r="O10" s="46"/>
      <c r="P10" s="46"/>
      <c r="Q10" s="51"/>
      <c r="R10" s="46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55" customFormat="1" ht="15" customHeight="1" x14ac:dyDescent="0.2">
      <c r="A11" s="36"/>
      <c r="B11" s="36"/>
      <c r="C11" s="36"/>
      <c r="E11" s="1"/>
      <c r="F11" s="1"/>
      <c r="G11" s="1"/>
      <c r="H11" s="1"/>
      <c r="I11" s="1"/>
      <c r="J11" s="37"/>
      <c r="K11" s="37"/>
      <c r="L11" s="37"/>
      <c r="M11" s="38"/>
      <c r="N11" s="37"/>
      <c r="O11" s="37"/>
      <c r="P11" s="37"/>
      <c r="Q11" s="37"/>
      <c r="R11" s="37"/>
      <c r="S11" s="37"/>
      <c r="T11" s="37"/>
      <c r="U11" s="38"/>
      <c r="V11" s="37"/>
      <c r="W11" s="37"/>
      <c r="X11" s="37"/>
      <c r="Y11" s="37"/>
      <c r="Z11" s="37"/>
      <c r="AA11" s="37"/>
      <c r="AB11" s="39"/>
      <c r="AC11" s="37"/>
      <c r="AD11" s="37"/>
      <c r="AE11" s="38"/>
      <c r="AF11" s="37"/>
      <c r="AG11" s="37"/>
      <c r="AH11" s="37"/>
    </row>
    <row r="12" spans="1:55" ht="15.75" x14ac:dyDescent="0.25">
      <c r="A12" s="18"/>
      <c r="B12" s="18"/>
      <c r="C12" s="18"/>
      <c r="D12" s="78">
        <f>EDATE(DATE('année calendaire'!A1,4,1),0)</f>
        <v>40633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80"/>
    </row>
    <row r="13" spans="1:55" s="3" customFormat="1" ht="12.75" customHeight="1" x14ac:dyDescent="0.2">
      <c r="A13" s="15"/>
      <c r="B13" s="15"/>
      <c r="C13" s="15"/>
      <c r="D13" s="40">
        <f>D12</f>
        <v>40633</v>
      </c>
      <c r="E13" s="40">
        <f>D13+1</f>
        <v>40634</v>
      </c>
      <c r="F13" s="40">
        <f>E13+1</f>
        <v>40635</v>
      </c>
      <c r="G13" s="40">
        <f>F13+1</f>
        <v>40636</v>
      </c>
      <c r="H13" s="40">
        <f t="shared" ref="H13:AC13" si="0">G13+1</f>
        <v>40637</v>
      </c>
      <c r="I13" s="40">
        <f t="shared" si="0"/>
        <v>40638</v>
      </c>
      <c r="J13" s="40">
        <f t="shared" si="0"/>
        <v>40639</v>
      </c>
      <c r="K13" s="40">
        <f t="shared" si="0"/>
        <v>40640</v>
      </c>
      <c r="L13" s="40">
        <f t="shared" si="0"/>
        <v>40641</v>
      </c>
      <c r="M13" s="40">
        <f t="shared" si="0"/>
        <v>40642</v>
      </c>
      <c r="N13" s="40">
        <f t="shared" si="0"/>
        <v>40643</v>
      </c>
      <c r="O13" s="40">
        <f t="shared" si="0"/>
        <v>40644</v>
      </c>
      <c r="P13" s="40">
        <f t="shared" si="0"/>
        <v>40645</v>
      </c>
      <c r="Q13" s="40">
        <f t="shared" si="0"/>
        <v>40646</v>
      </c>
      <c r="R13" s="40">
        <f t="shared" si="0"/>
        <v>40647</v>
      </c>
      <c r="S13" s="40">
        <f t="shared" si="0"/>
        <v>40648</v>
      </c>
      <c r="T13" s="40">
        <f t="shared" si="0"/>
        <v>40649</v>
      </c>
      <c r="U13" s="40">
        <f t="shared" si="0"/>
        <v>40650</v>
      </c>
      <c r="V13" s="40">
        <f t="shared" si="0"/>
        <v>40651</v>
      </c>
      <c r="W13" s="40">
        <f t="shared" si="0"/>
        <v>40652</v>
      </c>
      <c r="X13" s="40">
        <f t="shared" si="0"/>
        <v>40653</v>
      </c>
      <c r="Y13" s="40">
        <f t="shared" si="0"/>
        <v>40654</v>
      </c>
      <c r="Z13" s="40">
        <f t="shared" si="0"/>
        <v>40655</v>
      </c>
      <c r="AA13" s="40">
        <f t="shared" si="0"/>
        <v>40656</v>
      </c>
      <c r="AB13" s="40">
        <f t="shared" si="0"/>
        <v>40657</v>
      </c>
      <c r="AC13" s="40">
        <f t="shared" si="0"/>
        <v>40658</v>
      </c>
      <c r="AD13" s="40">
        <f>IF(AC13&lt;&gt;"",IF(AC13+1&lt;=EOMONTH(($D$12)*1,0),AC13+1,""),"")</f>
        <v>40659</v>
      </c>
      <c r="AE13" s="40">
        <f>IF(AD13="","",IF(MONTH(AD13+1)&lt;&gt;MONTH(AD13),"",AD13+1))</f>
        <v>40660</v>
      </c>
      <c r="AF13" s="40">
        <f t="shared" ref="AF13:AH13" si="1">IF(AE13="","",IF(MONTH(AE13+1)&lt;&gt;MONTH(AE13),"",AE13+1))</f>
        <v>40661</v>
      </c>
      <c r="AG13" s="40">
        <f t="shared" si="1"/>
        <v>40662</v>
      </c>
      <c r="AH13" s="40" t="str">
        <f t="shared" si="1"/>
        <v/>
      </c>
    </row>
    <row r="14" spans="1:55" x14ac:dyDescent="0.2">
      <c r="A14" s="9" t="s">
        <v>47</v>
      </c>
      <c r="B14" s="9" t="s">
        <v>48</v>
      </c>
      <c r="C14" s="9" t="s">
        <v>16</v>
      </c>
      <c r="D14" s="59">
        <f>D13</f>
        <v>40633</v>
      </c>
      <c r="E14" s="59">
        <f t="shared" ref="E14:AH14" si="2">E13</f>
        <v>40634</v>
      </c>
      <c r="F14" s="59">
        <f t="shared" si="2"/>
        <v>40635</v>
      </c>
      <c r="G14" s="59">
        <f t="shared" si="2"/>
        <v>40636</v>
      </c>
      <c r="H14" s="59">
        <f t="shared" si="2"/>
        <v>40637</v>
      </c>
      <c r="I14" s="59">
        <f t="shared" si="2"/>
        <v>40638</v>
      </c>
      <c r="J14" s="59">
        <f t="shared" si="2"/>
        <v>40639</v>
      </c>
      <c r="K14" s="59">
        <f t="shared" si="2"/>
        <v>40640</v>
      </c>
      <c r="L14" s="59">
        <f t="shared" si="2"/>
        <v>40641</v>
      </c>
      <c r="M14" s="59">
        <f t="shared" si="2"/>
        <v>40642</v>
      </c>
      <c r="N14" s="59">
        <f t="shared" si="2"/>
        <v>40643</v>
      </c>
      <c r="O14" s="59">
        <f t="shared" si="2"/>
        <v>40644</v>
      </c>
      <c r="P14" s="59">
        <f t="shared" si="2"/>
        <v>40645</v>
      </c>
      <c r="Q14" s="59">
        <f t="shared" si="2"/>
        <v>40646</v>
      </c>
      <c r="R14" s="59">
        <f t="shared" si="2"/>
        <v>40647</v>
      </c>
      <c r="S14" s="59">
        <f t="shared" si="2"/>
        <v>40648</v>
      </c>
      <c r="T14" s="59">
        <f t="shared" si="2"/>
        <v>40649</v>
      </c>
      <c r="U14" s="59">
        <f t="shared" si="2"/>
        <v>40650</v>
      </c>
      <c r="V14" s="59">
        <f t="shared" si="2"/>
        <v>40651</v>
      </c>
      <c r="W14" s="59">
        <f t="shared" si="2"/>
        <v>40652</v>
      </c>
      <c r="X14" s="59">
        <f t="shared" si="2"/>
        <v>40653</v>
      </c>
      <c r="Y14" s="59">
        <f t="shared" si="2"/>
        <v>40654</v>
      </c>
      <c r="Z14" s="59">
        <f t="shared" si="2"/>
        <v>40655</v>
      </c>
      <c r="AA14" s="59">
        <f t="shared" si="2"/>
        <v>40656</v>
      </c>
      <c r="AB14" s="59">
        <f t="shared" si="2"/>
        <v>40657</v>
      </c>
      <c r="AC14" s="59">
        <f t="shared" si="2"/>
        <v>40658</v>
      </c>
      <c r="AD14" s="59">
        <f t="shared" si="2"/>
        <v>40659</v>
      </c>
      <c r="AE14" s="59">
        <f t="shared" si="2"/>
        <v>40660</v>
      </c>
      <c r="AF14" s="59">
        <f t="shared" si="2"/>
        <v>40661</v>
      </c>
      <c r="AG14" s="59">
        <f t="shared" si="2"/>
        <v>40662</v>
      </c>
      <c r="AH14" s="59" t="str">
        <f t="shared" si="2"/>
        <v/>
      </c>
      <c r="AI14" s="4" t="s">
        <v>49</v>
      </c>
    </row>
    <row r="15" spans="1:55" s="3" customFormat="1" ht="13.9" customHeight="1" outlineLevel="1" x14ac:dyDescent="0.2">
      <c r="A15" s="43"/>
      <c r="B15" s="71"/>
      <c r="C15" s="71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3">
        <f>SUM(H15:AH15)</f>
        <v>0</v>
      </c>
    </row>
    <row r="16" spans="1:55" s="3" customFormat="1" x14ac:dyDescent="0.2">
      <c r="A16" s="42"/>
      <c r="B16" s="42"/>
      <c r="C16" s="42"/>
      <c r="D16" s="44">
        <f>SUM(D$15:D15)</f>
        <v>0</v>
      </c>
      <c r="E16" s="44">
        <f>SUM(E$15:E15)</f>
        <v>0</v>
      </c>
      <c r="F16" s="44">
        <f>SUM(F$15:F15)</f>
        <v>0</v>
      </c>
      <c r="G16" s="44">
        <f>SUM(G$15:G15)</f>
        <v>0</v>
      </c>
      <c r="H16" s="44">
        <f>SUM(H$15:H15)</f>
        <v>0</v>
      </c>
      <c r="I16" s="44">
        <f>SUM(I$15:I15)</f>
        <v>0</v>
      </c>
      <c r="J16" s="44">
        <f>SUM(J$15:J15)</f>
        <v>0</v>
      </c>
      <c r="K16" s="44">
        <f>SUM(K$15:K15)</f>
        <v>0</v>
      </c>
      <c r="L16" s="44">
        <f>SUM(L$15:L15)</f>
        <v>0</v>
      </c>
      <c r="M16" s="44">
        <f>SUM(M$15:M15)</f>
        <v>0</v>
      </c>
      <c r="N16" s="44">
        <f>SUM(N$15:N15)</f>
        <v>0</v>
      </c>
      <c r="O16" s="44">
        <f>SUM(O$15:O15)</f>
        <v>0</v>
      </c>
      <c r="P16" s="44">
        <f>SUM(P$15:P15)</f>
        <v>0</v>
      </c>
      <c r="Q16" s="44">
        <f>SUM(Q$15:Q15)</f>
        <v>0</v>
      </c>
      <c r="R16" s="44">
        <f>SUM(R$15:R15)</f>
        <v>0</v>
      </c>
      <c r="S16" s="44">
        <f>SUM(S$15:S15)</f>
        <v>0</v>
      </c>
      <c r="T16" s="44">
        <f>SUM(T$15:T15)</f>
        <v>0</v>
      </c>
      <c r="U16" s="44">
        <f>SUM(U$15:U15)</f>
        <v>0</v>
      </c>
      <c r="V16" s="44">
        <f>SUM(V$15:V15)</f>
        <v>0</v>
      </c>
      <c r="W16" s="44">
        <f>SUM(W$15:W15)</f>
        <v>0</v>
      </c>
      <c r="X16" s="44">
        <f>SUM(X$15:X15)</f>
        <v>0</v>
      </c>
      <c r="Y16" s="44">
        <f>SUM(Y$15:Y15)</f>
        <v>0</v>
      </c>
      <c r="Z16" s="44">
        <f>SUM(Z$15:Z15)</f>
        <v>0</v>
      </c>
      <c r="AA16" s="44">
        <f>SUM(AA$15:AA15)</f>
        <v>0</v>
      </c>
      <c r="AB16" s="44">
        <f>SUM(AB$15:AB15)</f>
        <v>0</v>
      </c>
      <c r="AC16" s="44">
        <f>SUM(AC$15:AC15)</f>
        <v>0</v>
      </c>
      <c r="AD16" s="44">
        <f>SUM(AD$15:AD15)</f>
        <v>0</v>
      </c>
      <c r="AE16" s="44">
        <f>SUM(AE$15:AE15)</f>
        <v>0</v>
      </c>
      <c r="AF16" s="44">
        <f>SUM(AF$15:AF15)</f>
        <v>0</v>
      </c>
      <c r="AG16" s="44">
        <f>SUM(AG$15:AG15)</f>
        <v>0</v>
      </c>
      <c r="AH16" s="44">
        <f>SUM(AH$15:AH15)</f>
        <v>0</v>
      </c>
      <c r="AI16" s="3">
        <f>SUM(H16:AH16)</f>
        <v>0</v>
      </c>
    </row>
    <row r="17" spans="1:34" s="3" customFormat="1" x14ac:dyDescent="0.2">
      <c r="A17" s="42"/>
      <c r="B17" s="42"/>
      <c r="C17" s="4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</row>
    <row r="18" spans="1:34" s="3" customFormat="1" x14ac:dyDescent="0.2">
      <c r="A18" s="42"/>
      <c r="B18" s="42"/>
      <c r="C18" s="42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s="3" customFormat="1" x14ac:dyDescent="0.2">
      <c r="A19" s="13"/>
      <c r="B19" s="13"/>
      <c r="C19" s="1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">
      <c r="D20" s="10"/>
      <c r="E20" s="5"/>
      <c r="F20" s="5"/>
      <c r="G20" s="5"/>
      <c r="H20" s="5"/>
      <c r="I20" s="5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15.75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x14ac:dyDescent="0.2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x14ac:dyDescent="0.2"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3" customFormat="1" x14ac:dyDescent="0.2">
      <c r="A24" s="13"/>
      <c r="B24" s="13"/>
      <c r="C24" s="1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s="3" customFormat="1" x14ac:dyDescent="0.2">
      <c r="A25" s="13"/>
      <c r="B25" s="13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</row>
    <row r="26" spans="1:34" s="3" customFormat="1" x14ac:dyDescent="0.2">
      <c r="A26" s="13"/>
      <c r="B26" s="13"/>
      <c r="C26" s="1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s="3" customFormat="1" x14ac:dyDescent="0.2">
      <c r="A27" s="13"/>
      <c r="B27" s="13"/>
      <c r="C27" s="1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">
      <c r="D28" s="10"/>
      <c r="E28" s="5"/>
      <c r="F28" s="5"/>
      <c r="G28" s="5"/>
      <c r="H28" s="5"/>
      <c r="I28" s="5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ht="15.75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2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x14ac:dyDescent="0.2"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 s="3" customFormat="1" x14ac:dyDescent="0.2">
      <c r="A32" s="13"/>
      <c r="B32" s="13"/>
      <c r="C32" s="13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s="3" customFormat="1" x14ac:dyDescent="0.2">
      <c r="A33" s="13"/>
      <c r="B33" s="13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</row>
    <row r="34" spans="1:34" s="3" customFormat="1" x14ac:dyDescent="0.2">
      <c r="A34" s="13"/>
      <c r="B34" s="13"/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s="3" customFormat="1" x14ac:dyDescent="0.2">
      <c r="A35" s="13"/>
      <c r="B35" s="13"/>
      <c r="C35" s="13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">
      <c r="D36" s="10"/>
      <c r="E36" s="5"/>
      <c r="F36" s="5"/>
      <c r="G36" s="5"/>
      <c r="H36" s="5"/>
      <c r="I36" s="5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5.75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x14ac:dyDescent="0.2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x14ac:dyDescent="0.2"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1:34" s="3" customFormat="1" x14ac:dyDescent="0.2">
      <c r="A40" s="13"/>
      <c r="B40" s="13"/>
      <c r="C40" s="13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s="3" customFormat="1" x14ac:dyDescent="0.2">
      <c r="A41" s="13"/>
      <c r="B41" s="13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</row>
    <row r="42" spans="1:34" s="3" customFormat="1" x14ac:dyDescent="0.2">
      <c r="A42" s="13"/>
      <c r="B42" s="13"/>
      <c r="C42" s="13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s="3" customFormat="1" x14ac:dyDescent="0.2">
      <c r="A43" s="13"/>
      <c r="B43" s="13"/>
      <c r="C43" s="13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</row>
    <row r="44" spans="1:34" x14ac:dyDescent="0.2">
      <c r="D44" s="10"/>
      <c r="E44" s="5"/>
      <c r="F44" s="5"/>
      <c r="G44" s="5"/>
      <c r="H44" s="5"/>
      <c r="I44" s="5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15.75" x14ac:dyDescent="0.25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 spans="1:34" x14ac:dyDescent="0.2"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1:34" s="3" customFormat="1" x14ac:dyDescent="0.2">
      <c r="A48" s="13"/>
      <c r="B48" s="13"/>
      <c r="C48" s="13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s="3" customFormat="1" x14ac:dyDescent="0.2">
      <c r="A49" s="13"/>
      <c r="B49" s="13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</row>
    <row r="50" spans="1:34" s="3" customFormat="1" x14ac:dyDescent="0.2">
      <c r="A50" s="13"/>
      <c r="B50" s="13"/>
      <c r="C50" s="13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s="3" customFormat="1" x14ac:dyDescent="0.2">
      <c r="A51" s="13"/>
      <c r="B51" s="13"/>
      <c r="C51" s="13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x14ac:dyDescent="0.2">
      <c r="D52" s="10"/>
      <c r="E52" s="5"/>
      <c r="F52" s="5"/>
      <c r="G52" s="5"/>
      <c r="H52" s="5"/>
      <c r="I52" s="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ht="15.75" x14ac:dyDescent="0.25"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x14ac:dyDescent="0.2"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1:34" x14ac:dyDescent="0.2"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1:34" s="3" customFormat="1" x14ac:dyDescent="0.2">
      <c r="A56" s="13"/>
      <c r="B56" s="13"/>
      <c r="C56" s="13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s="3" customFormat="1" x14ac:dyDescent="0.2">
      <c r="A57" s="13"/>
      <c r="B57" s="13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</row>
    <row r="58" spans="1:34" s="3" customFormat="1" x14ac:dyDescent="0.2">
      <c r="A58" s="13"/>
      <c r="B58" s="13"/>
      <c r="C58" s="13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s="3" customFormat="1" x14ac:dyDescent="0.2">
      <c r="A59" s="13"/>
      <c r="B59" s="13"/>
      <c r="C59" s="13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x14ac:dyDescent="0.2">
      <c r="D60" s="10"/>
      <c r="E60" s="5"/>
      <c r="F60" s="5"/>
      <c r="G60" s="5"/>
      <c r="H60" s="5"/>
      <c r="I60" s="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x14ac:dyDescent="0.2">
      <c r="D61" s="10"/>
      <c r="E61" s="5"/>
      <c r="F61" s="5"/>
      <c r="G61" s="5"/>
      <c r="H61" s="5"/>
      <c r="I61" s="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x14ac:dyDescent="0.2">
      <c r="D62" s="10"/>
      <c r="E62" s="5"/>
      <c r="F62" s="5"/>
      <c r="G62" s="5"/>
      <c r="H62" s="5"/>
      <c r="I62" s="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">
      <c r="D63" s="10"/>
      <c r="E63" s="5"/>
      <c r="F63" s="5"/>
      <c r="G63" s="5"/>
      <c r="H63" s="5"/>
      <c r="I63" s="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x14ac:dyDescent="0.2">
      <c r="D64" s="10"/>
      <c r="E64" s="5"/>
      <c r="F64" s="5"/>
      <c r="G64" s="5"/>
      <c r="H64" s="5"/>
      <c r="I64" s="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</sheetData>
  <mergeCells count="1">
    <mergeCell ref="D12:AH12"/>
  </mergeCells>
  <phoneticPr fontId="1" type="noConversion"/>
  <conditionalFormatting sqref="Q2:Q4 Q6:Q10">
    <cfRule type="cellIs" dxfId="1234" priority="531" stopIfTrue="1" operator="equal">
      <formula>"GV"</formula>
    </cfRule>
    <cfRule type="cellIs" dxfId="1233" priority="532" stopIfTrue="1" operator="equal">
      <formula>"PC"</formula>
    </cfRule>
    <cfRule type="cellIs" dxfId="1232" priority="533" stopIfTrue="1" operator="equal">
      <formula>"R"</formula>
    </cfRule>
    <cfRule type="cellIs" dxfId="1231" priority="534" stopIfTrue="1" operator="equal">
      <formula>"E"</formula>
    </cfRule>
    <cfRule type="cellIs" dxfId="1230" priority="535" stopIfTrue="1" operator="equal">
      <formula>"PT"</formula>
    </cfRule>
    <cfRule type="cellIs" dxfId="1229" priority="536" stopIfTrue="1" operator="equal">
      <formula>"mt"</formula>
    </cfRule>
  </conditionalFormatting>
  <conditionalFormatting sqref="Q2:Q10">
    <cfRule type="cellIs" dxfId="1228" priority="588" stopIfTrue="1" operator="equal">
      <formula>"cc"</formula>
    </cfRule>
    <cfRule type="cellIs" dxfId="1227" priority="589" stopIfTrue="1" operator="equal">
      <formula>"cl"</formula>
    </cfRule>
    <cfRule type="cellIs" dxfId="1226" priority="590" stopIfTrue="1" operator="equal">
      <formula>"m"</formula>
    </cfRule>
  </conditionalFormatting>
  <conditionalFormatting sqref="Q2:Q10">
    <cfRule type="cellIs" dxfId="1225" priority="585" stopIfTrue="1" operator="equal">
      <formula>"F"</formula>
    </cfRule>
    <cfRule type="cellIs" dxfId="1224" priority="586" stopIfTrue="1" operator="equal">
      <formula>"WK"</formula>
    </cfRule>
    <cfRule type="cellIs" dxfId="1223" priority="587" stopIfTrue="1" operator="equal">
      <formula>"T"</formula>
    </cfRule>
  </conditionalFormatting>
  <conditionalFormatting sqref="Q5">
    <cfRule type="cellIs" dxfId="1222" priority="519" stopIfTrue="1" operator="equal">
      <formula>"GV"</formula>
    </cfRule>
    <cfRule type="cellIs" dxfId="1221" priority="520" stopIfTrue="1" operator="equal">
      <formula>"PC"</formula>
    </cfRule>
    <cfRule type="cellIs" dxfId="1220" priority="521" stopIfTrue="1" operator="equal">
      <formula>"R"</formula>
    </cfRule>
    <cfRule type="cellIs" dxfId="1219" priority="522" stopIfTrue="1" operator="equal">
      <formula>"E"</formula>
    </cfRule>
    <cfRule type="cellIs" dxfId="1218" priority="523" stopIfTrue="1" operator="equal">
      <formula>"PT"</formula>
    </cfRule>
    <cfRule type="cellIs" dxfId="1217" priority="524" stopIfTrue="1" operator="equal">
      <formula>"mt"</formula>
    </cfRule>
  </conditionalFormatting>
  <conditionalFormatting sqref="D14:AH14">
    <cfRule type="expression" dxfId="1216" priority="106">
      <formula>COUNTIF($D$13:$AH$13,férié)</formula>
    </cfRule>
  </conditionalFormatting>
  <conditionalFormatting sqref="Q2:Q10">
    <cfRule type="cellIs" dxfId="1215" priority="103" stopIfTrue="1" operator="equal">
      <formula>"cc"</formula>
    </cfRule>
    <cfRule type="cellIs" dxfId="1214" priority="104" stopIfTrue="1" operator="equal">
      <formula>"cl"</formula>
    </cfRule>
    <cfRule type="cellIs" dxfId="1213" priority="105" stopIfTrue="1" operator="equal">
      <formula>"m"</formula>
    </cfRule>
  </conditionalFormatting>
  <conditionalFormatting sqref="Q2:Q10">
    <cfRule type="cellIs" dxfId="1212" priority="100" stopIfTrue="1" operator="equal">
      <formula>"F"</formula>
    </cfRule>
    <cfRule type="cellIs" dxfId="1211" priority="101" stopIfTrue="1" operator="equal">
      <formula>"WK"</formula>
    </cfRule>
    <cfRule type="cellIs" dxfId="1210" priority="102" stopIfTrue="1" operator="equal">
      <formula>"T"</formula>
    </cfRule>
  </conditionalFormatting>
  <conditionalFormatting sqref="Q2:Q4 Q6:Q10">
    <cfRule type="cellIs" dxfId="1209" priority="94" stopIfTrue="1" operator="equal">
      <formula>"GV"</formula>
    </cfRule>
    <cfRule type="cellIs" dxfId="1208" priority="95" stopIfTrue="1" operator="equal">
      <formula>"PC"</formula>
    </cfRule>
    <cfRule type="cellIs" dxfId="1207" priority="96" stopIfTrue="1" operator="equal">
      <formula>"R"</formula>
    </cfRule>
    <cfRule type="cellIs" dxfId="1206" priority="97" stopIfTrue="1" operator="equal">
      <formula>"E"</formula>
    </cfRule>
    <cfRule type="cellIs" dxfId="1205" priority="98" stopIfTrue="1" operator="equal">
      <formula>"PT"</formula>
    </cfRule>
    <cfRule type="cellIs" dxfId="1204" priority="99" stopIfTrue="1" operator="equal">
      <formula>"mt"</formula>
    </cfRule>
  </conditionalFormatting>
  <conditionalFormatting sqref="Q5">
    <cfRule type="cellIs" dxfId="1203" priority="88" stopIfTrue="1" operator="equal">
      <formula>"GV"</formula>
    </cfRule>
    <cfRule type="cellIs" dxfId="1202" priority="89" stopIfTrue="1" operator="equal">
      <formula>"PC"</formula>
    </cfRule>
    <cfRule type="cellIs" dxfId="1201" priority="90" stopIfTrue="1" operator="equal">
      <formula>"R"</formula>
    </cfRule>
    <cfRule type="cellIs" dxfId="1200" priority="91" stopIfTrue="1" operator="equal">
      <formula>"E"</formula>
    </cfRule>
    <cfRule type="cellIs" dxfId="1199" priority="92" stopIfTrue="1" operator="equal">
      <formula>"PT"</formula>
    </cfRule>
    <cfRule type="cellIs" dxfId="1198" priority="93" stopIfTrue="1" operator="equal">
      <formula>"mt"</formula>
    </cfRule>
  </conditionalFormatting>
  <conditionalFormatting sqref="D14:AH14">
    <cfRule type="expression" dxfId="1197" priority="87">
      <formula>COUNTIF($D$13:$AH$13,férié)</formula>
    </cfRule>
  </conditionalFormatting>
  <conditionalFormatting sqref="D15:AH16">
    <cfRule type="expression" dxfId="1196" priority="85">
      <formula>COUNTIF(JF,D$13)</formula>
    </cfRule>
    <cfRule type="expression" dxfId="1195" priority="86">
      <formula>WEEKDAY(D$13,2)&gt;5</formula>
    </cfRule>
  </conditionalFormatting>
  <conditionalFormatting sqref="Q2:Q10">
    <cfRule type="cellIs" dxfId="1194" priority="82" stopIfTrue="1" operator="equal">
      <formula>"cc"</formula>
    </cfRule>
    <cfRule type="cellIs" dxfId="1193" priority="83" stopIfTrue="1" operator="equal">
      <formula>"cl"</formula>
    </cfRule>
    <cfRule type="cellIs" dxfId="1192" priority="84" stopIfTrue="1" operator="equal">
      <formula>"m"</formula>
    </cfRule>
  </conditionalFormatting>
  <conditionalFormatting sqref="Q2:Q10">
    <cfRule type="cellIs" dxfId="1191" priority="79" stopIfTrue="1" operator="equal">
      <formula>"F"</formula>
    </cfRule>
    <cfRule type="cellIs" dxfId="1190" priority="80" stopIfTrue="1" operator="equal">
      <formula>"WK"</formula>
    </cfRule>
    <cfRule type="cellIs" dxfId="1189" priority="81" stopIfTrue="1" operator="equal">
      <formula>"T"</formula>
    </cfRule>
  </conditionalFormatting>
  <conditionalFormatting sqref="Q2:Q4 Q6:Q10">
    <cfRule type="cellIs" dxfId="1188" priority="73" stopIfTrue="1" operator="equal">
      <formula>"GV"</formula>
    </cfRule>
    <cfRule type="cellIs" dxfId="1187" priority="74" stopIfTrue="1" operator="equal">
      <formula>"PC"</formula>
    </cfRule>
    <cfRule type="cellIs" dxfId="1186" priority="75" stopIfTrue="1" operator="equal">
      <formula>"R"</formula>
    </cfRule>
    <cfRule type="cellIs" dxfId="1185" priority="76" stopIfTrue="1" operator="equal">
      <formula>"E"</formula>
    </cfRule>
    <cfRule type="cellIs" dxfId="1184" priority="77" stopIfTrue="1" operator="equal">
      <formula>"PT"</formula>
    </cfRule>
    <cfRule type="cellIs" dxfId="1183" priority="78" stopIfTrue="1" operator="equal">
      <formula>"mt"</formula>
    </cfRule>
  </conditionalFormatting>
  <conditionalFormatting sqref="Q5">
    <cfRule type="cellIs" dxfId="1182" priority="67" stopIfTrue="1" operator="equal">
      <formula>"GV"</formula>
    </cfRule>
    <cfRule type="cellIs" dxfId="1181" priority="68" stopIfTrue="1" operator="equal">
      <formula>"PC"</formula>
    </cfRule>
    <cfRule type="cellIs" dxfId="1180" priority="69" stopIfTrue="1" operator="equal">
      <formula>"R"</formula>
    </cfRule>
    <cfRule type="cellIs" dxfId="1179" priority="70" stopIfTrue="1" operator="equal">
      <formula>"E"</formula>
    </cfRule>
    <cfRule type="cellIs" dxfId="1178" priority="71" stopIfTrue="1" operator="equal">
      <formula>"PT"</formula>
    </cfRule>
    <cfRule type="cellIs" dxfId="1177" priority="72" stopIfTrue="1" operator="equal">
      <formula>"mt"</formula>
    </cfRule>
  </conditionalFormatting>
  <conditionalFormatting sqref="D14:AH14">
    <cfRule type="expression" dxfId="1176" priority="66">
      <formula>COUNTIF($D$13:$AH$13,férié)</formula>
    </cfRule>
  </conditionalFormatting>
  <conditionalFormatting sqref="D15:AH16">
    <cfRule type="expression" dxfId="1175" priority="63">
      <formula>D$13=""</formula>
    </cfRule>
    <cfRule type="expression" dxfId="1174" priority="64">
      <formula>COUNTIF(JF,D$13)</formula>
    </cfRule>
    <cfRule type="expression" dxfId="1173" priority="65">
      <formula>WEEKDAY(D$13,2)&gt;5</formula>
    </cfRule>
  </conditionalFormatting>
  <conditionalFormatting sqref="Q2:Q4 Q6:Q10">
    <cfRule type="cellIs" dxfId="1172" priority="57" stopIfTrue="1" operator="equal">
      <formula>"GV"</formula>
    </cfRule>
    <cfRule type="cellIs" dxfId="1171" priority="58" stopIfTrue="1" operator="equal">
      <formula>"PC"</formula>
    </cfRule>
    <cfRule type="cellIs" dxfId="1170" priority="59" stopIfTrue="1" operator="equal">
      <formula>"R"</formula>
    </cfRule>
    <cfRule type="cellIs" dxfId="1169" priority="60" stopIfTrue="1" operator="equal">
      <formula>"E"</formula>
    </cfRule>
    <cfRule type="cellIs" dxfId="1168" priority="61" stopIfTrue="1" operator="equal">
      <formula>"PT"</formula>
    </cfRule>
    <cfRule type="cellIs" dxfId="1167" priority="62" stopIfTrue="1" operator="equal">
      <formula>"mt"</formula>
    </cfRule>
  </conditionalFormatting>
  <conditionalFormatting sqref="Q2:Q10">
    <cfRule type="cellIs" dxfId="1166" priority="54" stopIfTrue="1" operator="equal">
      <formula>"cc"</formula>
    </cfRule>
    <cfRule type="cellIs" dxfId="1165" priority="55" stopIfTrue="1" operator="equal">
      <formula>"cl"</formula>
    </cfRule>
    <cfRule type="cellIs" dxfId="1164" priority="56" stopIfTrue="1" operator="equal">
      <formula>"m"</formula>
    </cfRule>
  </conditionalFormatting>
  <conditionalFormatting sqref="Q2:Q10">
    <cfRule type="cellIs" dxfId="1163" priority="51" stopIfTrue="1" operator="equal">
      <formula>"F"</formula>
    </cfRule>
    <cfRule type="cellIs" dxfId="1162" priority="52" stopIfTrue="1" operator="equal">
      <formula>"WK"</formula>
    </cfRule>
    <cfRule type="cellIs" dxfId="1161" priority="53" stopIfTrue="1" operator="equal">
      <formula>"T"</formula>
    </cfRule>
  </conditionalFormatting>
  <conditionalFormatting sqref="Q5">
    <cfRule type="cellIs" dxfId="1160" priority="45" stopIfTrue="1" operator="equal">
      <formula>"GV"</formula>
    </cfRule>
    <cfRule type="cellIs" dxfId="1159" priority="46" stopIfTrue="1" operator="equal">
      <formula>"PC"</formula>
    </cfRule>
    <cfRule type="cellIs" dxfId="1158" priority="47" stopIfTrue="1" operator="equal">
      <formula>"R"</formula>
    </cfRule>
    <cfRule type="cellIs" dxfId="1157" priority="48" stopIfTrue="1" operator="equal">
      <formula>"E"</formula>
    </cfRule>
    <cfRule type="cellIs" dxfId="1156" priority="49" stopIfTrue="1" operator="equal">
      <formula>"PT"</formula>
    </cfRule>
    <cfRule type="cellIs" dxfId="1155" priority="50" stopIfTrue="1" operator="equal">
      <formula>"mt"</formula>
    </cfRule>
  </conditionalFormatting>
  <conditionalFormatting sqref="D14:AH14">
    <cfRule type="expression" dxfId="1154" priority="44">
      <formula>COUNTIF($D$13:$AH$13,férié)</formula>
    </cfRule>
  </conditionalFormatting>
  <conditionalFormatting sqref="Q2:Q10">
    <cfRule type="cellIs" dxfId="1153" priority="41" stopIfTrue="1" operator="equal">
      <formula>"cc"</formula>
    </cfRule>
    <cfRule type="cellIs" dxfId="1152" priority="42" stopIfTrue="1" operator="equal">
      <formula>"cl"</formula>
    </cfRule>
    <cfRule type="cellIs" dxfId="1151" priority="43" stopIfTrue="1" operator="equal">
      <formula>"m"</formula>
    </cfRule>
  </conditionalFormatting>
  <conditionalFormatting sqref="Q2:Q10">
    <cfRule type="cellIs" dxfId="1150" priority="38" stopIfTrue="1" operator="equal">
      <formula>"F"</formula>
    </cfRule>
    <cfRule type="cellIs" dxfId="1149" priority="39" stopIfTrue="1" operator="equal">
      <formula>"WK"</formula>
    </cfRule>
    <cfRule type="cellIs" dxfId="1148" priority="40" stopIfTrue="1" operator="equal">
      <formula>"T"</formula>
    </cfRule>
  </conditionalFormatting>
  <conditionalFormatting sqref="Q2:Q4 Q6:Q10">
    <cfRule type="cellIs" dxfId="1147" priority="32" stopIfTrue="1" operator="equal">
      <formula>"GV"</formula>
    </cfRule>
    <cfRule type="cellIs" dxfId="1146" priority="33" stopIfTrue="1" operator="equal">
      <formula>"PC"</formula>
    </cfRule>
    <cfRule type="cellIs" dxfId="1145" priority="34" stopIfTrue="1" operator="equal">
      <formula>"R"</formula>
    </cfRule>
    <cfRule type="cellIs" dxfId="1144" priority="35" stopIfTrue="1" operator="equal">
      <formula>"E"</formula>
    </cfRule>
    <cfRule type="cellIs" dxfId="1143" priority="36" stopIfTrue="1" operator="equal">
      <formula>"PT"</formula>
    </cfRule>
    <cfRule type="cellIs" dxfId="1142" priority="37" stopIfTrue="1" operator="equal">
      <formula>"mt"</formula>
    </cfRule>
  </conditionalFormatting>
  <conditionalFormatting sqref="Q5">
    <cfRule type="cellIs" dxfId="1141" priority="26" stopIfTrue="1" operator="equal">
      <formula>"GV"</formula>
    </cfRule>
    <cfRule type="cellIs" dxfId="1140" priority="27" stopIfTrue="1" operator="equal">
      <formula>"PC"</formula>
    </cfRule>
    <cfRule type="cellIs" dxfId="1139" priority="28" stopIfTrue="1" operator="equal">
      <formula>"R"</formula>
    </cfRule>
    <cfRule type="cellIs" dxfId="1138" priority="29" stopIfTrue="1" operator="equal">
      <formula>"E"</formula>
    </cfRule>
    <cfRule type="cellIs" dxfId="1137" priority="30" stopIfTrue="1" operator="equal">
      <formula>"PT"</formula>
    </cfRule>
    <cfRule type="cellIs" dxfId="1136" priority="31" stopIfTrue="1" operator="equal">
      <formula>"mt"</formula>
    </cfRule>
  </conditionalFormatting>
  <conditionalFormatting sqref="D14:AH14">
    <cfRule type="expression" dxfId="1135" priority="25">
      <formula>COUNTIF($D$13:$AH$13,férié)</formula>
    </cfRule>
  </conditionalFormatting>
  <conditionalFormatting sqref="Q2:Q10">
    <cfRule type="cellIs" dxfId="1134" priority="20" stopIfTrue="1" operator="equal">
      <formula>"cc"</formula>
    </cfRule>
    <cfRule type="cellIs" dxfId="1133" priority="21" stopIfTrue="1" operator="equal">
      <formula>"cl"</formula>
    </cfRule>
    <cfRule type="cellIs" dxfId="1132" priority="22" stopIfTrue="1" operator="equal">
      <formula>"m"</formula>
    </cfRule>
  </conditionalFormatting>
  <conditionalFormatting sqref="Q2:Q10">
    <cfRule type="cellIs" dxfId="1131" priority="17" stopIfTrue="1" operator="equal">
      <formula>"F"</formula>
    </cfRule>
    <cfRule type="cellIs" dxfId="1130" priority="18" stopIfTrue="1" operator="equal">
      <formula>"WK"</formula>
    </cfRule>
    <cfRule type="cellIs" dxfId="1129" priority="19" stopIfTrue="1" operator="equal">
      <formula>"T"</formula>
    </cfRule>
  </conditionalFormatting>
  <conditionalFormatting sqref="Q2:Q4 Q6:Q10">
    <cfRule type="cellIs" dxfId="1128" priority="11" stopIfTrue="1" operator="equal">
      <formula>"GV"</formula>
    </cfRule>
    <cfRule type="cellIs" dxfId="1127" priority="12" stopIfTrue="1" operator="equal">
      <formula>"PC"</formula>
    </cfRule>
    <cfRule type="cellIs" dxfId="1126" priority="13" stopIfTrue="1" operator="equal">
      <formula>"R"</formula>
    </cfRule>
    <cfRule type="cellIs" dxfId="1125" priority="14" stopIfTrue="1" operator="equal">
      <formula>"E"</formula>
    </cfRule>
    <cfRule type="cellIs" dxfId="1124" priority="15" stopIfTrue="1" operator="equal">
      <formula>"PT"</formula>
    </cfRule>
    <cfRule type="cellIs" dxfId="1123" priority="16" stopIfTrue="1" operator="equal">
      <formula>"mt"</formula>
    </cfRule>
  </conditionalFormatting>
  <conditionalFormatting sqref="Q5">
    <cfRule type="cellIs" dxfId="1122" priority="5" stopIfTrue="1" operator="equal">
      <formula>"GV"</formula>
    </cfRule>
    <cfRule type="cellIs" dxfId="1121" priority="6" stopIfTrue="1" operator="equal">
      <formula>"PC"</formula>
    </cfRule>
    <cfRule type="cellIs" dxfId="1120" priority="7" stopIfTrue="1" operator="equal">
      <formula>"R"</formula>
    </cfRule>
    <cfRule type="cellIs" dxfId="1119" priority="8" stopIfTrue="1" operator="equal">
      <formula>"E"</formula>
    </cfRule>
    <cfRule type="cellIs" dxfId="1118" priority="9" stopIfTrue="1" operator="equal">
      <formula>"PT"</formula>
    </cfRule>
    <cfRule type="cellIs" dxfId="1117" priority="10" stopIfTrue="1" operator="equal">
      <formula>"mt"</formula>
    </cfRule>
  </conditionalFormatting>
  <conditionalFormatting sqref="D14:AH14">
    <cfRule type="expression" dxfId="1116" priority="4">
      <formula>COUNTIF($D$13:$AH$13,férié)</formula>
    </cfRule>
  </conditionalFormatting>
  <conditionalFormatting sqref="D13:AH16">
    <cfRule type="expression" dxfId="1115" priority="1" stopIfTrue="1">
      <formula>D$13=""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C64"/>
  <sheetViews>
    <sheetView topLeftCell="O1" zoomScale="85" zoomScaleNormal="85" workbookViewId="0">
      <selection activeCell="D16" sqref="D16:AH16"/>
    </sheetView>
  </sheetViews>
  <sheetFormatPr baseColWidth="10" defaultColWidth="11.42578125" defaultRowHeight="12.75" outlineLevelRow="1" x14ac:dyDescent="0.2"/>
  <cols>
    <col min="1" max="3" width="24.7109375" style="8" customWidth="1"/>
    <col min="4" max="4" width="6.28515625" style="4" customWidth="1"/>
    <col min="5" max="9" width="6.28515625" style="3" customWidth="1"/>
    <col min="10" max="34" width="6.28515625" style="4" customWidth="1"/>
    <col min="35" max="16384" width="11.42578125" style="4"/>
  </cols>
  <sheetData>
    <row r="1" spans="1:55" ht="36" customHeight="1" x14ac:dyDescent="0.2">
      <c r="A1" s="72" t="s">
        <v>46</v>
      </c>
      <c r="B1" s="17"/>
      <c r="C1" s="17"/>
      <c r="J1" s="7"/>
      <c r="K1" s="7"/>
      <c r="L1" s="49"/>
      <c r="M1" s="49"/>
      <c r="N1" s="49"/>
      <c r="O1" s="49"/>
      <c r="P1" s="49"/>
      <c r="Q1" s="41"/>
      <c r="R1" s="49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73"/>
      <c r="B2" s="29"/>
      <c r="C2" s="29"/>
      <c r="D2" s="30"/>
      <c r="E2" s="30"/>
      <c r="F2" s="30"/>
      <c r="G2" s="30"/>
      <c r="H2" s="30"/>
      <c r="I2" s="30"/>
      <c r="J2" s="30"/>
      <c r="K2" s="30"/>
      <c r="L2" s="50"/>
      <c r="M2" s="16"/>
      <c r="N2" s="16"/>
      <c r="O2" s="46"/>
      <c r="P2" s="46"/>
      <c r="Q2" s="51"/>
      <c r="R2" s="46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</row>
    <row r="3" spans="1:55" customFormat="1" x14ac:dyDescent="0.2">
      <c r="A3" s="29"/>
      <c r="B3" s="29"/>
      <c r="C3" s="29"/>
      <c r="D3" s="31"/>
      <c r="E3" s="31"/>
      <c r="F3" s="31"/>
      <c r="G3" s="31"/>
      <c r="H3" s="31"/>
      <c r="I3" s="31"/>
      <c r="J3" s="31"/>
      <c r="K3" s="31"/>
      <c r="L3" s="50"/>
      <c r="M3" s="16"/>
      <c r="N3" s="16"/>
      <c r="O3" s="47"/>
      <c r="P3" s="47"/>
      <c r="Q3" s="51"/>
      <c r="R3" s="47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55" s="1" customFormat="1" x14ac:dyDescent="0.2">
      <c r="D4" s="32"/>
      <c r="E4" s="32"/>
      <c r="F4" s="32"/>
      <c r="G4" s="32"/>
      <c r="H4" s="32"/>
      <c r="I4" s="32"/>
      <c r="J4" s="32"/>
      <c r="K4" s="32"/>
      <c r="L4" s="5"/>
      <c r="M4" s="16"/>
      <c r="N4" s="16"/>
      <c r="O4" s="32"/>
      <c r="P4" s="32"/>
      <c r="Q4" s="51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</row>
    <row r="5" spans="1:55" s="1" customFormat="1" ht="18" x14ac:dyDescent="0.25">
      <c r="D5" s="33"/>
      <c r="E5" s="33"/>
      <c r="F5" s="54"/>
      <c r="G5" s="55"/>
      <c r="H5" s="55"/>
      <c r="I5" s="55"/>
      <c r="J5" s="55"/>
      <c r="K5" s="55"/>
      <c r="L5" s="56"/>
      <c r="M5" s="56"/>
      <c r="N5" s="56"/>
      <c r="O5" s="55"/>
      <c r="P5" s="55"/>
      <c r="Q5" s="57"/>
      <c r="R5" s="55"/>
      <c r="S5" s="55"/>
      <c r="T5" s="55"/>
      <c r="U5" s="55"/>
      <c r="V5" s="55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</row>
    <row r="6" spans="1:55" s="1" customFormat="1" x14ac:dyDescent="0.2">
      <c r="D6" s="32"/>
      <c r="E6" s="32"/>
      <c r="F6" s="32"/>
      <c r="G6" s="32"/>
      <c r="H6" s="32"/>
      <c r="I6" s="32"/>
      <c r="J6" s="32"/>
      <c r="K6" s="32"/>
      <c r="L6" s="5"/>
      <c r="M6" s="16"/>
      <c r="N6" s="16"/>
      <c r="O6" s="32"/>
      <c r="P6" s="32"/>
      <c r="Q6" s="51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55" s="1" customFormat="1" ht="18" x14ac:dyDescent="0.25">
      <c r="D7" s="32"/>
      <c r="E7" s="32"/>
      <c r="F7" s="53"/>
      <c r="G7" s="58"/>
      <c r="H7" s="58"/>
      <c r="I7" s="58"/>
      <c r="J7" s="58"/>
      <c r="K7" s="58"/>
      <c r="L7" s="56"/>
      <c r="M7" s="56"/>
      <c r="N7" s="56"/>
      <c r="O7" s="58"/>
      <c r="P7" s="58"/>
      <c r="Q7" s="51"/>
      <c r="R7" s="32"/>
      <c r="S7" s="32"/>
      <c r="T7" s="32"/>
      <c r="U7" s="52"/>
      <c r="V7" s="53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1:55" customFormat="1" x14ac:dyDescent="0.2">
      <c r="A8" s="29"/>
      <c r="B8" s="29"/>
      <c r="C8" s="29"/>
      <c r="D8" s="34"/>
      <c r="E8" s="35"/>
      <c r="F8" s="35"/>
      <c r="G8" s="35"/>
      <c r="H8" s="35"/>
      <c r="I8" s="35"/>
      <c r="J8" s="35"/>
      <c r="K8" s="35"/>
      <c r="L8" s="50"/>
      <c r="M8" s="16"/>
      <c r="N8" s="16"/>
      <c r="O8" s="35"/>
      <c r="P8" s="35"/>
      <c r="Q8" s="51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29"/>
      <c r="B9" s="29"/>
      <c r="C9" s="29"/>
      <c r="D9" s="2"/>
      <c r="E9" s="2"/>
      <c r="F9" s="48"/>
      <c r="G9" s="48"/>
      <c r="H9" s="48"/>
      <c r="I9" s="48"/>
      <c r="J9" s="48"/>
      <c r="K9" s="48"/>
      <c r="L9" s="50"/>
      <c r="M9" s="16"/>
      <c r="N9" s="16"/>
      <c r="O9" s="48"/>
      <c r="P9" s="48"/>
      <c r="Q9" s="51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29"/>
      <c r="B10" s="29"/>
      <c r="C10" s="29"/>
      <c r="D10" s="30"/>
      <c r="E10" s="30"/>
      <c r="F10" s="30"/>
      <c r="G10" s="30"/>
      <c r="H10" s="30"/>
      <c r="I10" s="30"/>
      <c r="J10" s="30"/>
      <c r="K10" s="30"/>
      <c r="L10" s="50"/>
      <c r="M10" s="16"/>
      <c r="N10" s="16"/>
      <c r="O10" s="46"/>
      <c r="P10" s="46"/>
      <c r="Q10" s="51"/>
      <c r="R10" s="46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55" customFormat="1" ht="15" customHeight="1" x14ac:dyDescent="0.2">
      <c r="A11" s="36"/>
      <c r="B11" s="36"/>
      <c r="C11" s="36"/>
      <c r="E11" s="1"/>
      <c r="F11" s="1"/>
      <c r="G11" s="1"/>
      <c r="H11" s="1"/>
      <c r="I11" s="1"/>
      <c r="J11" s="37"/>
      <c r="K11" s="37"/>
      <c r="L11" s="37"/>
      <c r="M11" s="38"/>
      <c r="N11" s="37"/>
      <c r="O11" s="37"/>
      <c r="P11" s="37"/>
      <c r="Q11" s="37"/>
      <c r="R11" s="37"/>
      <c r="S11" s="37"/>
      <c r="T11" s="37"/>
      <c r="U11" s="38"/>
      <c r="V11" s="37"/>
      <c r="W11" s="37"/>
      <c r="X11" s="37"/>
      <c r="Y11" s="37"/>
      <c r="Z11" s="37"/>
      <c r="AA11" s="37"/>
      <c r="AB11" s="39"/>
      <c r="AC11" s="37"/>
      <c r="AD11" s="37"/>
      <c r="AE11" s="38"/>
      <c r="AF11" s="37"/>
      <c r="AG11" s="37"/>
      <c r="AH11" s="37"/>
    </row>
    <row r="12" spans="1:55" ht="15.75" x14ac:dyDescent="0.25">
      <c r="A12" s="18"/>
      <c r="B12" s="18"/>
      <c r="C12" s="18"/>
      <c r="D12" s="78">
        <f>EDATE(DATE('année calendaire'!A1,5,1),0)</f>
        <v>40663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80"/>
    </row>
    <row r="13" spans="1:55" s="3" customFormat="1" ht="12.75" customHeight="1" x14ac:dyDescent="0.2">
      <c r="A13" s="15"/>
      <c r="B13" s="15"/>
      <c r="C13" s="15"/>
      <c r="D13" s="40">
        <f>D12</f>
        <v>40663</v>
      </c>
      <c r="E13" s="40">
        <f>D13+1</f>
        <v>40664</v>
      </c>
      <c r="F13" s="40">
        <f>E13+1</f>
        <v>40665</v>
      </c>
      <c r="G13" s="40">
        <f>F13+1</f>
        <v>40666</v>
      </c>
      <c r="H13" s="40">
        <f t="shared" ref="H13:AC13" si="0">G13+1</f>
        <v>40667</v>
      </c>
      <c r="I13" s="40">
        <f t="shared" si="0"/>
        <v>40668</v>
      </c>
      <c r="J13" s="40">
        <f t="shared" si="0"/>
        <v>40669</v>
      </c>
      <c r="K13" s="40">
        <f t="shared" si="0"/>
        <v>40670</v>
      </c>
      <c r="L13" s="40">
        <f t="shared" si="0"/>
        <v>40671</v>
      </c>
      <c r="M13" s="40">
        <f t="shared" si="0"/>
        <v>40672</v>
      </c>
      <c r="N13" s="40">
        <f t="shared" si="0"/>
        <v>40673</v>
      </c>
      <c r="O13" s="40">
        <f t="shared" si="0"/>
        <v>40674</v>
      </c>
      <c r="P13" s="40">
        <f t="shared" si="0"/>
        <v>40675</v>
      </c>
      <c r="Q13" s="40">
        <f t="shared" si="0"/>
        <v>40676</v>
      </c>
      <c r="R13" s="40">
        <f t="shared" si="0"/>
        <v>40677</v>
      </c>
      <c r="S13" s="40">
        <f t="shared" si="0"/>
        <v>40678</v>
      </c>
      <c r="T13" s="40">
        <f t="shared" si="0"/>
        <v>40679</v>
      </c>
      <c r="U13" s="40">
        <f t="shared" si="0"/>
        <v>40680</v>
      </c>
      <c r="V13" s="40">
        <f t="shared" si="0"/>
        <v>40681</v>
      </c>
      <c r="W13" s="40">
        <f t="shared" si="0"/>
        <v>40682</v>
      </c>
      <c r="X13" s="40">
        <f t="shared" si="0"/>
        <v>40683</v>
      </c>
      <c r="Y13" s="40">
        <f t="shared" si="0"/>
        <v>40684</v>
      </c>
      <c r="Z13" s="40">
        <f t="shared" si="0"/>
        <v>40685</v>
      </c>
      <c r="AA13" s="40">
        <f t="shared" si="0"/>
        <v>40686</v>
      </c>
      <c r="AB13" s="40">
        <f t="shared" si="0"/>
        <v>40687</v>
      </c>
      <c r="AC13" s="40">
        <f t="shared" si="0"/>
        <v>40688</v>
      </c>
      <c r="AD13" s="40">
        <f>IF(AC13&lt;&gt;"",IF(AC13+1&lt;=EOMONTH(($D$12)*1,0),AC13+1,""),"")</f>
        <v>40689</v>
      </c>
      <c r="AE13" s="40">
        <f>IF(AD13="","",IF(MONTH(AD13+1)&lt;&gt;MONTH(AD13),"",AD13+1))</f>
        <v>40690</v>
      </c>
      <c r="AF13" s="40">
        <f t="shared" ref="AF13:AH13" si="1">IF(AE13="","",IF(MONTH(AE13+1)&lt;&gt;MONTH(AE13),"",AE13+1))</f>
        <v>40691</v>
      </c>
      <c r="AG13" s="40">
        <f t="shared" si="1"/>
        <v>40692</v>
      </c>
      <c r="AH13" s="40">
        <f t="shared" si="1"/>
        <v>40693</v>
      </c>
    </row>
    <row r="14" spans="1:55" x14ac:dyDescent="0.2">
      <c r="A14" s="9" t="s">
        <v>47</v>
      </c>
      <c r="B14" s="9" t="s">
        <v>48</v>
      </c>
      <c r="C14" s="9" t="s">
        <v>16</v>
      </c>
      <c r="D14" s="59">
        <f>D13</f>
        <v>40663</v>
      </c>
      <c r="E14" s="59">
        <f t="shared" ref="E14:AH14" si="2">E13</f>
        <v>40664</v>
      </c>
      <c r="F14" s="59">
        <f t="shared" si="2"/>
        <v>40665</v>
      </c>
      <c r="G14" s="59">
        <f t="shared" si="2"/>
        <v>40666</v>
      </c>
      <c r="H14" s="59">
        <f t="shared" si="2"/>
        <v>40667</v>
      </c>
      <c r="I14" s="59">
        <f t="shared" si="2"/>
        <v>40668</v>
      </c>
      <c r="J14" s="59">
        <f t="shared" si="2"/>
        <v>40669</v>
      </c>
      <c r="K14" s="59">
        <f t="shared" si="2"/>
        <v>40670</v>
      </c>
      <c r="L14" s="59">
        <f t="shared" si="2"/>
        <v>40671</v>
      </c>
      <c r="M14" s="59">
        <f t="shared" si="2"/>
        <v>40672</v>
      </c>
      <c r="N14" s="59">
        <f t="shared" si="2"/>
        <v>40673</v>
      </c>
      <c r="O14" s="59">
        <f t="shared" si="2"/>
        <v>40674</v>
      </c>
      <c r="P14" s="59">
        <f t="shared" si="2"/>
        <v>40675</v>
      </c>
      <c r="Q14" s="59">
        <f t="shared" si="2"/>
        <v>40676</v>
      </c>
      <c r="R14" s="59">
        <f t="shared" si="2"/>
        <v>40677</v>
      </c>
      <c r="S14" s="59">
        <f t="shared" si="2"/>
        <v>40678</v>
      </c>
      <c r="T14" s="59">
        <f t="shared" si="2"/>
        <v>40679</v>
      </c>
      <c r="U14" s="59">
        <f t="shared" si="2"/>
        <v>40680</v>
      </c>
      <c r="V14" s="59">
        <f t="shared" si="2"/>
        <v>40681</v>
      </c>
      <c r="W14" s="59">
        <f t="shared" si="2"/>
        <v>40682</v>
      </c>
      <c r="X14" s="59">
        <f t="shared" si="2"/>
        <v>40683</v>
      </c>
      <c r="Y14" s="59">
        <f t="shared" si="2"/>
        <v>40684</v>
      </c>
      <c r="Z14" s="59">
        <f t="shared" si="2"/>
        <v>40685</v>
      </c>
      <c r="AA14" s="59">
        <f t="shared" si="2"/>
        <v>40686</v>
      </c>
      <c r="AB14" s="59">
        <f t="shared" si="2"/>
        <v>40687</v>
      </c>
      <c r="AC14" s="59">
        <f t="shared" si="2"/>
        <v>40688</v>
      </c>
      <c r="AD14" s="59">
        <f t="shared" si="2"/>
        <v>40689</v>
      </c>
      <c r="AE14" s="59">
        <f t="shared" si="2"/>
        <v>40690</v>
      </c>
      <c r="AF14" s="59">
        <f t="shared" si="2"/>
        <v>40691</v>
      </c>
      <c r="AG14" s="59">
        <f t="shared" si="2"/>
        <v>40692</v>
      </c>
      <c r="AH14" s="59">
        <f t="shared" si="2"/>
        <v>40693</v>
      </c>
      <c r="AI14" s="4" t="s">
        <v>49</v>
      </c>
    </row>
    <row r="15" spans="1:55" s="3" customFormat="1" ht="13.9" customHeight="1" outlineLevel="1" x14ac:dyDescent="0.2">
      <c r="A15" s="43"/>
      <c r="B15" s="71"/>
      <c r="C15" s="71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3">
        <f>SUM(H15:AH15)</f>
        <v>0</v>
      </c>
    </row>
    <row r="16" spans="1:55" s="3" customFormat="1" x14ac:dyDescent="0.2">
      <c r="A16" s="42"/>
      <c r="B16" s="42"/>
      <c r="C16" s="42"/>
      <c r="D16" s="44">
        <f>SUM(D$15:D15)</f>
        <v>0</v>
      </c>
      <c r="E16" s="44">
        <f>SUM(E$15:E15)</f>
        <v>0</v>
      </c>
      <c r="F16" s="44">
        <f>SUM(F$15:F15)</f>
        <v>0</v>
      </c>
      <c r="G16" s="44">
        <f>SUM(G$15:G15)</f>
        <v>0</v>
      </c>
      <c r="H16" s="44">
        <f>SUM(H$15:H15)</f>
        <v>0</v>
      </c>
      <c r="I16" s="44">
        <f>SUM(I$15:I15)</f>
        <v>0</v>
      </c>
      <c r="J16" s="44">
        <f>SUM(J$15:J15)</f>
        <v>0</v>
      </c>
      <c r="K16" s="44">
        <f>SUM(K$15:K15)</f>
        <v>0</v>
      </c>
      <c r="L16" s="44">
        <f>SUM(L$15:L15)</f>
        <v>0</v>
      </c>
      <c r="M16" s="44">
        <f>SUM(M$15:M15)</f>
        <v>0</v>
      </c>
      <c r="N16" s="44">
        <f>SUM(N$15:N15)</f>
        <v>0</v>
      </c>
      <c r="O16" s="44">
        <f>SUM(O$15:O15)</f>
        <v>0</v>
      </c>
      <c r="P16" s="44">
        <f>SUM(P$15:P15)</f>
        <v>0</v>
      </c>
      <c r="Q16" s="44">
        <f>SUM(Q$15:Q15)</f>
        <v>0</v>
      </c>
      <c r="R16" s="44">
        <f>SUM(R$15:R15)</f>
        <v>0</v>
      </c>
      <c r="S16" s="44">
        <f>SUM(S$15:S15)</f>
        <v>0</v>
      </c>
      <c r="T16" s="44">
        <f>SUM(T$15:T15)</f>
        <v>0</v>
      </c>
      <c r="U16" s="44">
        <f>SUM(U$15:U15)</f>
        <v>0</v>
      </c>
      <c r="V16" s="44">
        <f>SUM(V$15:V15)</f>
        <v>0</v>
      </c>
      <c r="W16" s="44">
        <f>SUM(W$15:W15)</f>
        <v>0</v>
      </c>
      <c r="X16" s="44">
        <f>SUM(X$15:X15)</f>
        <v>0</v>
      </c>
      <c r="Y16" s="44">
        <f>SUM(Y$15:Y15)</f>
        <v>0</v>
      </c>
      <c r="Z16" s="44">
        <f>SUM(Z$15:Z15)</f>
        <v>0</v>
      </c>
      <c r="AA16" s="44">
        <f>SUM(AA$15:AA15)</f>
        <v>0</v>
      </c>
      <c r="AB16" s="44">
        <f>SUM(AB$15:AB15)</f>
        <v>0</v>
      </c>
      <c r="AC16" s="44">
        <f>SUM(AC$15:AC15)</f>
        <v>0</v>
      </c>
      <c r="AD16" s="44">
        <f>SUM(AD$15:AD15)</f>
        <v>0</v>
      </c>
      <c r="AE16" s="44">
        <f>SUM(AE$15:AE15)</f>
        <v>0</v>
      </c>
      <c r="AF16" s="44">
        <f>SUM(AF$15:AF15)</f>
        <v>0</v>
      </c>
      <c r="AG16" s="44">
        <f>SUM(AG$15:AG15)</f>
        <v>0</v>
      </c>
      <c r="AH16" s="44">
        <f>SUM(AH$15:AH15)</f>
        <v>0</v>
      </c>
      <c r="AI16" s="3">
        <f>SUM(H16:AH16)</f>
        <v>0</v>
      </c>
    </row>
    <row r="17" spans="1:34" s="3" customFormat="1" x14ac:dyDescent="0.2">
      <c r="A17" s="42"/>
      <c r="B17" s="42"/>
      <c r="C17" s="4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</row>
    <row r="18" spans="1:34" s="3" customFormat="1" x14ac:dyDescent="0.2">
      <c r="A18" s="42"/>
      <c r="B18" s="42"/>
      <c r="C18" s="42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s="3" customFormat="1" x14ac:dyDescent="0.2">
      <c r="A19" s="13"/>
      <c r="B19" s="13"/>
      <c r="C19" s="1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">
      <c r="D20" s="10"/>
      <c r="E20" s="5"/>
      <c r="F20" s="5"/>
      <c r="G20" s="5"/>
      <c r="H20" s="5"/>
      <c r="I20" s="5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15.75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x14ac:dyDescent="0.2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x14ac:dyDescent="0.2"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3" customFormat="1" x14ac:dyDescent="0.2">
      <c r="A24" s="13"/>
      <c r="B24" s="13"/>
      <c r="C24" s="1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s="3" customFormat="1" x14ac:dyDescent="0.2">
      <c r="A25" s="13"/>
      <c r="B25" s="13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</row>
    <row r="26" spans="1:34" s="3" customFormat="1" x14ac:dyDescent="0.2">
      <c r="A26" s="13"/>
      <c r="B26" s="13"/>
      <c r="C26" s="1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s="3" customFormat="1" x14ac:dyDescent="0.2">
      <c r="A27" s="13"/>
      <c r="B27" s="13"/>
      <c r="C27" s="1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">
      <c r="D28" s="10"/>
      <c r="E28" s="5"/>
      <c r="F28" s="5"/>
      <c r="G28" s="5"/>
      <c r="H28" s="5"/>
      <c r="I28" s="5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ht="15.75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2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x14ac:dyDescent="0.2"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 s="3" customFormat="1" x14ac:dyDescent="0.2">
      <c r="A32" s="13"/>
      <c r="B32" s="13"/>
      <c r="C32" s="13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s="3" customFormat="1" x14ac:dyDescent="0.2">
      <c r="A33" s="13"/>
      <c r="B33" s="13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</row>
    <row r="34" spans="1:34" s="3" customFormat="1" x14ac:dyDescent="0.2">
      <c r="A34" s="13"/>
      <c r="B34" s="13"/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s="3" customFormat="1" x14ac:dyDescent="0.2">
      <c r="A35" s="13"/>
      <c r="B35" s="13"/>
      <c r="C35" s="13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">
      <c r="D36" s="10"/>
      <c r="E36" s="5"/>
      <c r="F36" s="5"/>
      <c r="G36" s="5"/>
      <c r="H36" s="5"/>
      <c r="I36" s="5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5.75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x14ac:dyDescent="0.2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x14ac:dyDescent="0.2"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1:34" s="3" customFormat="1" x14ac:dyDescent="0.2">
      <c r="A40" s="13"/>
      <c r="B40" s="13"/>
      <c r="C40" s="13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s="3" customFormat="1" x14ac:dyDescent="0.2">
      <c r="A41" s="13"/>
      <c r="B41" s="13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</row>
    <row r="42" spans="1:34" s="3" customFormat="1" x14ac:dyDescent="0.2">
      <c r="A42" s="13"/>
      <c r="B42" s="13"/>
      <c r="C42" s="13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s="3" customFormat="1" x14ac:dyDescent="0.2">
      <c r="A43" s="13"/>
      <c r="B43" s="13"/>
      <c r="C43" s="13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</row>
    <row r="44" spans="1:34" x14ac:dyDescent="0.2">
      <c r="D44" s="10"/>
      <c r="E44" s="5"/>
      <c r="F44" s="5"/>
      <c r="G44" s="5"/>
      <c r="H44" s="5"/>
      <c r="I44" s="5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15.75" x14ac:dyDescent="0.25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 spans="1:34" x14ac:dyDescent="0.2"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1:34" s="3" customFormat="1" x14ac:dyDescent="0.2">
      <c r="A48" s="13"/>
      <c r="B48" s="13"/>
      <c r="C48" s="13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s="3" customFormat="1" x14ac:dyDescent="0.2">
      <c r="A49" s="13"/>
      <c r="B49" s="13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</row>
    <row r="50" spans="1:34" s="3" customFormat="1" x14ac:dyDescent="0.2">
      <c r="A50" s="13"/>
      <c r="B50" s="13"/>
      <c r="C50" s="13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s="3" customFormat="1" x14ac:dyDescent="0.2">
      <c r="A51" s="13"/>
      <c r="B51" s="13"/>
      <c r="C51" s="13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x14ac:dyDescent="0.2">
      <c r="D52" s="10"/>
      <c r="E52" s="5"/>
      <c r="F52" s="5"/>
      <c r="G52" s="5"/>
      <c r="H52" s="5"/>
      <c r="I52" s="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ht="15.75" x14ac:dyDescent="0.25"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x14ac:dyDescent="0.2"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1:34" x14ac:dyDescent="0.2"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1:34" s="3" customFormat="1" x14ac:dyDescent="0.2">
      <c r="A56" s="13"/>
      <c r="B56" s="13"/>
      <c r="C56" s="13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s="3" customFormat="1" x14ac:dyDescent="0.2">
      <c r="A57" s="13"/>
      <c r="B57" s="13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</row>
    <row r="58" spans="1:34" s="3" customFormat="1" x14ac:dyDescent="0.2">
      <c r="A58" s="13"/>
      <c r="B58" s="13"/>
      <c r="C58" s="13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s="3" customFormat="1" x14ac:dyDescent="0.2">
      <c r="A59" s="13"/>
      <c r="B59" s="13"/>
      <c r="C59" s="13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x14ac:dyDescent="0.2">
      <c r="D60" s="10"/>
      <c r="E60" s="5"/>
      <c r="F60" s="5"/>
      <c r="G60" s="5"/>
      <c r="H60" s="5"/>
      <c r="I60" s="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x14ac:dyDescent="0.2">
      <c r="D61" s="10"/>
      <c r="E61" s="5"/>
      <c r="F61" s="5"/>
      <c r="G61" s="5"/>
      <c r="H61" s="5"/>
      <c r="I61" s="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x14ac:dyDescent="0.2">
      <c r="D62" s="10"/>
      <c r="E62" s="5"/>
      <c r="F62" s="5"/>
      <c r="G62" s="5"/>
      <c r="H62" s="5"/>
      <c r="I62" s="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">
      <c r="D63" s="10"/>
      <c r="E63" s="5"/>
      <c r="F63" s="5"/>
      <c r="G63" s="5"/>
      <c r="H63" s="5"/>
      <c r="I63" s="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x14ac:dyDescent="0.2">
      <c r="D64" s="10"/>
      <c r="E64" s="5"/>
      <c r="F64" s="5"/>
      <c r="G64" s="5"/>
      <c r="H64" s="5"/>
      <c r="I64" s="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</sheetData>
  <mergeCells count="1">
    <mergeCell ref="D12:AH12"/>
  </mergeCells>
  <phoneticPr fontId="1" type="noConversion"/>
  <conditionalFormatting sqref="Q2:Q4 Q6:Q10">
    <cfRule type="cellIs" dxfId="1114" priority="680" stopIfTrue="1" operator="equal">
      <formula>"GV"</formula>
    </cfRule>
    <cfRule type="cellIs" dxfId="1113" priority="681" stopIfTrue="1" operator="equal">
      <formula>"PC"</formula>
    </cfRule>
    <cfRule type="cellIs" dxfId="1112" priority="682" stopIfTrue="1" operator="equal">
      <formula>"R"</formula>
    </cfRule>
    <cfRule type="cellIs" dxfId="1111" priority="683" stopIfTrue="1" operator="equal">
      <formula>"E"</formula>
    </cfRule>
    <cfRule type="cellIs" dxfId="1110" priority="684" stopIfTrue="1" operator="equal">
      <formula>"PT"</formula>
    </cfRule>
    <cfRule type="cellIs" dxfId="1109" priority="685" stopIfTrue="1" operator="equal">
      <formula>"mt"</formula>
    </cfRule>
  </conditionalFormatting>
  <conditionalFormatting sqref="Q2:Q10">
    <cfRule type="cellIs" dxfId="1108" priority="737" stopIfTrue="1" operator="equal">
      <formula>"cc"</formula>
    </cfRule>
    <cfRule type="cellIs" dxfId="1107" priority="738" stopIfTrue="1" operator="equal">
      <formula>"cl"</formula>
    </cfRule>
    <cfRule type="cellIs" dxfId="1106" priority="739" stopIfTrue="1" operator="equal">
      <formula>"m"</formula>
    </cfRule>
  </conditionalFormatting>
  <conditionalFormatting sqref="Q2:Q10">
    <cfRule type="cellIs" dxfId="1105" priority="734" stopIfTrue="1" operator="equal">
      <formula>"F"</formula>
    </cfRule>
    <cfRule type="cellIs" dxfId="1104" priority="735" stopIfTrue="1" operator="equal">
      <formula>"WK"</formula>
    </cfRule>
    <cfRule type="cellIs" dxfId="1103" priority="736" stopIfTrue="1" operator="equal">
      <formula>"T"</formula>
    </cfRule>
  </conditionalFormatting>
  <conditionalFormatting sqref="Q5">
    <cfRule type="cellIs" dxfId="1102" priority="668" stopIfTrue="1" operator="equal">
      <formula>"GV"</formula>
    </cfRule>
    <cfRule type="cellIs" dxfId="1101" priority="669" stopIfTrue="1" operator="equal">
      <formula>"PC"</formula>
    </cfRule>
    <cfRule type="cellIs" dxfId="1100" priority="670" stopIfTrue="1" operator="equal">
      <formula>"R"</formula>
    </cfRule>
    <cfRule type="cellIs" dxfId="1099" priority="671" stopIfTrue="1" operator="equal">
      <formula>"E"</formula>
    </cfRule>
    <cfRule type="cellIs" dxfId="1098" priority="672" stopIfTrue="1" operator="equal">
      <formula>"PT"</formula>
    </cfRule>
    <cfRule type="cellIs" dxfId="1097" priority="673" stopIfTrue="1" operator="equal">
      <formula>"mt"</formula>
    </cfRule>
  </conditionalFormatting>
  <conditionalFormatting sqref="D14:AH14">
    <cfRule type="expression" dxfId="1096" priority="128">
      <formula>COUNTIF($D$13:$AH$13,férié)</formula>
    </cfRule>
  </conditionalFormatting>
  <conditionalFormatting sqref="Q2:Q10">
    <cfRule type="cellIs" dxfId="1095" priority="125" stopIfTrue="1" operator="equal">
      <formula>"cc"</formula>
    </cfRule>
    <cfRule type="cellIs" dxfId="1094" priority="126" stopIfTrue="1" operator="equal">
      <formula>"cl"</formula>
    </cfRule>
    <cfRule type="cellIs" dxfId="1093" priority="127" stopIfTrue="1" operator="equal">
      <formula>"m"</formula>
    </cfRule>
  </conditionalFormatting>
  <conditionalFormatting sqref="Q2:Q10">
    <cfRule type="cellIs" dxfId="1092" priority="122" stopIfTrue="1" operator="equal">
      <formula>"F"</formula>
    </cfRule>
    <cfRule type="cellIs" dxfId="1091" priority="123" stopIfTrue="1" operator="equal">
      <formula>"WK"</formula>
    </cfRule>
    <cfRule type="cellIs" dxfId="1090" priority="124" stopIfTrue="1" operator="equal">
      <formula>"T"</formula>
    </cfRule>
  </conditionalFormatting>
  <conditionalFormatting sqref="Q2:Q4 Q6:Q10">
    <cfRule type="cellIs" dxfId="1089" priority="116" stopIfTrue="1" operator="equal">
      <formula>"GV"</formula>
    </cfRule>
    <cfRule type="cellIs" dxfId="1088" priority="117" stopIfTrue="1" operator="equal">
      <formula>"PC"</formula>
    </cfRule>
    <cfRule type="cellIs" dxfId="1087" priority="118" stopIfTrue="1" operator="equal">
      <formula>"R"</formula>
    </cfRule>
    <cfRule type="cellIs" dxfId="1086" priority="119" stopIfTrue="1" operator="equal">
      <formula>"E"</formula>
    </cfRule>
    <cfRule type="cellIs" dxfId="1085" priority="120" stopIfTrue="1" operator="equal">
      <formula>"PT"</formula>
    </cfRule>
    <cfRule type="cellIs" dxfId="1084" priority="121" stopIfTrue="1" operator="equal">
      <formula>"mt"</formula>
    </cfRule>
  </conditionalFormatting>
  <conditionalFormatting sqref="Q5">
    <cfRule type="cellIs" dxfId="1083" priority="110" stopIfTrue="1" operator="equal">
      <formula>"GV"</formula>
    </cfRule>
    <cfRule type="cellIs" dxfId="1082" priority="111" stopIfTrue="1" operator="equal">
      <formula>"PC"</formula>
    </cfRule>
    <cfRule type="cellIs" dxfId="1081" priority="112" stopIfTrue="1" operator="equal">
      <formula>"R"</formula>
    </cfRule>
    <cfRule type="cellIs" dxfId="1080" priority="113" stopIfTrue="1" operator="equal">
      <formula>"E"</formula>
    </cfRule>
    <cfRule type="cellIs" dxfId="1079" priority="114" stopIfTrue="1" operator="equal">
      <formula>"PT"</formula>
    </cfRule>
    <cfRule type="cellIs" dxfId="1078" priority="115" stopIfTrue="1" operator="equal">
      <formula>"mt"</formula>
    </cfRule>
  </conditionalFormatting>
  <conditionalFormatting sqref="D14:AH14">
    <cfRule type="expression" dxfId="1077" priority="109">
      <formula>COUNTIF($D$13:$AH$13,férié)</formula>
    </cfRule>
  </conditionalFormatting>
  <conditionalFormatting sqref="D15:AH16">
    <cfRule type="expression" dxfId="1076" priority="107">
      <formula>COUNTIF(JF,D$13)</formula>
    </cfRule>
    <cfRule type="expression" dxfId="1075" priority="108">
      <formula>WEEKDAY(D$13,2)&gt;5</formula>
    </cfRule>
  </conditionalFormatting>
  <conditionalFormatting sqref="Q2:Q10">
    <cfRule type="cellIs" dxfId="1074" priority="104" stopIfTrue="1" operator="equal">
      <formula>"cc"</formula>
    </cfRule>
    <cfRule type="cellIs" dxfId="1073" priority="105" stopIfTrue="1" operator="equal">
      <formula>"cl"</formula>
    </cfRule>
    <cfRule type="cellIs" dxfId="1072" priority="106" stopIfTrue="1" operator="equal">
      <formula>"m"</formula>
    </cfRule>
  </conditionalFormatting>
  <conditionalFormatting sqref="Q2:Q10">
    <cfRule type="cellIs" dxfId="1071" priority="101" stopIfTrue="1" operator="equal">
      <formula>"F"</formula>
    </cfRule>
    <cfRule type="cellIs" dxfId="1070" priority="102" stopIfTrue="1" operator="equal">
      <formula>"WK"</formula>
    </cfRule>
    <cfRule type="cellIs" dxfId="1069" priority="103" stopIfTrue="1" operator="equal">
      <formula>"T"</formula>
    </cfRule>
  </conditionalFormatting>
  <conditionalFormatting sqref="Q2:Q4 Q6:Q10">
    <cfRule type="cellIs" dxfId="1068" priority="95" stopIfTrue="1" operator="equal">
      <formula>"GV"</formula>
    </cfRule>
    <cfRule type="cellIs" dxfId="1067" priority="96" stopIfTrue="1" operator="equal">
      <formula>"PC"</formula>
    </cfRule>
    <cfRule type="cellIs" dxfId="1066" priority="97" stopIfTrue="1" operator="equal">
      <formula>"R"</formula>
    </cfRule>
    <cfRule type="cellIs" dxfId="1065" priority="98" stopIfTrue="1" operator="equal">
      <formula>"E"</formula>
    </cfRule>
    <cfRule type="cellIs" dxfId="1064" priority="99" stopIfTrue="1" operator="equal">
      <formula>"PT"</formula>
    </cfRule>
    <cfRule type="cellIs" dxfId="1063" priority="100" stopIfTrue="1" operator="equal">
      <formula>"mt"</formula>
    </cfRule>
  </conditionalFormatting>
  <conditionalFormatting sqref="Q5">
    <cfRule type="cellIs" dxfId="1062" priority="89" stopIfTrue="1" operator="equal">
      <formula>"GV"</formula>
    </cfRule>
    <cfRule type="cellIs" dxfId="1061" priority="90" stopIfTrue="1" operator="equal">
      <formula>"PC"</formula>
    </cfRule>
    <cfRule type="cellIs" dxfId="1060" priority="91" stopIfTrue="1" operator="equal">
      <formula>"R"</formula>
    </cfRule>
    <cfRule type="cellIs" dxfId="1059" priority="92" stopIfTrue="1" operator="equal">
      <formula>"E"</formula>
    </cfRule>
    <cfRule type="cellIs" dxfId="1058" priority="93" stopIfTrue="1" operator="equal">
      <formula>"PT"</formula>
    </cfRule>
    <cfRule type="cellIs" dxfId="1057" priority="94" stopIfTrue="1" operator="equal">
      <formula>"mt"</formula>
    </cfRule>
  </conditionalFormatting>
  <conditionalFormatting sqref="D14:AH14">
    <cfRule type="expression" dxfId="1056" priority="88">
      <formula>COUNTIF($D$13:$AH$13,férié)</formula>
    </cfRule>
  </conditionalFormatting>
  <conditionalFormatting sqref="D15:AH16">
    <cfRule type="expression" dxfId="1055" priority="85">
      <formula>D$13=""</formula>
    </cfRule>
    <cfRule type="expression" dxfId="1054" priority="86">
      <formula>COUNTIF(JF,D$13)</formula>
    </cfRule>
    <cfRule type="expression" dxfId="1053" priority="87">
      <formula>WEEKDAY(D$13,2)&gt;5</formula>
    </cfRule>
  </conditionalFormatting>
  <conditionalFormatting sqref="Q2:Q10">
    <cfRule type="cellIs" dxfId="1052" priority="82" stopIfTrue="1" operator="equal">
      <formula>"cc"</formula>
    </cfRule>
    <cfRule type="cellIs" dxfId="1051" priority="83" stopIfTrue="1" operator="equal">
      <formula>"cl"</formula>
    </cfRule>
    <cfRule type="cellIs" dxfId="1050" priority="84" stopIfTrue="1" operator="equal">
      <formula>"m"</formula>
    </cfRule>
  </conditionalFormatting>
  <conditionalFormatting sqref="Q2:Q10">
    <cfRule type="cellIs" dxfId="1049" priority="79" stopIfTrue="1" operator="equal">
      <formula>"F"</formula>
    </cfRule>
    <cfRule type="cellIs" dxfId="1048" priority="80" stopIfTrue="1" operator="equal">
      <formula>"WK"</formula>
    </cfRule>
    <cfRule type="cellIs" dxfId="1047" priority="81" stopIfTrue="1" operator="equal">
      <formula>"T"</formula>
    </cfRule>
  </conditionalFormatting>
  <conditionalFormatting sqref="Q2:Q4 Q6:Q10">
    <cfRule type="cellIs" dxfId="1046" priority="73" stopIfTrue="1" operator="equal">
      <formula>"GV"</formula>
    </cfRule>
    <cfRule type="cellIs" dxfId="1045" priority="74" stopIfTrue="1" operator="equal">
      <formula>"PC"</formula>
    </cfRule>
    <cfRule type="cellIs" dxfId="1044" priority="75" stopIfTrue="1" operator="equal">
      <formula>"R"</formula>
    </cfRule>
    <cfRule type="cellIs" dxfId="1043" priority="76" stopIfTrue="1" operator="equal">
      <formula>"E"</formula>
    </cfRule>
    <cfRule type="cellIs" dxfId="1042" priority="77" stopIfTrue="1" operator="equal">
      <formula>"PT"</formula>
    </cfRule>
    <cfRule type="cellIs" dxfId="1041" priority="78" stopIfTrue="1" operator="equal">
      <formula>"mt"</formula>
    </cfRule>
  </conditionalFormatting>
  <conditionalFormatting sqref="Q5">
    <cfRule type="cellIs" dxfId="1040" priority="67" stopIfTrue="1" operator="equal">
      <formula>"GV"</formula>
    </cfRule>
    <cfRule type="cellIs" dxfId="1039" priority="68" stopIfTrue="1" operator="equal">
      <formula>"PC"</formula>
    </cfRule>
    <cfRule type="cellIs" dxfId="1038" priority="69" stopIfTrue="1" operator="equal">
      <formula>"R"</formula>
    </cfRule>
    <cfRule type="cellIs" dxfId="1037" priority="70" stopIfTrue="1" operator="equal">
      <formula>"E"</formula>
    </cfRule>
    <cfRule type="cellIs" dxfId="1036" priority="71" stopIfTrue="1" operator="equal">
      <formula>"PT"</formula>
    </cfRule>
    <cfRule type="cellIs" dxfId="1035" priority="72" stopIfTrue="1" operator="equal">
      <formula>"mt"</formula>
    </cfRule>
  </conditionalFormatting>
  <conditionalFormatting sqref="D14:AH14">
    <cfRule type="expression" dxfId="1034" priority="66">
      <formula>COUNTIF($D$13:$AH$13,férié)</formula>
    </cfRule>
  </conditionalFormatting>
  <conditionalFormatting sqref="D13:AH16">
    <cfRule type="expression" dxfId="1033" priority="63" stopIfTrue="1">
      <formula>D$13=""</formula>
    </cfRule>
  </conditionalFormatting>
  <conditionalFormatting sqref="Q2:Q4 Q6:Q10">
    <cfRule type="cellIs" dxfId="1032" priority="57" stopIfTrue="1" operator="equal">
      <formula>"GV"</formula>
    </cfRule>
    <cfRule type="cellIs" dxfId="1031" priority="58" stopIfTrue="1" operator="equal">
      <formula>"PC"</formula>
    </cfRule>
    <cfRule type="cellIs" dxfId="1030" priority="59" stopIfTrue="1" operator="equal">
      <formula>"R"</formula>
    </cfRule>
    <cfRule type="cellIs" dxfId="1029" priority="60" stopIfTrue="1" operator="equal">
      <formula>"E"</formula>
    </cfRule>
    <cfRule type="cellIs" dxfId="1028" priority="61" stopIfTrue="1" operator="equal">
      <formula>"PT"</formula>
    </cfRule>
    <cfRule type="cellIs" dxfId="1027" priority="62" stopIfTrue="1" operator="equal">
      <formula>"mt"</formula>
    </cfRule>
  </conditionalFormatting>
  <conditionalFormatting sqref="Q2:Q10">
    <cfRule type="cellIs" dxfId="1026" priority="54" stopIfTrue="1" operator="equal">
      <formula>"cc"</formula>
    </cfRule>
    <cfRule type="cellIs" dxfId="1025" priority="55" stopIfTrue="1" operator="equal">
      <formula>"cl"</formula>
    </cfRule>
    <cfRule type="cellIs" dxfId="1024" priority="56" stopIfTrue="1" operator="equal">
      <formula>"m"</formula>
    </cfRule>
  </conditionalFormatting>
  <conditionalFormatting sqref="Q2:Q10">
    <cfRule type="cellIs" dxfId="1023" priority="51" stopIfTrue="1" operator="equal">
      <formula>"F"</formula>
    </cfRule>
    <cfRule type="cellIs" dxfId="1022" priority="52" stopIfTrue="1" operator="equal">
      <formula>"WK"</formula>
    </cfRule>
    <cfRule type="cellIs" dxfId="1021" priority="53" stopIfTrue="1" operator="equal">
      <formula>"T"</formula>
    </cfRule>
  </conditionalFormatting>
  <conditionalFormatting sqref="Q5">
    <cfRule type="cellIs" dxfId="1020" priority="45" stopIfTrue="1" operator="equal">
      <formula>"GV"</formula>
    </cfRule>
    <cfRule type="cellIs" dxfId="1019" priority="46" stopIfTrue="1" operator="equal">
      <formula>"PC"</formula>
    </cfRule>
    <cfRule type="cellIs" dxfId="1018" priority="47" stopIfTrue="1" operator="equal">
      <formula>"R"</formula>
    </cfRule>
    <cfRule type="cellIs" dxfId="1017" priority="48" stopIfTrue="1" operator="equal">
      <formula>"E"</formula>
    </cfRule>
    <cfRule type="cellIs" dxfId="1016" priority="49" stopIfTrue="1" operator="equal">
      <formula>"PT"</formula>
    </cfRule>
    <cfRule type="cellIs" dxfId="1015" priority="50" stopIfTrue="1" operator="equal">
      <formula>"mt"</formula>
    </cfRule>
  </conditionalFormatting>
  <conditionalFormatting sqref="D14:AH14">
    <cfRule type="expression" dxfId="1014" priority="44">
      <formula>COUNTIF($D$13:$AH$13,férié)</formula>
    </cfRule>
  </conditionalFormatting>
  <conditionalFormatting sqref="Q2:Q10">
    <cfRule type="cellIs" dxfId="1013" priority="41" stopIfTrue="1" operator="equal">
      <formula>"cc"</formula>
    </cfRule>
    <cfRule type="cellIs" dxfId="1012" priority="42" stopIfTrue="1" operator="equal">
      <formula>"cl"</formula>
    </cfRule>
    <cfRule type="cellIs" dxfId="1011" priority="43" stopIfTrue="1" operator="equal">
      <formula>"m"</formula>
    </cfRule>
  </conditionalFormatting>
  <conditionalFormatting sqref="Q2:Q10">
    <cfRule type="cellIs" dxfId="1010" priority="38" stopIfTrue="1" operator="equal">
      <formula>"F"</formula>
    </cfRule>
    <cfRule type="cellIs" dxfId="1009" priority="39" stopIfTrue="1" operator="equal">
      <formula>"WK"</formula>
    </cfRule>
    <cfRule type="cellIs" dxfId="1008" priority="40" stopIfTrue="1" operator="equal">
      <formula>"T"</formula>
    </cfRule>
  </conditionalFormatting>
  <conditionalFormatting sqref="Q2:Q4 Q6:Q10">
    <cfRule type="cellIs" dxfId="1007" priority="32" stopIfTrue="1" operator="equal">
      <formula>"GV"</formula>
    </cfRule>
    <cfRule type="cellIs" dxfId="1006" priority="33" stopIfTrue="1" operator="equal">
      <formula>"PC"</formula>
    </cfRule>
    <cfRule type="cellIs" dxfId="1005" priority="34" stopIfTrue="1" operator="equal">
      <formula>"R"</formula>
    </cfRule>
    <cfRule type="cellIs" dxfId="1004" priority="35" stopIfTrue="1" operator="equal">
      <formula>"E"</formula>
    </cfRule>
    <cfRule type="cellIs" dxfId="1003" priority="36" stopIfTrue="1" operator="equal">
      <formula>"PT"</formula>
    </cfRule>
    <cfRule type="cellIs" dxfId="1002" priority="37" stopIfTrue="1" operator="equal">
      <formula>"mt"</formula>
    </cfRule>
  </conditionalFormatting>
  <conditionalFormatting sqref="Q5">
    <cfRule type="cellIs" dxfId="1001" priority="26" stopIfTrue="1" operator="equal">
      <formula>"GV"</formula>
    </cfRule>
    <cfRule type="cellIs" dxfId="1000" priority="27" stopIfTrue="1" operator="equal">
      <formula>"PC"</formula>
    </cfRule>
    <cfRule type="cellIs" dxfId="999" priority="28" stopIfTrue="1" operator="equal">
      <formula>"R"</formula>
    </cfRule>
    <cfRule type="cellIs" dxfId="998" priority="29" stopIfTrue="1" operator="equal">
      <formula>"E"</formula>
    </cfRule>
    <cfRule type="cellIs" dxfId="997" priority="30" stopIfTrue="1" operator="equal">
      <formula>"PT"</formula>
    </cfRule>
    <cfRule type="cellIs" dxfId="996" priority="31" stopIfTrue="1" operator="equal">
      <formula>"mt"</formula>
    </cfRule>
  </conditionalFormatting>
  <conditionalFormatting sqref="D14:AH14">
    <cfRule type="expression" dxfId="995" priority="25">
      <formula>COUNTIF($D$13:$AH$13,férié)</formula>
    </cfRule>
  </conditionalFormatting>
  <conditionalFormatting sqref="Q2:Q10">
    <cfRule type="cellIs" dxfId="994" priority="20" stopIfTrue="1" operator="equal">
      <formula>"cc"</formula>
    </cfRule>
    <cfRule type="cellIs" dxfId="993" priority="21" stopIfTrue="1" operator="equal">
      <formula>"cl"</formula>
    </cfRule>
    <cfRule type="cellIs" dxfId="992" priority="22" stopIfTrue="1" operator="equal">
      <formula>"m"</formula>
    </cfRule>
  </conditionalFormatting>
  <conditionalFormatting sqref="Q2:Q10">
    <cfRule type="cellIs" dxfId="991" priority="17" stopIfTrue="1" operator="equal">
      <formula>"F"</formula>
    </cfRule>
    <cfRule type="cellIs" dxfId="990" priority="18" stopIfTrue="1" operator="equal">
      <formula>"WK"</formula>
    </cfRule>
    <cfRule type="cellIs" dxfId="989" priority="19" stopIfTrue="1" operator="equal">
      <formula>"T"</formula>
    </cfRule>
  </conditionalFormatting>
  <conditionalFormatting sqref="Q2:Q4 Q6:Q10">
    <cfRule type="cellIs" dxfId="988" priority="11" stopIfTrue="1" operator="equal">
      <formula>"GV"</formula>
    </cfRule>
    <cfRule type="cellIs" dxfId="987" priority="12" stopIfTrue="1" operator="equal">
      <formula>"PC"</formula>
    </cfRule>
    <cfRule type="cellIs" dxfId="986" priority="13" stopIfTrue="1" operator="equal">
      <formula>"R"</formula>
    </cfRule>
    <cfRule type="cellIs" dxfId="985" priority="14" stopIfTrue="1" operator="equal">
      <formula>"E"</formula>
    </cfRule>
    <cfRule type="cellIs" dxfId="984" priority="15" stopIfTrue="1" operator="equal">
      <formula>"PT"</formula>
    </cfRule>
    <cfRule type="cellIs" dxfId="983" priority="16" stopIfTrue="1" operator="equal">
      <formula>"mt"</formula>
    </cfRule>
  </conditionalFormatting>
  <conditionalFormatting sqref="Q5">
    <cfRule type="cellIs" dxfId="982" priority="5" stopIfTrue="1" operator="equal">
      <formula>"GV"</formula>
    </cfRule>
    <cfRule type="cellIs" dxfId="981" priority="6" stopIfTrue="1" operator="equal">
      <formula>"PC"</formula>
    </cfRule>
    <cfRule type="cellIs" dxfId="980" priority="7" stopIfTrue="1" operator="equal">
      <formula>"R"</formula>
    </cfRule>
    <cfRule type="cellIs" dxfId="979" priority="8" stopIfTrue="1" operator="equal">
      <formula>"E"</formula>
    </cfRule>
    <cfRule type="cellIs" dxfId="978" priority="9" stopIfTrue="1" operator="equal">
      <formula>"PT"</formula>
    </cfRule>
    <cfRule type="cellIs" dxfId="977" priority="10" stopIfTrue="1" operator="equal">
      <formula>"mt"</formula>
    </cfRule>
  </conditionalFormatting>
  <conditionalFormatting sqref="D14:AH14">
    <cfRule type="expression" dxfId="976" priority="4">
      <formula>COUNTIF($D$13:$AH$13,férié)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C64"/>
  <sheetViews>
    <sheetView topLeftCell="A12" zoomScale="85" zoomScaleNormal="85" workbookViewId="0">
      <selection activeCell="D16" sqref="D16:AH16"/>
    </sheetView>
  </sheetViews>
  <sheetFormatPr baseColWidth="10" defaultColWidth="11.42578125" defaultRowHeight="12.75" outlineLevelRow="1" x14ac:dyDescent="0.2"/>
  <cols>
    <col min="1" max="3" width="24.7109375" style="8" customWidth="1"/>
    <col min="4" max="4" width="6.28515625" style="4" customWidth="1"/>
    <col min="5" max="9" width="6.28515625" style="3" customWidth="1"/>
    <col min="10" max="34" width="6.28515625" style="4" customWidth="1"/>
    <col min="35" max="16384" width="11.42578125" style="4"/>
  </cols>
  <sheetData>
    <row r="1" spans="1:55" ht="36" customHeight="1" x14ac:dyDescent="0.2">
      <c r="A1" s="72" t="s">
        <v>46</v>
      </c>
      <c r="B1" s="17"/>
      <c r="C1" s="17"/>
      <c r="J1" s="7"/>
      <c r="K1" s="7"/>
      <c r="L1" s="49"/>
      <c r="M1" s="49"/>
      <c r="N1" s="49"/>
      <c r="O1" s="49"/>
      <c r="P1" s="49"/>
      <c r="Q1" s="41"/>
      <c r="R1" s="49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73"/>
      <c r="B2" s="29"/>
      <c r="C2" s="29"/>
      <c r="D2" s="30"/>
      <c r="E2" s="30"/>
      <c r="F2" s="30"/>
      <c r="G2" s="30"/>
      <c r="H2" s="30"/>
      <c r="I2" s="30"/>
      <c r="J2" s="30"/>
      <c r="K2" s="30"/>
      <c r="L2" s="50"/>
      <c r="M2" s="16"/>
      <c r="N2" s="16"/>
      <c r="O2" s="46"/>
      <c r="P2" s="46"/>
      <c r="Q2" s="51"/>
      <c r="R2" s="46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</row>
    <row r="3" spans="1:55" customFormat="1" x14ac:dyDescent="0.2">
      <c r="A3" s="29"/>
      <c r="B3" s="29"/>
      <c r="C3" s="29"/>
      <c r="D3" s="31"/>
      <c r="E3" s="31"/>
      <c r="F3" s="31"/>
      <c r="G3" s="31"/>
      <c r="H3" s="31"/>
      <c r="I3" s="31"/>
      <c r="J3" s="31"/>
      <c r="K3" s="31"/>
      <c r="L3" s="50"/>
      <c r="M3" s="16"/>
      <c r="N3" s="16"/>
      <c r="O3" s="47"/>
      <c r="P3" s="47"/>
      <c r="Q3" s="51"/>
      <c r="R3" s="47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55" s="1" customFormat="1" x14ac:dyDescent="0.2">
      <c r="D4" s="32"/>
      <c r="E4" s="32"/>
      <c r="F4" s="32"/>
      <c r="G4" s="32"/>
      <c r="H4" s="32"/>
      <c r="I4" s="32"/>
      <c r="J4" s="32"/>
      <c r="K4" s="32"/>
      <c r="L4" s="5"/>
      <c r="M4" s="16"/>
      <c r="N4" s="16"/>
      <c r="O4" s="32"/>
      <c r="P4" s="32"/>
      <c r="Q4" s="51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</row>
    <row r="5" spans="1:55" s="1" customFormat="1" ht="18" x14ac:dyDescent="0.25">
      <c r="D5" s="33"/>
      <c r="E5" s="33"/>
      <c r="F5" s="54"/>
      <c r="G5" s="55"/>
      <c r="H5" s="55"/>
      <c r="I5" s="55"/>
      <c r="J5" s="55"/>
      <c r="K5" s="55"/>
      <c r="L5" s="56"/>
      <c r="M5" s="56"/>
      <c r="N5" s="56"/>
      <c r="O5" s="55"/>
      <c r="P5" s="55"/>
      <c r="Q5" s="57"/>
      <c r="R5" s="55"/>
      <c r="S5" s="55"/>
      <c r="T5" s="55"/>
      <c r="U5" s="55"/>
      <c r="V5" s="55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</row>
    <row r="6" spans="1:55" s="1" customFormat="1" x14ac:dyDescent="0.2">
      <c r="D6" s="32"/>
      <c r="E6" s="32"/>
      <c r="F6" s="32"/>
      <c r="G6" s="32"/>
      <c r="H6" s="32"/>
      <c r="I6" s="32"/>
      <c r="J6" s="32"/>
      <c r="K6" s="32"/>
      <c r="L6" s="5"/>
      <c r="M6" s="16"/>
      <c r="N6" s="16"/>
      <c r="O6" s="32"/>
      <c r="P6" s="32"/>
      <c r="Q6" s="51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55" s="1" customFormat="1" ht="18" x14ac:dyDescent="0.25">
      <c r="D7" s="32"/>
      <c r="E7" s="32"/>
      <c r="F7" s="53"/>
      <c r="G7" s="58"/>
      <c r="H7" s="58"/>
      <c r="I7" s="58"/>
      <c r="J7" s="58"/>
      <c r="K7" s="58"/>
      <c r="L7" s="56"/>
      <c r="M7" s="56"/>
      <c r="N7" s="56"/>
      <c r="O7" s="58"/>
      <c r="P7" s="58"/>
      <c r="Q7" s="51"/>
      <c r="R7" s="32"/>
      <c r="S7" s="32"/>
      <c r="T7" s="32"/>
      <c r="U7" s="52"/>
      <c r="V7" s="53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1:55" customFormat="1" x14ac:dyDescent="0.2">
      <c r="A8" s="29"/>
      <c r="B8" s="29"/>
      <c r="C8" s="29"/>
      <c r="D8" s="34"/>
      <c r="E8" s="35"/>
      <c r="F8" s="35"/>
      <c r="G8" s="35"/>
      <c r="H8" s="35"/>
      <c r="I8" s="35"/>
      <c r="J8" s="35"/>
      <c r="K8" s="35"/>
      <c r="L8" s="50"/>
      <c r="M8" s="16"/>
      <c r="N8" s="16"/>
      <c r="O8" s="35"/>
      <c r="P8" s="35"/>
      <c r="Q8" s="51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29"/>
      <c r="B9" s="29"/>
      <c r="C9" s="29"/>
      <c r="D9" s="2"/>
      <c r="E9" s="2"/>
      <c r="F9" s="48"/>
      <c r="G9" s="48"/>
      <c r="H9" s="48"/>
      <c r="I9" s="48"/>
      <c r="J9" s="48"/>
      <c r="K9" s="48"/>
      <c r="L9" s="50"/>
      <c r="M9" s="16"/>
      <c r="N9" s="16"/>
      <c r="O9" s="48"/>
      <c r="P9" s="48"/>
      <c r="Q9" s="51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29"/>
      <c r="B10" s="29"/>
      <c r="C10" s="29"/>
      <c r="D10" s="30"/>
      <c r="E10" s="30"/>
      <c r="F10" s="30"/>
      <c r="G10" s="30"/>
      <c r="H10" s="30"/>
      <c r="I10" s="30"/>
      <c r="J10" s="30"/>
      <c r="K10" s="30"/>
      <c r="L10" s="50"/>
      <c r="M10" s="16"/>
      <c r="N10" s="16"/>
      <c r="O10" s="46"/>
      <c r="P10" s="46"/>
      <c r="Q10" s="51"/>
      <c r="R10" s="46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55" customFormat="1" ht="15" customHeight="1" x14ac:dyDescent="0.2">
      <c r="A11" s="36"/>
      <c r="B11" s="36"/>
      <c r="C11" s="36"/>
      <c r="E11" s="1"/>
      <c r="F11" s="1"/>
      <c r="G11" s="1"/>
      <c r="H11" s="1"/>
      <c r="I11" s="1"/>
      <c r="J11" s="37"/>
      <c r="K11" s="37"/>
      <c r="L11" s="37"/>
      <c r="M11" s="38"/>
      <c r="N11" s="37"/>
      <c r="O11" s="37"/>
      <c r="P11" s="37"/>
      <c r="Q11" s="37"/>
      <c r="R11" s="37"/>
      <c r="S11" s="37"/>
      <c r="T11" s="37"/>
      <c r="U11" s="38"/>
      <c r="V11" s="37"/>
      <c r="W11" s="37"/>
      <c r="X11" s="37"/>
      <c r="Y11" s="37"/>
      <c r="Z11" s="37"/>
      <c r="AA11" s="37"/>
      <c r="AB11" s="39"/>
      <c r="AC11" s="37"/>
      <c r="AD11" s="37"/>
      <c r="AE11" s="38"/>
      <c r="AF11" s="37"/>
      <c r="AG11" s="37"/>
      <c r="AH11" s="37"/>
    </row>
    <row r="12" spans="1:55" ht="15.75" x14ac:dyDescent="0.25">
      <c r="A12" s="18"/>
      <c r="B12" s="18"/>
      <c r="C12" s="18"/>
      <c r="D12" s="78">
        <f>EDATE(DATE('année calendaire'!A1,6,1),0)</f>
        <v>40694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80"/>
    </row>
    <row r="13" spans="1:55" s="3" customFormat="1" ht="12.75" customHeight="1" x14ac:dyDescent="0.2">
      <c r="A13" s="15"/>
      <c r="B13" s="15"/>
      <c r="C13" s="15"/>
      <c r="D13" s="40">
        <f>D12</f>
        <v>40694</v>
      </c>
      <c r="E13" s="40">
        <f>D13+1</f>
        <v>40695</v>
      </c>
      <c r="F13" s="40">
        <f>E13+1</f>
        <v>40696</v>
      </c>
      <c r="G13" s="40">
        <f>F13+1</f>
        <v>40697</v>
      </c>
      <c r="H13" s="40">
        <f t="shared" ref="H13:AC13" si="0">G13+1</f>
        <v>40698</v>
      </c>
      <c r="I13" s="40">
        <f t="shared" si="0"/>
        <v>40699</v>
      </c>
      <c r="J13" s="40">
        <f t="shared" si="0"/>
        <v>40700</v>
      </c>
      <c r="K13" s="40">
        <f t="shared" si="0"/>
        <v>40701</v>
      </c>
      <c r="L13" s="40">
        <f t="shared" si="0"/>
        <v>40702</v>
      </c>
      <c r="M13" s="40">
        <f t="shared" si="0"/>
        <v>40703</v>
      </c>
      <c r="N13" s="40">
        <f t="shared" si="0"/>
        <v>40704</v>
      </c>
      <c r="O13" s="40">
        <f t="shared" si="0"/>
        <v>40705</v>
      </c>
      <c r="P13" s="40">
        <f t="shared" si="0"/>
        <v>40706</v>
      </c>
      <c r="Q13" s="40">
        <f t="shared" si="0"/>
        <v>40707</v>
      </c>
      <c r="R13" s="40">
        <f t="shared" si="0"/>
        <v>40708</v>
      </c>
      <c r="S13" s="40">
        <f t="shared" si="0"/>
        <v>40709</v>
      </c>
      <c r="T13" s="40">
        <f t="shared" si="0"/>
        <v>40710</v>
      </c>
      <c r="U13" s="40">
        <f t="shared" si="0"/>
        <v>40711</v>
      </c>
      <c r="V13" s="40">
        <f t="shared" si="0"/>
        <v>40712</v>
      </c>
      <c r="W13" s="40">
        <f t="shared" si="0"/>
        <v>40713</v>
      </c>
      <c r="X13" s="40">
        <f t="shared" si="0"/>
        <v>40714</v>
      </c>
      <c r="Y13" s="40">
        <f t="shared" si="0"/>
        <v>40715</v>
      </c>
      <c r="Z13" s="40">
        <f t="shared" si="0"/>
        <v>40716</v>
      </c>
      <c r="AA13" s="40">
        <f t="shared" si="0"/>
        <v>40717</v>
      </c>
      <c r="AB13" s="40">
        <f t="shared" si="0"/>
        <v>40718</v>
      </c>
      <c r="AC13" s="40">
        <f t="shared" si="0"/>
        <v>40719</v>
      </c>
      <c r="AD13" s="40">
        <f>IF(AC13&lt;&gt;"",IF(AC13+1&lt;=EOMONTH(($D$12)*1,0),AC13+1,""),"")</f>
        <v>40720</v>
      </c>
      <c r="AE13" s="40">
        <f>IF(AD13="","",IF(MONTH(AD13+1)&lt;&gt;MONTH(AD13),"",AD13+1))</f>
        <v>40721</v>
      </c>
      <c r="AF13" s="40">
        <f t="shared" ref="AF13:AH13" si="1">IF(AE13="","",IF(MONTH(AE13+1)&lt;&gt;MONTH(AE13),"",AE13+1))</f>
        <v>40722</v>
      </c>
      <c r="AG13" s="40">
        <f t="shared" si="1"/>
        <v>40723</v>
      </c>
      <c r="AH13" s="40" t="str">
        <f t="shared" si="1"/>
        <v/>
      </c>
    </row>
    <row r="14" spans="1:55" x14ac:dyDescent="0.2">
      <c r="A14" s="9" t="s">
        <v>47</v>
      </c>
      <c r="B14" s="9" t="s">
        <v>48</v>
      </c>
      <c r="C14" s="9" t="s">
        <v>16</v>
      </c>
      <c r="D14" s="59">
        <f>D13</f>
        <v>40694</v>
      </c>
      <c r="E14" s="59">
        <f t="shared" ref="E14:AH14" si="2">E13</f>
        <v>40695</v>
      </c>
      <c r="F14" s="59">
        <f t="shared" si="2"/>
        <v>40696</v>
      </c>
      <c r="G14" s="59">
        <f t="shared" si="2"/>
        <v>40697</v>
      </c>
      <c r="H14" s="59">
        <f t="shared" si="2"/>
        <v>40698</v>
      </c>
      <c r="I14" s="59">
        <f t="shared" si="2"/>
        <v>40699</v>
      </c>
      <c r="J14" s="59">
        <f t="shared" si="2"/>
        <v>40700</v>
      </c>
      <c r="K14" s="59">
        <f t="shared" si="2"/>
        <v>40701</v>
      </c>
      <c r="L14" s="59">
        <f t="shared" si="2"/>
        <v>40702</v>
      </c>
      <c r="M14" s="59">
        <f t="shared" si="2"/>
        <v>40703</v>
      </c>
      <c r="N14" s="59">
        <f t="shared" si="2"/>
        <v>40704</v>
      </c>
      <c r="O14" s="59">
        <f t="shared" si="2"/>
        <v>40705</v>
      </c>
      <c r="P14" s="59">
        <f t="shared" si="2"/>
        <v>40706</v>
      </c>
      <c r="Q14" s="59">
        <f t="shared" si="2"/>
        <v>40707</v>
      </c>
      <c r="R14" s="59">
        <f t="shared" si="2"/>
        <v>40708</v>
      </c>
      <c r="S14" s="59">
        <f t="shared" si="2"/>
        <v>40709</v>
      </c>
      <c r="T14" s="59">
        <f t="shared" si="2"/>
        <v>40710</v>
      </c>
      <c r="U14" s="59">
        <f t="shared" si="2"/>
        <v>40711</v>
      </c>
      <c r="V14" s="59">
        <f t="shared" si="2"/>
        <v>40712</v>
      </c>
      <c r="W14" s="59">
        <f t="shared" si="2"/>
        <v>40713</v>
      </c>
      <c r="X14" s="59">
        <f t="shared" si="2"/>
        <v>40714</v>
      </c>
      <c r="Y14" s="59">
        <f t="shared" si="2"/>
        <v>40715</v>
      </c>
      <c r="Z14" s="59">
        <f t="shared" si="2"/>
        <v>40716</v>
      </c>
      <c r="AA14" s="59">
        <f t="shared" si="2"/>
        <v>40717</v>
      </c>
      <c r="AB14" s="59">
        <f t="shared" si="2"/>
        <v>40718</v>
      </c>
      <c r="AC14" s="59">
        <f t="shared" si="2"/>
        <v>40719</v>
      </c>
      <c r="AD14" s="59">
        <f t="shared" si="2"/>
        <v>40720</v>
      </c>
      <c r="AE14" s="59">
        <f t="shared" si="2"/>
        <v>40721</v>
      </c>
      <c r="AF14" s="59">
        <f t="shared" si="2"/>
        <v>40722</v>
      </c>
      <c r="AG14" s="59">
        <f t="shared" si="2"/>
        <v>40723</v>
      </c>
      <c r="AH14" s="59" t="str">
        <f t="shared" si="2"/>
        <v/>
      </c>
      <c r="AI14" s="4" t="s">
        <v>49</v>
      </c>
    </row>
    <row r="15" spans="1:55" s="3" customFormat="1" ht="13.9" customHeight="1" outlineLevel="1" x14ac:dyDescent="0.2">
      <c r="A15" s="43"/>
      <c r="B15" s="71"/>
      <c r="C15" s="71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3">
        <f>SUM(H15:AH15)</f>
        <v>0</v>
      </c>
    </row>
    <row r="16" spans="1:55" s="3" customFormat="1" x14ac:dyDescent="0.2">
      <c r="A16" s="42"/>
      <c r="B16" s="42"/>
      <c r="C16" s="42"/>
      <c r="D16" s="44">
        <f>SUM(D$15:D15)</f>
        <v>0</v>
      </c>
      <c r="E16" s="44">
        <f>SUM(E$15:E15)</f>
        <v>0</v>
      </c>
      <c r="F16" s="44">
        <f>SUM(F$15:F15)</f>
        <v>0</v>
      </c>
      <c r="G16" s="44">
        <f>SUM(G$15:G15)</f>
        <v>0</v>
      </c>
      <c r="H16" s="44">
        <f>SUM(H$15:H15)</f>
        <v>0</v>
      </c>
      <c r="I16" s="44">
        <f>SUM(I$15:I15)</f>
        <v>0</v>
      </c>
      <c r="J16" s="44">
        <f>SUM(J$15:J15)</f>
        <v>0</v>
      </c>
      <c r="K16" s="44">
        <f>SUM(K$15:K15)</f>
        <v>0</v>
      </c>
      <c r="L16" s="44">
        <f>SUM(L$15:L15)</f>
        <v>0</v>
      </c>
      <c r="M16" s="44">
        <f>SUM(M$15:M15)</f>
        <v>0</v>
      </c>
      <c r="N16" s="44">
        <f>SUM(N$15:N15)</f>
        <v>0</v>
      </c>
      <c r="O16" s="44">
        <f>SUM(O$15:O15)</f>
        <v>0</v>
      </c>
      <c r="P16" s="44">
        <f>SUM(P$15:P15)</f>
        <v>0</v>
      </c>
      <c r="Q16" s="44">
        <f>SUM(Q$15:Q15)</f>
        <v>0</v>
      </c>
      <c r="R16" s="44">
        <f>SUM(R$15:R15)</f>
        <v>0</v>
      </c>
      <c r="S16" s="44">
        <f>SUM(S$15:S15)</f>
        <v>0</v>
      </c>
      <c r="T16" s="44">
        <f>SUM(T$15:T15)</f>
        <v>0</v>
      </c>
      <c r="U16" s="44">
        <f>SUM(U$15:U15)</f>
        <v>0</v>
      </c>
      <c r="V16" s="44">
        <f>SUM(V$15:V15)</f>
        <v>0</v>
      </c>
      <c r="W16" s="44">
        <f>SUM(W$15:W15)</f>
        <v>0</v>
      </c>
      <c r="X16" s="44">
        <f>SUM(X$15:X15)</f>
        <v>0</v>
      </c>
      <c r="Y16" s="44">
        <f>SUM(Y$15:Y15)</f>
        <v>0</v>
      </c>
      <c r="Z16" s="44">
        <f>SUM(Z$15:Z15)</f>
        <v>0</v>
      </c>
      <c r="AA16" s="44">
        <f>SUM(AA$15:AA15)</f>
        <v>0</v>
      </c>
      <c r="AB16" s="44">
        <f>SUM(AB$15:AB15)</f>
        <v>0</v>
      </c>
      <c r="AC16" s="44">
        <f>SUM(AC$15:AC15)</f>
        <v>0</v>
      </c>
      <c r="AD16" s="44">
        <f>SUM(AD$15:AD15)</f>
        <v>0</v>
      </c>
      <c r="AE16" s="44">
        <f>SUM(AE$15:AE15)</f>
        <v>0</v>
      </c>
      <c r="AF16" s="44">
        <f>SUM(AF$15:AF15)</f>
        <v>0</v>
      </c>
      <c r="AG16" s="44">
        <f>SUM(AG$15:AG15)</f>
        <v>0</v>
      </c>
      <c r="AH16" s="44">
        <f>SUM(AH$15:AH15)</f>
        <v>0</v>
      </c>
      <c r="AI16" s="3">
        <f>SUM(H16:AH16)</f>
        <v>0</v>
      </c>
    </row>
    <row r="17" spans="1:34" s="3" customFormat="1" x14ac:dyDescent="0.2">
      <c r="A17" s="42"/>
      <c r="B17" s="42"/>
      <c r="C17" s="4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</row>
    <row r="18" spans="1:34" s="3" customFormat="1" x14ac:dyDescent="0.2">
      <c r="A18" s="42"/>
      <c r="B18" s="42"/>
      <c r="C18" s="42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s="3" customFormat="1" x14ac:dyDescent="0.2">
      <c r="A19" s="13"/>
      <c r="B19" s="13"/>
      <c r="C19" s="1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">
      <c r="D20" s="10"/>
      <c r="E20" s="5"/>
      <c r="F20" s="5"/>
      <c r="G20" s="5"/>
      <c r="H20" s="5"/>
      <c r="I20" s="5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15.75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x14ac:dyDescent="0.2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x14ac:dyDescent="0.2"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3" customFormat="1" x14ac:dyDescent="0.2">
      <c r="A24" s="13"/>
      <c r="B24" s="13"/>
      <c r="C24" s="1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s="3" customFormat="1" x14ac:dyDescent="0.2">
      <c r="A25" s="13"/>
      <c r="B25" s="13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</row>
    <row r="26" spans="1:34" s="3" customFormat="1" x14ac:dyDescent="0.2">
      <c r="A26" s="13"/>
      <c r="B26" s="13"/>
      <c r="C26" s="1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s="3" customFormat="1" x14ac:dyDescent="0.2">
      <c r="A27" s="13"/>
      <c r="B27" s="13"/>
      <c r="C27" s="1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">
      <c r="D28" s="10"/>
      <c r="E28" s="5"/>
      <c r="F28" s="5"/>
      <c r="G28" s="5"/>
      <c r="H28" s="5"/>
      <c r="I28" s="5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ht="15.75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2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x14ac:dyDescent="0.2"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 s="3" customFormat="1" x14ac:dyDescent="0.2">
      <c r="A32" s="13"/>
      <c r="B32" s="13"/>
      <c r="C32" s="13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s="3" customFormat="1" x14ac:dyDescent="0.2">
      <c r="A33" s="13"/>
      <c r="B33" s="13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</row>
    <row r="34" spans="1:34" s="3" customFormat="1" x14ac:dyDescent="0.2">
      <c r="A34" s="13"/>
      <c r="B34" s="13"/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s="3" customFormat="1" x14ac:dyDescent="0.2">
      <c r="A35" s="13"/>
      <c r="B35" s="13"/>
      <c r="C35" s="13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">
      <c r="D36" s="10"/>
      <c r="E36" s="5"/>
      <c r="F36" s="5"/>
      <c r="G36" s="5"/>
      <c r="H36" s="5"/>
      <c r="I36" s="5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5.75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x14ac:dyDescent="0.2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x14ac:dyDescent="0.2"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1:34" s="3" customFormat="1" x14ac:dyDescent="0.2">
      <c r="A40" s="13"/>
      <c r="B40" s="13"/>
      <c r="C40" s="13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s="3" customFormat="1" x14ac:dyDescent="0.2">
      <c r="A41" s="13"/>
      <c r="B41" s="13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</row>
    <row r="42" spans="1:34" s="3" customFormat="1" x14ac:dyDescent="0.2">
      <c r="A42" s="13"/>
      <c r="B42" s="13"/>
      <c r="C42" s="13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s="3" customFormat="1" x14ac:dyDescent="0.2">
      <c r="A43" s="13"/>
      <c r="B43" s="13"/>
      <c r="C43" s="13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</row>
    <row r="44" spans="1:34" x14ac:dyDescent="0.2">
      <c r="D44" s="10"/>
      <c r="E44" s="5"/>
      <c r="F44" s="5"/>
      <c r="G44" s="5"/>
      <c r="H44" s="5"/>
      <c r="I44" s="5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15.75" x14ac:dyDescent="0.25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 spans="1:34" x14ac:dyDescent="0.2"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1:34" s="3" customFormat="1" x14ac:dyDescent="0.2">
      <c r="A48" s="13"/>
      <c r="B48" s="13"/>
      <c r="C48" s="13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s="3" customFormat="1" x14ac:dyDescent="0.2">
      <c r="A49" s="13"/>
      <c r="B49" s="13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</row>
    <row r="50" spans="1:34" s="3" customFormat="1" x14ac:dyDescent="0.2">
      <c r="A50" s="13"/>
      <c r="B50" s="13"/>
      <c r="C50" s="13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s="3" customFormat="1" x14ac:dyDescent="0.2">
      <c r="A51" s="13"/>
      <c r="B51" s="13"/>
      <c r="C51" s="13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x14ac:dyDescent="0.2">
      <c r="D52" s="10"/>
      <c r="E52" s="5"/>
      <c r="F52" s="5"/>
      <c r="G52" s="5"/>
      <c r="H52" s="5"/>
      <c r="I52" s="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ht="15.75" x14ac:dyDescent="0.25"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x14ac:dyDescent="0.2"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1:34" x14ac:dyDescent="0.2"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1:34" s="3" customFormat="1" x14ac:dyDescent="0.2">
      <c r="A56" s="13"/>
      <c r="B56" s="13"/>
      <c r="C56" s="13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s="3" customFormat="1" x14ac:dyDescent="0.2">
      <c r="A57" s="13"/>
      <c r="B57" s="13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</row>
    <row r="58" spans="1:34" s="3" customFormat="1" x14ac:dyDescent="0.2">
      <c r="A58" s="13"/>
      <c r="B58" s="13"/>
      <c r="C58" s="13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s="3" customFormat="1" x14ac:dyDescent="0.2">
      <c r="A59" s="13"/>
      <c r="B59" s="13"/>
      <c r="C59" s="13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x14ac:dyDescent="0.2">
      <c r="D60" s="10"/>
      <c r="E60" s="5"/>
      <c r="F60" s="5"/>
      <c r="G60" s="5"/>
      <c r="H60" s="5"/>
      <c r="I60" s="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x14ac:dyDescent="0.2">
      <c r="D61" s="10"/>
      <c r="E61" s="5"/>
      <c r="F61" s="5"/>
      <c r="G61" s="5"/>
      <c r="H61" s="5"/>
      <c r="I61" s="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x14ac:dyDescent="0.2">
      <c r="D62" s="10"/>
      <c r="E62" s="5"/>
      <c r="F62" s="5"/>
      <c r="G62" s="5"/>
      <c r="H62" s="5"/>
      <c r="I62" s="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">
      <c r="D63" s="10"/>
      <c r="E63" s="5"/>
      <c r="F63" s="5"/>
      <c r="G63" s="5"/>
      <c r="H63" s="5"/>
      <c r="I63" s="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x14ac:dyDescent="0.2">
      <c r="D64" s="10"/>
      <c r="E64" s="5"/>
      <c r="F64" s="5"/>
      <c r="G64" s="5"/>
      <c r="H64" s="5"/>
      <c r="I64" s="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</sheetData>
  <mergeCells count="1">
    <mergeCell ref="D12:AH12"/>
  </mergeCells>
  <phoneticPr fontId="1" type="noConversion"/>
  <conditionalFormatting sqref="Q2:Q4 Q6:Q10">
    <cfRule type="cellIs" dxfId="975" priority="1641" stopIfTrue="1" operator="equal">
      <formula>"GV"</formula>
    </cfRule>
    <cfRule type="cellIs" dxfId="974" priority="1642" stopIfTrue="1" operator="equal">
      <formula>"PC"</formula>
    </cfRule>
    <cfRule type="cellIs" dxfId="973" priority="1643" stopIfTrue="1" operator="equal">
      <formula>"R"</formula>
    </cfRule>
    <cfRule type="cellIs" dxfId="972" priority="1644" stopIfTrue="1" operator="equal">
      <formula>"E"</formula>
    </cfRule>
    <cfRule type="cellIs" dxfId="971" priority="1645" stopIfTrue="1" operator="equal">
      <formula>"PT"</formula>
    </cfRule>
    <cfRule type="cellIs" dxfId="970" priority="1646" stopIfTrue="1" operator="equal">
      <formula>"mt"</formula>
    </cfRule>
  </conditionalFormatting>
  <conditionalFormatting sqref="Q2:Q10">
    <cfRule type="cellIs" dxfId="969" priority="1698" stopIfTrue="1" operator="equal">
      <formula>"cc"</formula>
    </cfRule>
    <cfRule type="cellIs" dxfId="968" priority="1699" stopIfTrue="1" operator="equal">
      <formula>"cl"</formula>
    </cfRule>
    <cfRule type="cellIs" dxfId="967" priority="1700" stopIfTrue="1" operator="equal">
      <formula>"m"</formula>
    </cfRule>
  </conditionalFormatting>
  <conditionalFormatting sqref="Q2:Q10">
    <cfRule type="cellIs" dxfId="966" priority="1695" stopIfTrue="1" operator="equal">
      <formula>"F"</formula>
    </cfRule>
    <cfRule type="cellIs" dxfId="965" priority="1696" stopIfTrue="1" operator="equal">
      <formula>"WK"</formula>
    </cfRule>
    <cfRule type="cellIs" dxfId="964" priority="1697" stopIfTrue="1" operator="equal">
      <formula>"T"</formula>
    </cfRule>
  </conditionalFormatting>
  <conditionalFormatting sqref="Q5">
    <cfRule type="cellIs" dxfId="963" priority="1629" stopIfTrue="1" operator="equal">
      <formula>"GV"</formula>
    </cfRule>
    <cfRule type="cellIs" dxfId="962" priority="1630" stopIfTrue="1" operator="equal">
      <formula>"PC"</formula>
    </cfRule>
    <cfRule type="cellIs" dxfId="961" priority="1631" stopIfTrue="1" operator="equal">
      <formula>"R"</formula>
    </cfRule>
    <cfRule type="cellIs" dxfId="960" priority="1632" stopIfTrue="1" operator="equal">
      <formula>"E"</formula>
    </cfRule>
    <cfRule type="cellIs" dxfId="959" priority="1633" stopIfTrue="1" operator="equal">
      <formula>"PT"</formula>
    </cfRule>
    <cfRule type="cellIs" dxfId="958" priority="1634" stopIfTrue="1" operator="equal">
      <formula>"mt"</formula>
    </cfRule>
  </conditionalFormatting>
  <conditionalFormatting sqref="D14:AH14">
    <cfRule type="expression" dxfId="957" priority="128">
      <formula>COUNTIF($D$13:$AH$13,férié)</formula>
    </cfRule>
  </conditionalFormatting>
  <conditionalFormatting sqref="Q2:Q10">
    <cfRule type="cellIs" dxfId="956" priority="125" stopIfTrue="1" operator="equal">
      <formula>"cc"</formula>
    </cfRule>
    <cfRule type="cellIs" dxfId="955" priority="126" stopIfTrue="1" operator="equal">
      <formula>"cl"</formula>
    </cfRule>
    <cfRule type="cellIs" dxfId="954" priority="127" stopIfTrue="1" operator="equal">
      <formula>"m"</formula>
    </cfRule>
  </conditionalFormatting>
  <conditionalFormatting sqref="Q2:Q10">
    <cfRule type="cellIs" dxfId="953" priority="122" stopIfTrue="1" operator="equal">
      <formula>"F"</formula>
    </cfRule>
    <cfRule type="cellIs" dxfId="952" priority="123" stopIfTrue="1" operator="equal">
      <formula>"WK"</formula>
    </cfRule>
    <cfRule type="cellIs" dxfId="951" priority="124" stopIfTrue="1" operator="equal">
      <formula>"T"</formula>
    </cfRule>
  </conditionalFormatting>
  <conditionalFormatting sqref="Q2:Q4 Q6:Q10">
    <cfRule type="cellIs" dxfId="950" priority="116" stopIfTrue="1" operator="equal">
      <formula>"GV"</formula>
    </cfRule>
    <cfRule type="cellIs" dxfId="949" priority="117" stopIfTrue="1" operator="equal">
      <formula>"PC"</formula>
    </cfRule>
    <cfRule type="cellIs" dxfId="948" priority="118" stopIfTrue="1" operator="equal">
      <formula>"R"</formula>
    </cfRule>
    <cfRule type="cellIs" dxfId="947" priority="119" stopIfTrue="1" operator="equal">
      <formula>"E"</formula>
    </cfRule>
    <cfRule type="cellIs" dxfId="946" priority="120" stopIfTrue="1" operator="equal">
      <formula>"PT"</formula>
    </cfRule>
    <cfRule type="cellIs" dxfId="945" priority="121" stopIfTrue="1" operator="equal">
      <formula>"mt"</formula>
    </cfRule>
  </conditionalFormatting>
  <conditionalFormatting sqref="Q5">
    <cfRule type="cellIs" dxfId="944" priority="110" stopIfTrue="1" operator="equal">
      <formula>"GV"</formula>
    </cfRule>
    <cfRule type="cellIs" dxfId="943" priority="111" stopIfTrue="1" operator="equal">
      <formula>"PC"</formula>
    </cfRule>
    <cfRule type="cellIs" dxfId="942" priority="112" stopIfTrue="1" operator="equal">
      <formula>"R"</formula>
    </cfRule>
    <cfRule type="cellIs" dxfId="941" priority="113" stopIfTrue="1" operator="equal">
      <formula>"E"</formula>
    </cfRule>
    <cfRule type="cellIs" dxfId="940" priority="114" stopIfTrue="1" operator="equal">
      <formula>"PT"</formula>
    </cfRule>
    <cfRule type="cellIs" dxfId="939" priority="115" stopIfTrue="1" operator="equal">
      <formula>"mt"</formula>
    </cfRule>
  </conditionalFormatting>
  <conditionalFormatting sqref="D14:AH14">
    <cfRule type="expression" dxfId="938" priority="109">
      <formula>COUNTIF($D$13:$AH$13,férié)</formula>
    </cfRule>
  </conditionalFormatting>
  <conditionalFormatting sqref="D15:AH16">
    <cfRule type="expression" dxfId="937" priority="107">
      <formula>COUNTIF(JF,D$13)</formula>
    </cfRule>
    <cfRule type="expression" dxfId="936" priority="108">
      <formula>WEEKDAY(D$13,2)&gt;5</formula>
    </cfRule>
  </conditionalFormatting>
  <conditionalFormatting sqref="Q2:Q10">
    <cfRule type="cellIs" dxfId="935" priority="104" stopIfTrue="1" operator="equal">
      <formula>"cc"</formula>
    </cfRule>
    <cfRule type="cellIs" dxfId="934" priority="105" stopIfTrue="1" operator="equal">
      <formula>"cl"</formula>
    </cfRule>
    <cfRule type="cellIs" dxfId="933" priority="106" stopIfTrue="1" operator="equal">
      <formula>"m"</formula>
    </cfRule>
  </conditionalFormatting>
  <conditionalFormatting sqref="Q2:Q10">
    <cfRule type="cellIs" dxfId="932" priority="101" stopIfTrue="1" operator="equal">
      <formula>"F"</formula>
    </cfRule>
    <cfRule type="cellIs" dxfId="931" priority="102" stopIfTrue="1" operator="equal">
      <formula>"WK"</formula>
    </cfRule>
    <cfRule type="cellIs" dxfId="930" priority="103" stopIfTrue="1" operator="equal">
      <formula>"T"</formula>
    </cfRule>
  </conditionalFormatting>
  <conditionalFormatting sqref="Q2:Q4 Q6:Q10">
    <cfRule type="cellIs" dxfId="929" priority="95" stopIfTrue="1" operator="equal">
      <formula>"GV"</formula>
    </cfRule>
    <cfRule type="cellIs" dxfId="928" priority="96" stopIfTrue="1" operator="equal">
      <formula>"PC"</formula>
    </cfRule>
    <cfRule type="cellIs" dxfId="927" priority="97" stopIfTrue="1" operator="equal">
      <formula>"R"</formula>
    </cfRule>
    <cfRule type="cellIs" dxfId="926" priority="98" stopIfTrue="1" operator="equal">
      <formula>"E"</formula>
    </cfRule>
    <cfRule type="cellIs" dxfId="925" priority="99" stopIfTrue="1" operator="equal">
      <formula>"PT"</formula>
    </cfRule>
    <cfRule type="cellIs" dxfId="924" priority="100" stopIfTrue="1" operator="equal">
      <formula>"mt"</formula>
    </cfRule>
  </conditionalFormatting>
  <conditionalFormatting sqref="Q5">
    <cfRule type="cellIs" dxfId="923" priority="89" stopIfTrue="1" operator="equal">
      <formula>"GV"</formula>
    </cfRule>
    <cfRule type="cellIs" dxfId="922" priority="90" stopIfTrue="1" operator="equal">
      <formula>"PC"</formula>
    </cfRule>
    <cfRule type="cellIs" dxfId="921" priority="91" stopIfTrue="1" operator="equal">
      <formula>"R"</formula>
    </cfRule>
    <cfRule type="cellIs" dxfId="920" priority="92" stopIfTrue="1" operator="equal">
      <formula>"E"</formula>
    </cfRule>
    <cfRule type="cellIs" dxfId="919" priority="93" stopIfTrue="1" operator="equal">
      <formula>"PT"</formula>
    </cfRule>
    <cfRule type="cellIs" dxfId="918" priority="94" stopIfTrue="1" operator="equal">
      <formula>"mt"</formula>
    </cfRule>
  </conditionalFormatting>
  <conditionalFormatting sqref="D14:AH14">
    <cfRule type="expression" dxfId="917" priority="88">
      <formula>COUNTIF($D$13:$AH$13,férié)</formula>
    </cfRule>
  </conditionalFormatting>
  <conditionalFormatting sqref="D15:AH16">
    <cfRule type="expression" dxfId="916" priority="85">
      <formula>D$13=""</formula>
    </cfRule>
    <cfRule type="expression" dxfId="915" priority="86">
      <formula>COUNTIF(JF,D$13)</formula>
    </cfRule>
    <cfRule type="expression" dxfId="914" priority="87">
      <formula>WEEKDAY(D$13,2)&gt;5</formula>
    </cfRule>
  </conditionalFormatting>
  <conditionalFormatting sqref="Q2:Q10">
    <cfRule type="cellIs" dxfId="913" priority="82" stopIfTrue="1" operator="equal">
      <formula>"cc"</formula>
    </cfRule>
    <cfRule type="cellIs" dxfId="912" priority="83" stopIfTrue="1" operator="equal">
      <formula>"cl"</formula>
    </cfRule>
    <cfRule type="cellIs" dxfId="911" priority="84" stopIfTrue="1" operator="equal">
      <formula>"m"</formula>
    </cfRule>
  </conditionalFormatting>
  <conditionalFormatting sqref="Q2:Q10">
    <cfRule type="cellIs" dxfId="910" priority="79" stopIfTrue="1" operator="equal">
      <formula>"F"</formula>
    </cfRule>
    <cfRule type="cellIs" dxfId="909" priority="80" stopIfTrue="1" operator="equal">
      <formula>"WK"</formula>
    </cfRule>
    <cfRule type="cellIs" dxfId="908" priority="81" stopIfTrue="1" operator="equal">
      <formula>"T"</formula>
    </cfRule>
  </conditionalFormatting>
  <conditionalFormatting sqref="Q2:Q4 Q6:Q10">
    <cfRule type="cellIs" dxfId="907" priority="73" stopIfTrue="1" operator="equal">
      <formula>"GV"</formula>
    </cfRule>
    <cfRule type="cellIs" dxfId="906" priority="74" stopIfTrue="1" operator="equal">
      <formula>"PC"</formula>
    </cfRule>
    <cfRule type="cellIs" dxfId="905" priority="75" stopIfTrue="1" operator="equal">
      <formula>"R"</formula>
    </cfRule>
    <cfRule type="cellIs" dxfId="904" priority="76" stopIfTrue="1" operator="equal">
      <formula>"E"</formula>
    </cfRule>
    <cfRule type="cellIs" dxfId="903" priority="77" stopIfTrue="1" operator="equal">
      <formula>"PT"</formula>
    </cfRule>
    <cfRule type="cellIs" dxfId="902" priority="78" stopIfTrue="1" operator="equal">
      <formula>"mt"</formula>
    </cfRule>
  </conditionalFormatting>
  <conditionalFormatting sqref="Q5">
    <cfRule type="cellIs" dxfId="901" priority="67" stopIfTrue="1" operator="equal">
      <formula>"GV"</formula>
    </cfRule>
    <cfRule type="cellIs" dxfId="900" priority="68" stopIfTrue="1" operator="equal">
      <formula>"PC"</formula>
    </cfRule>
    <cfRule type="cellIs" dxfId="899" priority="69" stopIfTrue="1" operator="equal">
      <formula>"R"</formula>
    </cfRule>
    <cfRule type="cellIs" dxfId="898" priority="70" stopIfTrue="1" operator="equal">
      <formula>"E"</formula>
    </cfRule>
    <cfRule type="cellIs" dxfId="897" priority="71" stopIfTrue="1" operator="equal">
      <formula>"PT"</formula>
    </cfRule>
    <cfRule type="cellIs" dxfId="896" priority="72" stopIfTrue="1" operator="equal">
      <formula>"mt"</formula>
    </cfRule>
  </conditionalFormatting>
  <conditionalFormatting sqref="D14:AH14">
    <cfRule type="expression" dxfId="895" priority="66">
      <formula>COUNTIF($D$13:$AH$13,férié)</formula>
    </cfRule>
  </conditionalFormatting>
  <conditionalFormatting sqref="D13:AH16">
    <cfRule type="expression" dxfId="894" priority="63" stopIfTrue="1">
      <formula>D$13=""</formula>
    </cfRule>
  </conditionalFormatting>
  <conditionalFormatting sqref="Q2:Q4 Q6:Q10">
    <cfRule type="cellIs" dxfId="893" priority="57" stopIfTrue="1" operator="equal">
      <formula>"GV"</formula>
    </cfRule>
    <cfRule type="cellIs" dxfId="892" priority="58" stopIfTrue="1" operator="equal">
      <formula>"PC"</formula>
    </cfRule>
    <cfRule type="cellIs" dxfId="891" priority="59" stopIfTrue="1" operator="equal">
      <formula>"R"</formula>
    </cfRule>
    <cfRule type="cellIs" dxfId="890" priority="60" stopIfTrue="1" operator="equal">
      <formula>"E"</formula>
    </cfRule>
    <cfRule type="cellIs" dxfId="889" priority="61" stopIfTrue="1" operator="equal">
      <formula>"PT"</formula>
    </cfRule>
    <cfRule type="cellIs" dxfId="888" priority="62" stopIfTrue="1" operator="equal">
      <formula>"mt"</formula>
    </cfRule>
  </conditionalFormatting>
  <conditionalFormatting sqref="Q2:Q10">
    <cfRule type="cellIs" dxfId="887" priority="54" stopIfTrue="1" operator="equal">
      <formula>"cc"</formula>
    </cfRule>
    <cfRule type="cellIs" dxfId="886" priority="55" stopIfTrue="1" operator="equal">
      <formula>"cl"</formula>
    </cfRule>
    <cfRule type="cellIs" dxfId="885" priority="56" stopIfTrue="1" operator="equal">
      <formula>"m"</formula>
    </cfRule>
  </conditionalFormatting>
  <conditionalFormatting sqref="Q2:Q10">
    <cfRule type="cellIs" dxfId="884" priority="51" stopIfTrue="1" operator="equal">
      <formula>"F"</formula>
    </cfRule>
    <cfRule type="cellIs" dxfId="883" priority="52" stopIfTrue="1" operator="equal">
      <formula>"WK"</formula>
    </cfRule>
    <cfRule type="cellIs" dxfId="882" priority="53" stopIfTrue="1" operator="equal">
      <formula>"T"</formula>
    </cfRule>
  </conditionalFormatting>
  <conditionalFormatting sqref="Q5">
    <cfRule type="cellIs" dxfId="881" priority="45" stopIfTrue="1" operator="equal">
      <formula>"GV"</formula>
    </cfRule>
    <cfRule type="cellIs" dxfId="880" priority="46" stopIfTrue="1" operator="equal">
      <formula>"PC"</formula>
    </cfRule>
    <cfRule type="cellIs" dxfId="879" priority="47" stopIfTrue="1" operator="equal">
      <formula>"R"</formula>
    </cfRule>
    <cfRule type="cellIs" dxfId="878" priority="48" stopIfTrue="1" operator="equal">
      <formula>"E"</formula>
    </cfRule>
    <cfRule type="cellIs" dxfId="877" priority="49" stopIfTrue="1" operator="equal">
      <formula>"PT"</formula>
    </cfRule>
    <cfRule type="cellIs" dxfId="876" priority="50" stopIfTrue="1" operator="equal">
      <formula>"mt"</formula>
    </cfRule>
  </conditionalFormatting>
  <conditionalFormatting sqref="D14:AH14">
    <cfRule type="expression" dxfId="875" priority="44">
      <formula>COUNTIF($D$13:$AH$13,férié)</formula>
    </cfRule>
  </conditionalFormatting>
  <conditionalFormatting sqref="Q2:Q10">
    <cfRule type="cellIs" dxfId="874" priority="41" stopIfTrue="1" operator="equal">
      <formula>"cc"</formula>
    </cfRule>
    <cfRule type="cellIs" dxfId="873" priority="42" stopIfTrue="1" operator="equal">
      <formula>"cl"</formula>
    </cfRule>
    <cfRule type="cellIs" dxfId="872" priority="43" stopIfTrue="1" operator="equal">
      <formula>"m"</formula>
    </cfRule>
  </conditionalFormatting>
  <conditionalFormatting sqref="Q2:Q10">
    <cfRule type="cellIs" dxfId="871" priority="38" stopIfTrue="1" operator="equal">
      <formula>"F"</formula>
    </cfRule>
    <cfRule type="cellIs" dxfId="870" priority="39" stopIfTrue="1" operator="equal">
      <formula>"WK"</formula>
    </cfRule>
    <cfRule type="cellIs" dxfId="869" priority="40" stopIfTrue="1" operator="equal">
      <formula>"T"</formula>
    </cfRule>
  </conditionalFormatting>
  <conditionalFormatting sqref="Q2:Q4 Q6:Q10">
    <cfRule type="cellIs" dxfId="868" priority="32" stopIfTrue="1" operator="equal">
      <formula>"GV"</formula>
    </cfRule>
    <cfRule type="cellIs" dxfId="867" priority="33" stopIfTrue="1" operator="equal">
      <formula>"PC"</formula>
    </cfRule>
    <cfRule type="cellIs" dxfId="866" priority="34" stopIfTrue="1" operator="equal">
      <formula>"R"</formula>
    </cfRule>
    <cfRule type="cellIs" dxfId="865" priority="35" stopIfTrue="1" operator="equal">
      <formula>"E"</formula>
    </cfRule>
    <cfRule type="cellIs" dxfId="864" priority="36" stopIfTrue="1" operator="equal">
      <formula>"PT"</formula>
    </cfRule>
    <cfRule type="cellIs" dxfId="863" priority="37" stopIfTrue="1" operator="equal">
      <formula>"mt"</formula>
    </cfRule>
  </conditionalFormatting>
  <conditionalFormatting sqref="Q5">
    <cfRule type="cellIs" dxfId="862" priority="26" stopIfTrue="1" operator="equal">
      <formula>"GV"</formula>
    </cfRule>
    <cfRule type="cellIs" dxfId="861" priority="27" stopIfTrue="1" operator="equal">
      <formula>"PC"</formula>
    </cfRule>
    <cfRule type="cellIs" dxfId="860" priority="28" stopIfTrue="1" operator="equal">
      <formula>"R"</formula>
    </cfRule>
    <cfRule type="cellIs" dxfId="859" priority="29" stopIfTrue="1" operator="equal">
      <formula>"E"</formula>
    </cfRule>
    <cfRule type="cellIs" dxfId="858" priority="30" stopIfTrue="1" operator="equal">
      <formula>"PT"</formula>
    </cfRule>
    <cfRule type="cellIs" dxfId="857" priority="31" stopIfTrue="1" operator="equal">
      <formula>"mt"</formula>
    </cfRule>
  </conditionalFormatting>
  <conditionalFormatting sqref="D14:AH14">
    <cfRule type="expression" dxfId="856" priority="25">
      <formula>COUNTIF($D$13:$AH$13,férié)</formula>
    </cfRule>
  </conditionalFormatting>
  <conditionalFormatting sqref="Q2:Q10">
    <cfRule type="cellIs" dxfId="855" priority="20" stopIfTrue="1" operator="equal">
      <formula>"cc"</formula>
    </cfRule>
    <cfRule type="cellIs" dxfId="854" priority="21" stopIfTrue="1" operator="equal">
      <formula>"cl"</formula>
    </cfRule>
    <cfRule type="cellIs" dxfId="853" priority="22" stopIfTrue="1" operator="equal">
      <formula>"m"</formula>
    </cfRule>
  </conditionalFormatting>
  <conditionalFormatting sqref="Q2:Q10">
    <cfRule type="cellIs" dxfId="852" priority="17" stopIfTrue="1" operator="equal">
      <formula>"F"</formula>
    </cfRule>
    <cfRule type="cellIs" dxfId="851" priority="18" stopIfTrue="1" operator="equal">
      <formula>"WK"</formula>
    </cfRule>
    <cfRule type="cellIs" dxfId="850" priority="19" stopIfTrue="1" operator="equal">
      <formula>"T"</formula>
    </cfRule>
  </conditionalFormatting>
  <conditionalFormatting sqref="Q2:Q4 Q6:Q10">
    <cfRule type="cellIs" dxfId="849" priority="11" stopIfTrue="1" operator="equal">
      <formula>"GV"</formula>
    </cfRule>
    <cfRule type="cellIs" dxfId="848" priority="12" stopIfTrue="1" operator="equal">
      <formula>"PC"</formula>
    </cfRule>
    <cfRule type="cellIs" dxfId="847" priority="13" stopIfTrue="1" operator="equal">
      <formula>"R"</formula>
    </cfRule>
    <cfRule type="cellIs" dxfId="846" priority="14" stopIfTrue="1" operator="equal">
      <formula>"E"</formula>
    </cfRule>
    <cfRule type="cellIs" dxfId="845" priority="15" stopIfTrue="1" operator="equal">
      <formula>"PT"</formula>
    </cfRule>
    <cfRule type="cellIs" dxfId="844" priority="16" stopIfTrue="1" operator="equal">
      <formula>"mt"</formula>
    </cfRule>
  </conditionalFormatting>
  <conditionalFormatting sqref="Q5">
    <cfRule type="cellIs" dxfId="843" priority="5" stopIfTrue="1" operator="equal">
      <formula>"GV"</formula>
    </cfRule>
    <cfRule type="cellIs" dxfId="842" priority="6" stopIfTrue="1" operator="equal">
      <formula>"PC"</formula>
    </cfRule>
    <cfRule type="cellIs" dxfId="841" priority="7" stopIfTrue="1" operator="equal">
      <formula>"R"</formula>
    </cfRule>
    <cfRule type="cellIs" dxfId="840" priority="8" stopIfTrue="1" operator="equal">
      <formula>"E"</formula>
    </cfRule>
    <cfRule type="cellIs" dxfId="839" priority="9" stopIfTrue="1" operator="equal">
      <formula>"PT"</formula>
    </cfRule>
    <cfRule type="cellIs" dxfId="838" priority="10" stopIfTrue="1" operator="equal">
      <formula>"mt"</formula>
    </cfRule>
  </conditionalFormatting>
  <conditionalFormatting sqref="D14:AH14">
    <cfRule type="expression" dxfId="837" priority="4">
      <formula>COUNTIF($D$13:$AH$13,férié)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C64"/>
  <sheetViews>
    <sheetView topLeftCell="A11" zoomScale="85" zoomScaleNormal="85" workbookViewId="0">
      <selection activeCell="D16" sqref="D16:AH16"/>
    </sheetView>
  </sheetViews>
  <sheetFormatPr baseColWidth="10" defaultColWidth="11.42578125" defaultRowHeight="12.75" outlineLevelRow="1" x14ac:dyDescent="0.2"/>
  <cols>
    <col min="1" max="3" width="24.7109375" style="8" customWidth="1"/>
    <col min="4" max="4" width="6.28515625" style="4" customWidth="1"/>
    <col min="5" max="9" width="6.28515625" style="3" customWidth="1"/>
    <col min="10" max="34" width="6.28515625" style="4" customWidth="1"/>
    <col min="35" max="16384" width="11.42578125" style="4"/>
  </cols>
  <sheetData>
    <row r="1" spans="1:55" ht="36" customHeight="1" x14ac:dyDescent="0.2">
      <c r="A1" s="72" t="s">
        <v>46</v>
      </c>
      <c r="B1" s="17"/>
      <c r="C1" s="17"/>
      <c r="J1" s="7"/>
      <c r="K1" s="7"/>
      <c r="L1" s="49"/>
      <c r="M1" s="49"/>
      <c r="N1" s="49"/>
      <c r="O1" s="49"/>
      <c r="P1" s="49"/>
      <c r="Q1" s="41"/>
      <c r="R1" s="49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73"/>
      <c r="B2" s="29"/>
      <c r="C2" s="29"/>
      <c r="D2" s="30"/>
      <c r="E2" s="30"/>
      <c r="F2" s="30"/>
      <c r="G2" s="30"/>
      <c r="H2" s="30"/>
      <c r="I2" s="30"/>
      <c r="J2" s="30"/>
      <c r="K2" s="30"/>
      <c r="L2" s="50"/>
      <c r="M2" s="16"/>
      <c r="N2" s="16"/>
      <c r="O2" s="46"/>
      <c r="P2" s="46"/>
      <c r="Q2" s="51"/>
      <c r="R2" s="46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</row>
    <row r="3" spans="1:55" customFormat="1" x14ac:dyDescent="0.2">
      <c r="A3" s="29"/>
      <c r="B3" s="29"/>
      <c r="C3" s="29"/>
      <c r="D3" s="31"/>
      <c r="E3" s="31"/>
      <c r="F3" s="31"/>
      <c r="G3" s="31"/>
      <c r="H3" s="31"/>
      <c r="I3" s="31"/>
      <c r="J3" s="31"/>
      <c r="K3" s="31"/>
      <c r="L3" s="50"/>
      <c r="M3" s="16"/>
      <c r="N3" s="16"/>
      <c r="O3" s="47"/>
      <c r="P3" s="47"/>
      <c r="Q3" s="51"/>
      <c r="R3" s="47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55" s="1" customFormat="1" x14ac:dyDescent="0.2">
      <c r="D4" s="32"/>
      <c r="E4" s="32"/>
      <c r="F4" s="32"/>
      <c r="G4" s="32"/>
      <c r="H4" s="32"/>
      <c r="I4" s="32"/>
      <c r="J4" s="32"/>
      <c r="K4" s="32"/>
      <c r="L4" s="5"/>
      <c r="M4" s="16"/>
      <c r="N4" s="16"/>
      <c r="O4" s="32"/>
      <c r="P4" s="32"/>
      <c r="Q4" s="51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</row>
    <row r="5" spans="1:55" s="1" customFormat="1" ht="18" x14ac:dyDescent="0.25">
      <c r="D5" s="33"/>
      <c r="E5" s="33"/>
      <c r="F5" s="54"/>
      <c r="G5" s="55"/>
      <c r="H5" s="55"/>
      <c r="I5" s="55"/>
      <c r="J5" s="55"/>
      <c r="K5" s="55"/>
      <c r="L5" s="56"/>
      <c r="M5" s="56"/>
      <c r="N5" s="56"/>
      <c r="O5" s="55"/>
      <c r="P5" s="55"/>
      <c r="Q5" s="57"/>
      <c r="R5" s="55"/>
      <c r="S5" s="55"/>
      <c r="T5" s="55"/>
      <c r="U5" s="55"/>
      <c r="V5" s="55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</row>
    <row r="6" spans="1:55" s="1" customFormat="1" x14ac:dyDescent="0.2">
      <c r="D6" s="32"/>
      <c r="E6" s="32"/>
      <c r="F6" s="32"/>
      <c r="G6" s="32"/>
      <c r="H6" s="32"/>
      <c r="I6" s="32"/>
      <c r="J6" s="32"/>
      <c r="K6" s="32"/>
      <c r="L6" s="5"/>
      <c r="M6" s="16"/>
      <c r="N6" s="16"/>
      <c r="O6" s="32"/>
      <c r="P6" s="32"/>
      <c r="Q6" s="51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55" s="1" customFormat="1" ht="18" x14ac:dyDescent="0.25">
      <c r="D7" s="32"/>
      <c r="E7" s="32"/>
      <c r="F7" s="53"/>
      <c r="G7" s="58"/>
      <c r="H7" s="58"/>
      <c r="I7" s="58"/>
      <c r="J7" s="58"/>
      <c r="K7" s="58"/>
      <c r="L7" s="56"/>
      <c r="M7" s="56"/>
      <c r="N7" s="56"/>
      <c r="O7" s="58"/>
      <c r="P7" s="58"/>
      <c r="Q7" s="51"/>
      <c r="R7" s="32"/>
      <c r="S7" s="32"/>
      <c r="T7" s="32"/>
      <c r="U7" s="52"/>
      <c r="V7" s="53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1:55" customFormat="1" x14ac:dyDescent="0.2">
      <c r="A8" s="29"/>
      <c r="B8" s="29"/>
      <c r="C8" s="29"/>
      <c r="D8" s="34"/>
      <c r="E8" s="35"/>
      <c r="F8" s="35"/>
      <c r="G8" s="35"/>
      <c r="H8" s="35"/>
      <c r="I8" s="35"/>
      <c r="J8" s="35"/>
      <c r="K8" s="35"/>
      <c r="L8" s="50"/>
      <c r="M8" s="16"/>
      <c r="N8" s="16"/>
      <c r="O8" s="35"/>
      <c r="P8" s="35"/>
      <c r="Q8" s="51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29"/>
      <c r="B9" s="29"/>
      <c r="C9" s="29"/>
      <c r="D9" s="2"/>
      <c r="E9" s="2"/>
      <c r="F9" s="48"/>
      <c r="G9" s="48"/>
      <c r="H9" s="48"/>
      <c r="I9" s="48"/>
      <c r="J9" s="48"/>
      <c r="K9" s="48"/>
      <c r="L9" s="50"/>
      <c r="M9" s="16"/>
      <c r="N9" s="16"/>
      <c r="O9" s="48"/>
      <c r="P9" s="48"/>
      <c r="Q9" s="51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29"/>
      <c r="B10" s="29"/>
      <c r="C10" s="29"/>
      <c r="D10" s="30"/>
      <c r="E10" s="30"/>
      <c r="F10" s="30"/>
      <c r="G10" s="30"/>
      <c r="H10" s="30"/>
      <c r="I10" s="30"/>
      <c r="J10" s="30"/>
      <c r="K10" s="30"/>
      <c r="L10" s="50"/>
      <c r="M10" s="16"/>
      <c r="N10" s="16"/>
      <c r="O10" s="46"/>
      <c r="P10" s="46"/>
      <c r="Q10" s="51"/>
      <c r="R10" s="46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55" customFormat="1" ht="15" customHeight="1" x14ac:dyDescent="0.2">
      <c r="A11" s="36"/>
      <c r="B11" s="36"/>
      <c r="C11" s="36"/>
      <c r="E11" s="1"/>
      <c r="F11" s="1"/>
      <c r="G11" s="1"/>
      <c r="H11" s="1"/>
      <c r="I11" s="1"/>
      <c r="J11" s="37"/>
      <c r="K11" s="37"/>
      <c r="L11" s="37"/>
      <c r="M11" s="38"/>
      <c r="N11" s="37"/>
      <c r="O11" s="37"/>
      <c r="P11" s="37"/>
      <c r="Q11" s="37"/>
      <c r="R11" s="37"/>
      <c r="S11" s="37"/>
      <c r="T11" s="37"/>
      <c r="U11" s="38"/>
      <c r="V11" s="37"/>
      <c r="W11" s="37"/>
      <c r="X11" s="37"/>
      <c r="Y11" s="37"/>
      <c r="Z11" s="37"/>
      <c r="AA11" s="37"/>
      <c r="AB11" s="39"/>
      <c r="AC11" s="37"/>
      <c r="AD11" s="37"/>
      <c r="AE11" s="38"/>
      <c r="AF11" s="37"/>
      <c r="AG11" s="37"/>
      <c r="AH11" s="37"/>
    </row>
    <row r="12" spans="1:55" ht="15.75" x14ac:dyDescent="0.25">
      <c r="A12" s="18"/>
      <c r="B12" s="18"/>
      <c r="C12" s="18"/>
      <c r="D12" s="78">
        <f>EDATE(DATE('année calendaire'!A1,7,1),0)</f>
        <v>40724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80"/>
    </row>
    <row r="13" spans="1:55" s="3" customFormat="1" ht="12.75" customHeight="1" x14ac:dyDescent="0.2">
      <c r="A13" s="15"/>
      <c r="B13" s="15"/>
      <c r="C13" s="15"/>
      <c r="D13" s="40">
        <f>D12</f>
        <v>40724</v>
      </c>
      <c r="E13" s="40">
        <f>D13+1</f>
        <v>40725</v>
      </c>
      <c r="F13" s="40">
        <f>E13+1</f>
        <v>40726</v>
      </c>
      <c r="G13" s="40">
        <f>F13+1</f>
        <v>40727</v>
      </c>
      <c r="H13" s="40">
        <f t="shared" ref="H13:AC13" si="0">G13+1</f>
        <v>40728</v>
      </c>
      <c r="I13" s="40">
        <f t="shared" si="0"/>
        <v>40729</v>
      </c>
      <c r="J13" s="40">
        <f t="shared" si="0"/>
        <v>40730</v>
      </c>
      <c r="K13" s="40">
        <f t="shared" si="0"/>
        <v>40731</v>
      </c>
      <c r="L13" s="40">
        <f t="shared" si="0"/>
        <v>40732</v>
      </c>
      <c r="M13" s="40">
        <f t="shared" si="0"/>
        <v>40733</v>
      </c>
      <c r="N13" s="40">
        <f t="shared" si="0"/>
        <v>40734</v>
      </c>
      <c r="O13" s="40">
        <f t="shared" si="0"/>
        <v>40735</v>
      </c>
      <c r="P13" s="40">
        <f t="shared" si="0"/>
        <v>40736</v>
      </c>
      <c r="Q13" s="40">
        <f t="shared" si="0"/>
        <v>40737</v>
      </c>
      <c r="R13" s="40">
        <f t="shared" si="0"/>
        <v>40738</v>
      </c>
      <c r="S13" s="40">
        <f t="shared" si="0"/>
        <v>40739</v>
      </c>
      <c r="T13" s="40">
        <f t="shared" si="0"/>
        <v>40740</v>
      </c>
      <c r="U13" s="40">
        <f t="shared" si="0"/>
        <v>40741</v>
      </c>
      <c r="V13" s="40">
        <f t="shared" si="0"/>
        <v>40742</v>
      </c>
      <c r="W13" s="40">
        <f t="shared" si="0"/>
        <v>40743</v>
      </c>
      <c r="X13" s="40">
        <f t="shared" si="0"/>
        <v>40744</v>
      </c>
      <c r="Y13" s="40">
        <f t="shared" si="0"/>
        <v>40745</v>
      </c>
      <c r="Z13" s="40">
        <f t="shared" si="0"/>
        <v>40746</v>
      </c>
      <c r="AA13" s="40">
        <f t="shared" si="0"/>
        <v>40747</v>
      </c>
      <c r="AB13" s="40">
        <f t="shared" si="0"/>
        <v>40748</v>
      </c>
      <c r="AC13" s="40">
        <f t="shared" si="0"/>
        <v>40749</v>
      </c>
      <c r="AD13" s="40">
        <f>IF(AC13&lt;&gt;"",IF(AC13+1&lt;=EOMONTH(($D$12)*1,0),AC13+1,""),"")</f>
        <v>40750</v>
      </c>
      <c r="AE13" s="40">
        <f>IF(AD13="","",IF(MONTH(AD13+1)&lt;&gt;MONTH(AD13),"",AD13+1))</f>
        <v>40751</v>
      </c>
      <c r="AF13" s="40">
        <f t="shared" ref="AF13:AH13" si="1">IF(AE13="","",IF(MONTH(AE13+1)&lt;&gt;MONTH(AE13),"",AE13+1))</f>
        <v>40752</v>
      </c>
      <c r="AG13" s="40">
        <f t="shared" si="1"/>
        <v>40753</v>
      </c>
      <c r="AH13" s="40">
        <f t="shared" si="1"/>
        <v>40754</v>
      </c>
    </row>
    <row r="14" spans="1:55" x14ac:dyDescent="0.2">
      <c r="A14" s="9" t="s">
        <v>47</v>
      </c>
      <c r="B14" s="9" t="s">
        <v>48</v>
      </c>
      <c r="C14" s="9" t="s">
        <v>16</v>
      </c>
      <c r="D14" s="59">
        <f>D13</f>
        <v>40724</v>
      </c>
      <c r="E14" s="59">
        <f t="shared" ref="E14:AH14" si="2">E13</f>
        <v>40725</v>
      </c>
      <c r="F14" s="59">
        <f t="shared" si="2"/>
        <v>40726</v>
      </c>
      <c r="G14" s="59">
        <f t="shared" si="2"/>
        <v>40727</v>
      </c>
      <c r="H14" s="59">
        <f t="shared" si="2"/>
        <v>40728</v>
      </c>
      <c r="I14" s="59">
        <f t="shared" si="2"/>
        <v>40729</v>
      </c>
      <c r="J14" s="59">
        <f t="shared" si="2"/>
        <v>40730</v>
      </c>
      <c r="K14" s="59">
        <f t="shared" si="2"/>
        <v>40731</v>
      </c>
      <c r="L14" s="59">
        <f t="shared" si="2"/>
        <v>40732</v>
      </c>
      <c r="M14" s="59">
        <f t="shared" si="2"/>
        <v>40733</v>
      </c>
      <c r="N14" s="59">
        <f t="shared" si="2"/>
        <v>40734</v>
      </c>
      <c r="O14" s="59">
        <f t="shared" si="2"/>
        <v>40735</v>
      </c>
      <c r="P14" s="59">
        <f t="shared" si="2"/>
        <v>40736</v>
      </c>
      <c r="Q14" s="59">
        <f t="shared" si="2"/>
        <v>40737</v>
      </c>
      <c r="R14" s="59">
        <f t="shared" si="2"/>
        <v>40738</v>
      </c>
      <c r="S14" s="59">
        <f t="shared" si="2"/>
        <v>40739</v>
      </c>
      <c r="T14" s="59">
        <f t="shared" si="2"/>
        <v>40740</v>
      </c>
      <c r="U14" s="59">
        <f t="shared" si="2"/>
        <v>40741</v>
      </c>
      <c r="V14" s="59">
        <f t="shared" si="2"/>
        <v>40742</v>
      </c>
      <c r="W14" s="59">
        <f t="shared" si="2"/>
        <v>40743</v>
      </c>
      <c r="X14" s="59">
        <f t="shared" si="2"/>
        <v>40744</v>
      </c>
      <c r="Y14" s="59">
        <f t="shared" si="2"/>
        <v>40745</v>
      </c>
      <c r="Z14" s="59">
        <f t="shared" si="2"/>
        <v>40746</v>
      </c>
      <c r="AA14" s="59">
        <f t="shared" si="2"/>
        <v>40747</v>
      </c>
      <c r="AB14" s="59">
        <f t="shared" si="2"/>
        <v>40748</v>
      </c>
      <c r="AC14" s="59">
        <f t="shared" si="2"/>
        <v>40749</v>
      </c>
      <c r="AD14" s="59">
        <f t="shared" si="2"/>
        <v>40750</v>
      </c>
      <c r="AE14" s="59">
        <f t="shared" si="2"/>
        <v>40751</v>
      </c>
      <c r="AF14" s="59">
        <f t="shared" si="2"/>
        <v>40752</v>
      </c>
      <c r="AG14" s="59">
        <f t="shared" si="2"/>
        <v>40753</v>
      </c>
      <c r="AH14" s="59">
        <f t="shared" si="2"/>
        <v>40754</v>
      </c>
      <c r="AI14" s="4" t="s">
        <v>49</v>
      </c>
    </row>
    <row r="15" spans="1:55" s="3" customFormat="1" ht="13.9" customHeight="1" outlineLevel="1" x14ac:dyDescent="0.2">
      <c r="A15" s="43"/>
      <c r="B15" s="71"/>
      <c r="C15" s="71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3">
        <f>SUM(H15:AH15)</f>
        <v>0</v>
      </c>
    </row>
    <row r="16" spans="1:55" s="3" customFormat="1" x14ac:dyDescent="0.2">
      <c r="A16" s="42"/>
      <c r="B16" s="42"/>
      <c r="C16" s="42"/>
      <c r="D16" s="44">
        <f>SUM(D$15:D15)</f>
        <v>0</v>
      </c>
      <c r="E16" s="44">
        <f>SUM(E$15:E15)</f>
        <v>0</v>
      </c>
      <c r="F16" s="44">
        <f>SUM(F$15:F15)</f>
        <v>0</v>
      </c>
      <c r="G16" s="44">
        <f>SUM(G$15:G15)</f>
        <v>0</v>
      </c>
      <c r="H16" s="44">
        <f>SUM(H$15:H15)</f>
        <v>0</v>
      </c>
      <c r="I16" s="44">
        <f>SUM(I$15:I15)</f>
        <v>0</v>
      </c>
      <c r="J16" s="44">
        <f>SUM(J$15:J15)</f>
        <v>0</v>
      </c>
      <c r="K16" s="44">
        <f>SUM(K$15:K15)</f>
        <v>0</v>
      </c>
      <c r="L16" s="44">
        <f>SUM(L$15:L15)</f>
        <v>0</v>
      </c>
      <c r="M16" s="44">
        <f>SUM(M$15:M15)</f>
        <v>0</v>
      </c>
      <c r="N16" s="44">
        <f>SUM(N$15:N15)</f>
        <v>0</v>
      </c>
      <c r="O16" s="44">
        <f>SUM(O$15:O15)</f>
        <v>0</v>
      </c>
      <c r="P16" s="44">
        <f>SUM(P$15:P15)</f>
        <v>0</v>
      </c>
      <c r="Q16" s="44">
        <f>SUM(Q$15:Q15)</f>
        <v>0</v>
      </c>
      <c r="R16" s="44">
        <f>SUM(R$15:R15)</f>
        <v>0</v>
      </c>
      <c r="S16" s="44">
        <f>SUM(S$15:S15)</f>
        <v>0</v>
      </c>
      <c r="T16" s="44">
        <f>SUM(T$15:T15)</f>
        <v>0</v>
      </c>
      <c r="U16" s="44">
        <f>SUM(U$15:U15)</f>
        <v>0</v>
      </c>
      <c r="V16" s="44">
        <f>SUM(V$15:V15)</f>
        <v>0</v>
      </c>
      <c r="W16" s="44">
        <f>SUM(W$15:W15)</f>
        <v>0</v>
      </c>
      <c r="X16" s="44">
        <f>SUM(X$15:X15)</f>
        <v>0</v>
      </c>
      <c r="Y16" s="44">
        <f>SUM(Y$15:Y15)</f>
        <v>0</v>
      </c>
      <c r="Z16" s="44">
        <f>SUM(Z$15:Z15)</f>
        <v>0</v>
      </c>
      <c r="AA16" s="44">
        <f>SUM(AA$15:AA15)</f>
        <v>0</v>
      </c>
      <c r="AB16" s="44">
        <f>SUM(AB$15:AB15)</f>
        <v>0</v>
      </c>
      <c r="AC16" s="44">
        <f>SUM(AC$15:AC15)</f>
        <v>0</v>
      </c>
      <c r="AD16" s="44">
        <f>SUM(AD$15:AD15)</f>
        <v>0</v>
      </c>
      <c r="AE16" s="44">
        <f>SUM(AE$15:AE15)</f>
        <v>0</v>
      </c>
      <c r="AF16" s="44">
        <f>SUM(AF$15:AF15)</f>
        <v>0</v>
      </c>
      <c r="AG16" s="44">
        <f>SUM(AG$15:AG15)</f>
        <v>0</v>
      </c>
      <c r="AH16" s="44">
        <f>SUM(AH$15:AH15)</f>
        <v>0</v>
      </c>
      <c r="AI16" s="3">
        <f>SUM(H16:AH16)</f>
        <v>0</v>
      </c>
    </row>
    <row r="17" spans="1:34" s="3" customFormat="1" x14ac:dyDescent="0.2">
      <c r="A17" s="42"/>
      <c r="B17" s="42"/>
      <c r="C17" s="4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</row>
    <row r="18" spans="1:34" s="3" customFormat="1" x14ac:dyDescent="0.2">
      <c r="A18" s="42"/>
      <c r="B18" s="42"/>
      <c r="C18" s="42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s="3" customFormat="1" x14ac:dyDescent="0.2">
      <c r="A19" s="13"/>
      <c r="B19" s="13"/>
      <c r="C19" s="1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">
      <c r="D20" s="10"/>
      <c r="E20" s="5"/>
      <c r="F20" s="5"/>
      <c r="G20" s="5"/>
      <c r="H20" s="5"/>
      <c r="I20" s="5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15.75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x14ac:dyDescent="0.2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x14ac:dyDescent="0.2"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3" customFormat="1" x14ac:dyDescent="0.2">
      <c r="A24" s="13"/>
      <c r="B24" s="13"/>
      <c r="C24" s="1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s="3" customFormat="1" x14ac:dyDescent="0.2">
      <c r="A25" s="13"/>
      <c r="B25" s="13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</row>
    <row r="26" spans="1:34" s="3" customFormat="1" x14ac:dyDescent="0.2">
      <c r="A26" s="13"/>
      <c r="B26" s="13"/>
      <c r="C26" s="1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s="3" customFormat="1" x14ac:dyDescent="0.2">
      <c r="A27" s="13"/>
      <c r="B27" s="13"/>
      <c r="C27" s="1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">
      <c r="D28" s="10"/>
      <c r="E28" s="5"/>
      <c r="F28" s="5"/>
      <c r="G28" s="5"/>
      <c r="H28" s="5"/>
      <c r="I28" s="5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ht="15.75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2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x14ac:dyDescent="0.2"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 s="3" customFormat="1" x14ac:dyDescent="0.2">
      <c r="A32" s="13"/>
      <c r="B32" s="13"/>
      <c r="C32" s="13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s="3" customFormat="1" x14ac:dyDescent="0.2">
      <c r="A33" s="13"/>
      <c r="B33" s="13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</row>
    <row r="34" spans="1:34" s="3" customFormat="1" x14ac:dyDescent="0.2">
      <c r="A34" s="13"/>
      <c r="B34" s="13"/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s="3" customFormat="1" x14ac:dyDescent="0.2">
      <c r="A35" s="13"/>
      <c r="B35" s="13"/>
      <c r="C35" s="13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">
      <c r="D36" s="10"/>
      <c r="E36" s="5"/>
      <c r="F36" s="5"/>
      <c r="G36" s="5"/>
      <c r="H36" s="5"/>
      <c r="I36" s="5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5.75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x14ac:dyDescent="0.2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x14ac:dyDescent="0.2"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1:34" s="3" customFormat="1" x14ac:dyDescent="0.2">
      <c r="A40" s="13"/>
      <c r="B40" s="13"/>
      <c r="C40" s="13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s="3" customFormat="1" x14ac:dyDescent="0.2">
      <c r="A41" s="13"/>
      <c r="B41" s="13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</row>
    <row r="42" spans="1:34" s="3" customFormat="1" x14ac:dyDescent="0.2">
      <c r="A42" s="13"/>
      <c r="B42" s="13"/>
      <c r="C42" s="13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s="3" customFormat="1" x14ac:dyDescent="0.2">
      <c r="A43" s="13"/>
      <c r="B43" s="13"/>
      <c r="C43" s="13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</row>
    <row r="44" spans="1:34" x14ac:dyDescent="0.2">
      <c r="D44" s="10"/>
      <c r="E44" s="5"/>
      <c r="F44" s="5"/>
      <c r="G44" s="5"/>
      <c r="H44" s="5"/>
      <c r="I44" s="5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15.75" x14ac:dyDescent="0.25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 spans="1:34" x14ac:dyDescent="0.2"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1:34" s="3" customFormat="1" x14ac:dyDescent="0.2">
      <c r="A48" s="13"/>
      <c r="B48" s="13"/>
      <c r="C48" s="13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s="3" customFormat="1" x14ac:dyDescent="0.2">
      <c r="A49" s="13"/>
      <c r="B49" s="13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</row>
    <row r="50" spans="1:34" s="3" customFormat="1" x14ac:dyDescent="0.2">
      <c r="A50" s="13"/>
      <c r="B50" s="13"/>
      <c r="C50" s="13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s="3" customFormat="1" x14ac:dyDescent="0.2">
      <c r="A51" s="13"/>
      <c r="B51" s="13"/>
      <c r="C51" s="13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x14ac:dyDescent="0.2">
      <c r="D52" s="10"/>
      <c r="E52" s="5"/>
      <c r="F52" s="5"/>
      <c r="G52" s="5"/>
      <c r="H52" s="5"/>
      <c r="I52" s="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ht="15.75" x14ac:dyDescent="0.25"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x14ac:dyDescent="0.2"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1:34" x14ac:dyDescent="0.2"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1:34" s="3" customFormat="1" x14ac:dyDescent="0.2">
      <c r="A56" s="13"/>
      <c r="B56" s="13"/>
      <c r="C56" s="13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s="3" customFormat="1" x14ac:dyDescent="0.2">
      <c r="A57" s="13"/>
      <c r="B57" s="13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</row>
    <row r="58" spans="1:34" s="3" customFormat="1" x14ac:dyDescent="0.2">
      <c r="A58" s="13"/>
      <c r="B58" s="13"/>
      <c r="C58" s="13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s="3" customFormat="1" x14ac:dyDescent="0.2">
      <c r="A59" s="13"/>
      <c r="B59" s="13"/>
      <c r="C59" s="13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x14ac:dyDescent="0.2">
      <c r="D60" s="10"/>
      <c r="E60" s="5"/>
      <c r="F60" s="5"/>
      <c r="G60" s="5"/>
      <c r="H60" s="5"/>
      <c r="I60" s="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x14ac:dyDescent="0.2">
      <c r="D61" s="10"/>
      <c r="E61" s="5"/>
      <c r="F61" s="5"/>
      <c r="G61" s="5"/>
      <c r="H61" s="5"/>
      <c r="I61" s="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x14ac:dyDescent="0.2">
      <c r="D62" s="10"/>
      <c r="E62" s="5"/>
      <c r="F62" s="5"/>
      <c r="G62" s="5"/>
      <c r="H62" s="5"/>
      <c r="I62" s="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">
      <c r="D63" s="10"/>
      <c r="E63" s="5"/>
      <c r="F63" s="5"/>
      <c r="G63" s="5"/>
      <c r="H63" s="5"/>
      <c r="I63" s="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x14ac:dyDescent="0.2">
      <c r="D64" s="10"/>
      <c r="E64" s="5"/>
      <c r="F64" s="5"/>
      <c r="G64" s="5"/>
      <c r="H64" s="5"/>
      <c r="I64" s="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</sheetData>
  <mergeCells count="1">
    <mergeCell ref="D12:AH12"/>
  </mergeCells>
  <phoneticPr fontId="1" type="noConversion"/>
  <conditionalFormatting sqref="Q2:Q4 Q6:Q10">
    <cfRule type="cellIs" dxfId="836" priority="225" stopIfTrue="1" operator="equal">
      <formula>"GV"</formula>
    </cfRule>
    <cfRule type="cellIs" dxfId="835" priority="226" stopIfTrue="1" operator="equal">
      <formula>"PC"</formula>
    </cfRule>
    <cfRule type="cellIs" dxfId="834" priority="227" stopIfTrue="1" operator="equal">
      <formula>"R"</formula>
    </cfRule>
    <cfRule type="cellIs" dxfId="833" priority="228" stopIfTrue="1" operator="equal">
      <formula>"E"</formula>
    </cfRule>
    <cfRule type="cellIs" dxfId="832" priority="229" stopIfTrue="1" operator="equal">
      <formula>"PT"</formula>
    </cfRule>
    <cfRule type="cellIs" dxfId="831" priority="230" stopIfTrue="1" operator="equal">
      <formula>"mt"</formula>
    </cfRule>
  </conditionalFormatting>
  <conditionalFormatting sqref="Q2:Q10">
    <cfRule type="cellIs" dxfId="830" priority="282" stopIfTrue="1" operator="equal">
      <formula>"cc"</formula>
    </cfRule>
    <cfRule type="cellIs" dxfId="829" priority="283" stopIfTrue="1" operator="equal">
      <formula>"cl"</formula>
    </cfRule>
    <cfRule type="cellIs" dxfId="828" priority="284" stopIfTrue="1" operator="equal">
      <formula>"m"</formula>
    </cfRule>
  </conditionalFormatting>
  <conditionalFormatting sqref="Q2:Q10">
    <cfRule type="cellIs" dxfId="827" priority="279" stopIfTrue="1" operator="equal">
      <formula>"F"</formula>
    </cfRule>
    <cfRule type="cellIs" dxfId="826" priority="280" stopIfTrue="1" operator="equal">
      <formula>"WK"</formula>
    </cfRule>
    <cfRule type="cellIs" dxfId="825" priority="281" stopIfTrue="1" operator="equal">
      <formula>"T"</formula>
    </cfRule>
  </conditionalFormatting>
  <conditionalFormatting sqref="Q5">
    <cfRule type="cellIs" dxfId="824" priority="213" stopIfTrue="1" operator="equal">
      <formula>"GV"</formula>
    </cfRule>
    <cfRule type="cellIs" dxfId="823" priority="214" stopIfTrue="1" operator="equal">
      <formula>"PC"</formula>
    </cfRule>
    <cfRule type="cellIs" dxfId="822" priority="215" stopIfTrue="1" operator="equal">
      <formula>"R"</formula>
    </cfRule>
    <cfRule type="cellIs" dxfId="821" priority="216" stopIfTrue="1" operator="equal">
      <formula>"E"</formula>
    </cfRule>
    <cfRule type="cellIs" dxfId="820" priority="217" stopIfTrue="1" operator="equal">
      <formula>"PT"</formula>
    </cfRule>
    <cfRule type="cellIs" dxfId="819" priority="218" stopIfTrue="1" operator="equal">
      <formula>"mt"</formula>
    </cfRule>
  </conditionalFormatting>
  <conditionalFormatting sqref="D14:AH14">
    <cfRule type="expression" dxfId="818" priority="128">
      <formula>COUNTIF($D$13:$AH$13,férié)</formula>
    </cfRule>
  </conditionalFormatting>
  <conditionalFormatting sqref="Q2:Q10">
    <cfRule type="cellIs" dxfId="817" priority="125" stopIfTrue="1" operator="equal">
      <formula>"cc"</formula>
    </cfRule>
    <cfRule type="cellIs" dxfId="816" priority="126" stopIfTrue="1" operator="equal">
      <formula>"cl"</formula>
    </cfRule>
    <cfRule type="cellIs" dxfId="815" priority="127" stopIfTrue="1" operator="equal">
      <formula>"m"</formula>
    </cfRule>
  </conditionalFormatting>
  <conditionalFormatting sqref="Q2:Q10">
    <cfRule type="cellIs" dxfId="814" priority="122" stopIfTrue="1" operator="equal">
      <formula>"F"</formula>
    </cfRule>
    <cfRule type="cellIs" dxfId="813" priority="123" stopIfTrue="1" operator="equal">
      <formula>"WK"</formula>
    </cfRule>
    <cfRule type="cellIs" dxfId="812" priority="124" stopIfTrue="1" operator="equal">
      <formula>"T"</formula>
    </cfRule>
  </conditionalFormatting>
  <conditionalFormatting sqref="Q2:Q4 Q6:Q10">
    <cfRule type="cellIs" dxfId="811" priority="116" stopIfTrue="1" operator="equal">
      <formula>"GV"</formula>
    </cfRule>
    <cfRule type="cellIs" dxfId="810" priority="117" stopIfTrue="1" operator="equal">
      <formula>"PC"</formula>
    </cfRule>
    <cfRule type="cellIs" dxfId="809" priority="118" stopIfTrue="1" operator="equal">
      <formula>"R"</formula>
    </cfRule>
    <cfRule type="cellIs" dxfId="808" priority="119" stopIfTrue="1" operator="equal">
      <formula>"E"</formula>
    </cfRule>
    <cfRule type="cellIs" dxfId="807" priority="120" stopIfTrue="1" operator="equal">
      <formula>"PT"</formula>
    </cfRule>
    <cfRule type="cellIs" dxfId="806" priority="121" stopIfTrue="1" operator="equal">
      <formula>"mt"</formula>
    </cfRule>
  </conditionalFormatting>
  <conditionalFormatting sqref="Q5">
    <cfRule type="cellIs" dxfId="805" priority="110" stopIfTrue="1" operator="equal">
      <formula>"GV"</formula>
    </cfRule>
    <cfRule type="cellIs" dxfId="804" priority="111" stopIfTrue="1" operator="equal">
      <formula>"PC"</formula>
    </cfRule>
    <cfRule type="cellIs" dxfId="803" priority="112" stopIfTrue="1" operator="equal">
      <formula>"R"</formula>
    </cfRule>
    <cfRule type="cellIs" dxfId="802" priority="113" stopIfTrue="1" operator="equal">
      <formula>"E"</formula>
    </cfRule>
    <cfRule type="cellIs" dxfId="801" priority="114" stopIfTrue="1" operator="equal">
      <formula>"PT"</formula>
    </cfRule>
    <cfRule type="cellIs" dxfId="800" priority="115" stopIfTrue="1" operator="equal">
      <formula>"mt"</formula>
    </cfRule>
  </conditionalFormatting>
  <conditionalFormatting sqref="D14:AH14">
    <cfRule type="expression" dxfId="799" priority="109">
      <formula>COUNTIF($D$13:$AH$13,férié)</formula>
    </cfRule>
  </conditionalFormatting>
  <conditionalFormatting sqref="D15:AH16">
    <cfRule type="expression" dxfId="798" priority="107">
      <formula>COUNTIF(JF,D$13)</formula>
    </cfRule>
    <cfRule type="expression" dxfId="797" priority="108">
      <formula>WEEKDAY(D$13,2)&gt;5</formula>
    </cfRule>
  </conditionalFormatting>
  <conditionalFormatting sqref="Q2:Q10">
    <cfRule type="cellIs" dxfId="796" priority="104" stopIfTrue="1" operator="equal">
      <formula>"cc"</formula>
    </cfRule>
    <cfRule type="cellIs" dxfId="795" priority="105" stopIfTrue="1" operator="equal">
      <formula>"cl"</formula>
    </cfRule>
    <cfRule type="cellIs" dxfId="794" priority="106" stopIfTrue="1" operator="equal">
      <formula>"m"</formula>
    </cfRule>
  </conditionalFormatting>
  <conditionalFormatting sqref="Q2:Q10">
    <cfRule type="cellIs" dxfId="793" priority="101" stopIfTrue="1" operator="equal">
      <formula>"F"</formula>
    </cfRule>
    <cfRule type="cellIs" dxfId="792" priority="102" stopIfTrue="1" operator="equal">
      <formula>"WK"</formula>
    </cfRule>
    <cfRule type="cellIs" dxfId="791" priority="103" stopIfTrue="1" operator="equal">
      <formula>"T"</formula>
    </cfRule>
  </conditionalFormatting>
  <conditionalFormatting sqref="Q2:Q4 Q6:Q10">
    <cfRule type="cellIs" dxfId="790" priority="95" stopIfTrue="1" operator="equal">
      <formula>"GV"</formula>
    </cfRule>
    <cfRule type="cellIs" dxfId="789" priority="96" stopIfTrue="1" operator="equal">
      <formula>"PC"</formula>
    </cfRule>
    <cfRule type="cellIs" dxfId="788" priority="97" stopIfTrue="1" operator="equal">
      <formula>"R"</formula>
    </cfRule>
    <cfRule type="cellIs" dxfId="787" priority="98" stopIfTrue="1" operator="equal">
      <formula>"E"</formula>
    </cfRule>
    <cfRule type="cellIs" dxfId="786" priority="99" stopIfTrue="1" operator="equal">
      <formula>"PT"</formula>
    </cfRule>
    <cfRule type="cellIs" dxfId="785" priority="100" stopIfTrue="1" operator="equal">
      <formula>"mt"</formula>
    </cfRule>
  </conditionalFormatting>
  <conditionalFormatting sqref="Q5">
    <cfRule type="cellIs" dxfId="784" priority="89" stopIfTrue="1" operator="equal">
      <formula>"GV"</formula>
    </cfRule>
    <cfRule type="cellIs" dxfId="783" priority="90" stopIfTrue="1" operator="equal">
      <formula>"PC"</formula>
    </cfRule>
    <cfRule type="cellIs" dxfId="782" priority="91" stopIfTrue="1" operator="equal">
      <formula>"R"</formula>
    </cfRule>
    <cfRule type="cellIs" dxfId="781" priority="92" stopIfTrue="1" operator="equal">
      <formula>"E"</formula>
    </cfRule>
    <cfRule type="cellIs" dxfId="780" priority="93" stopIfTrue="1" operator="equal">
      <formula>"PT"</formula>
    </cfRule>
    <cfRule type="cellIs" dxfId="779" priority="94" stopIfTrue="1" operator="equal">
      <formula>"mt"</formula>
    </cfRule>
  </conditionalFormatting>
  <conditionalFormatting sqref="D14:AH14">
    <cfRule type="expression" dxfId="778" priority="88">
      <formula>COUNTIF($D$13:$AH$13,férié)</formula>
    </cfRule>
  </conditionalFormatting>
  <conditionalFormatting sqref="D15:AH16">
    <cfRule type="expression" dxfId="777" priority="85">
      <formula>D$13=""</formula>
    </cfRule>
    <cfRule type="expression" dxfId="776" priority="86">
      <formula>COUNTIF(JF,D$13)</formula>
    </cfRule>
    <cfRule type="expression" dxfId="775" priority="87">
      <formula>WEEKDAY(D$13,2)&gt;5</formula>
    </cfRule>
  </conditionalFormatting>
  <conditionalFormatting sqref="Q2:Q10">
    <cfRule type="cellIs" dxfId="774" priority="82" stopIfTrue="1" operator="equal">
      <formula>"cc"</formula>
    </cfRule>
    <cfRule type="cellIs" dxfId="773" priority="83" stopIfTrue="1" operator="equal">
      <formula>"cl"</formula>
    </cfRule>
    <cfRule type="cellIs" dxfId="772" priority="84" stopIfTrue="1" operator="equal">
      <formula>"m"</formula>
    </cfRule>
  </conditionalFormatting>
  <conditionalFormatting sqref="Q2:Q10">
    <cfRule type="cellIs" dxfId="771" priority="79" stopIfTrue="1" operator="equal">
      <formula>"F"</formula>
    </cfRule>
    <cfRule type="cellIs" dxfId="770" priority="80" stopIfTrue="1" operator="equal">
      <formula>"WK"</formula>
    </cfRule>
    <cfRule type="cellIs" dxfId="769" priority="81" stopIfTrue="1" operator="equal">
      <formula>"T"</formula>
    </cfRule>
  </conditionalFormatting>
  <conditionalFormatting sqref="Q2:Q4 Q6:Q10">
    <cfRule type="cellIs" dxfId="768" priority="73" stopIfTrue="1" operator="equal">
      <formula>"GV"</formula>
    </cfRule>
    <cfRule type="cellIs" dxfId="767" priority="74" stopIfTrue="1" operator="equal">
      <formula>"PC"</formula>
    </cfRule>
    <cfRule type="cellIs" dxfId="766" priority="75" stopIfTrue="1" operator="equal">
      <formula>"R"</formula>
    </cfRule>
    <cfRule type="cellIs" dxfId="765" priority="76" stopIfTrue="1" operator="equal">
      <formula>"E"</formula>
    </cfRule>
    <cfRule type="cellIs" dxfId="764" priority="77" stopIfTrue="1" operator="equal">
      <formula>"PT"</formula>
    </cfRule>
    <cfRule type="cellIs" dxfId="763" priority="78" stopIfTrue="1" operator="equal">
      <formula>"mt"</formula>
    </cfRule>
  </conditionalFormatting>
  <conditionalFormatting sqref="Q5">
    <cfRule type="cellIs" dxfId="762" priority="67" stopIfTrue="1" operator="equal">
      <formula>"GV"</formula>
    </cfRule>
    <cfRule type="cellIs" dxfId="761" priority="68" stopIfTrue="1" operator="equal">
      <formula>"PC"</formula>
    </cfRule>
    <cfRule type="cellIs" dxfId="760" priority="69" stopIfTrue="1" operator="equal">
      <formula>"R"</formula>
    </cfRule>
    <cfRule type="cellIs" dxfId="759" priority="70" stopIfTrue="1" operator="equal">
      <formula>"E"</formula>
    </cfRule>
    <cfRule type="cellIs" dxfId="758" priority="71" stopIfTrue="1" operator="equal">
      <formula>"PT"</formula>
    </cfRule>
    <cfRule type="cellIs" dxfId="757" priority="72" stopIfTrue="1" operator="equal">
      <formula>"mt"</formula>
    </cfRule>
  </conditionalFormatting>
  <conditionalFormatting sqref="D14:AH14">
    <cfRule type="expression" dxfId="756" priority="66">
      <formula>COUNTIF($D$13:$AH$13,férié)</formula>
    </cfRule>
  </conditionalFormatting>
  <conditionalFormatting sqref="D13:AH16">
    <cfRule type="expression" dxfId="755" priority="63" stopIfTrue="1">
      <formula>D$13=""</formula>
    </cfRule>
  </conditionalFormatting>
  <conditionalFormatting sqref="Q2:Q4 Q6:Q10">
    <cfRule type="cellIs" dxfId="754" priority="57" stopIfTrue="1" operator="equal">
      <formula>"GV"</formula>
    </cfRule>
    <cfRule type="cellIs" dxfId="753" priority="58" stopIfTrue="1" operator="equal">
      <formula>"PC"</formula>
    </cfRule>
    <cfRule type="cellIs" dxfId="752" priority="59" stopIfTrue="1" operator="equal">
      <formula>"R"</formula>
    </cfRule>
    <cfRule type="cellIs" dxfId="751" priority="60" stopIfTrue="1" operator="equal">
      <formula>"E"</formula>
    </cfRule>
    <cfRule type="cellIs" dxfId="750" priority="61" stopIfTrue="1" operator="equal">
      <formula>"PT"</formula>
    </cfRule>
    <cfRule type="cellIs" dxfId="749" priority="62" stopIfTrue="1" operator="equal">
      <formula>"mt"</formula>
    </cfRule>
  </conditionalFormatting>
  <conditionalFormatting sqref="Q2:Q10">
    <cfRule type="cellIs" dxfId="748" priority="54" stopIfTrue="1" operator="equal">
      <formula>"cc"</formula>
    </cfRule>
    <cfRule type="cellIs" dxfId="747" priority="55" stopIfTrue="1" operator="equal">
      <formula>"cl"</formula>
    </cfRule>
    <cfRule type="cellIs" dxfId="746" priority="56" stopIfTrue="1" operator="equal">
      <formula>"m"</formula>
    </cfRule>
  </conditionalFormatting>
  <conditionalFormatting sqref="Q2:Q10">
    <cfRule type="cellIs" dxfId="745" priority="51" stopIfTrue="1" operator="equal">
      <formula>"F"</formula>
    </cfRule>
    <cfRule type="cellIs" dxfId="744" priority="52" stopIfTrue="1" operator="equal">
      <formula>"WK"</formula>
    </cfRule>
    <cfRule type="cellIs" dxfId="743" priority="53" stopIfTrue="1" operator="equal">
      <formula>"T"</formula>
    </cfRule>
  </conditionalFormatting>
  <conditionalFormatting sqref="Q5">
    <cfRule type="cellIs" dxfId="742" priority="45" stopIfTrue="1" operator="equal">
      <formula>"GV"</formula>
    </cfRule>
    <cfRule type="cellIs" dxfId="741" priority="46" stopIfTrue="1" operator="equal">
      <formula>"PC"</formula>
    </cfRule>
    <cfRule type="cellIs" dxfId="740" priority="47" stopIfTrue="1" operator="equal">
      <formula>"R"</formula>
    </cfRule>
    <cfRule type="cellIs" dxfId="739" priority="48" stopIfTrue="1" operator="equal">
      <formula>"E"</formula>
    </cfRule>
    <cfRule type="cellIs" dxfId="738" priority="49" stopIfTrue="1" operator="equal">
      <formula>"PT"</formula>
    </cfRule>
    <cfRule type="cellIs" dxfId="737" priority="50" stopIfTrue="1" operator="equal">
      <formula>"mt"</formula>
    </cfRule>
  </conditionalFormatting>
  <conditionalFormatting sqref="D14:AH14">
    <cfRule type="expression" dxfId="736" priority="44">
      <formula>COUNTIF($D$13:$AH$13,férié)</formula>
    </cfRule>
  </conditionalFormatting>
  <conditionalFormatting sqref="Q2:Q10">
    <cfRule type="cellIs" dxfId="735" priority="41" stopIfTrue="1" operator="equal">
      <formula>"cc"</formula>
    </cfRule>
    <cfRule type="cellIs" dxfId="734" priority="42" stopIfTrue="1" operator="equal">
      <formula>"cl"</formula>
    </cfRule>
    <cfRule type="cellIs" dxfId="733" priority="43" stopIfTrue="1" operator="equal">
      <formula>"m"</formula>
    </cfRule>
  </conditionalFormatting>
  <conditionalFormatting sqref="Q2:Q10">
    <cfRule type="cellIs" dxfId="732" priority="38" stopIfTrue="1" operator="equal">
      <formula>"F"</formula>
    </cfRule>
    <cfRule type="cellIs" dxfId="731" priority="39" stopIfTrue="1" operator="equal">
      <formula>"WK"</formula>
    </cfRule>
    <cfRule type="cellIs" dxfId="730" priority="40" stopIfTrue="1" operator="equal">
      <formula>"T"</formula>
    </cfRule>
  </conditionalFormatting>
  <conditionalFormatting sqref="Q2:Q4 Q6:Q10">
    <cfRule type="cellIs" dxfId="729" priority="32" stopIfTrue="1" operator="equal">
      <formula>"GV"</formula>
    </cfRule>
    <cfRule type="cellIs" dxfId="728" priority="33" stopIfTrue="1" operator="equal">
      <formula>"PC"</formula>
    </cfRule>
    <cfRule type="cellIs" dxfId="727" priority="34" stopIfTrue="1" operator="equal">
      <formula>"R"</formula>
    </cfRule>
    <cfRule type="cellIs" dxfId="726" priority="35" stopIfTrue="1" operator="equal">
      <formula>"E"</formula>
    </cfRule>
    <cfRule type="cellIs" dxfId="725" priority="36" stopIfTrue="1" operator="equal">
      <formula>"PT"</formula>
    </cfRule>
    <cfRule type="cellIs" dxfId="724" priority="37" stopIfTrue="1" operator="equal">
      <formula>"mt"</formula>
    </cfRule>
  </conditionalFormatting>
  <conditionalFormatting sqref="Q5">
    <cfRule type="cellIs" dxfId="723" priority="26" stopIfTrue="1" operator="equal">
      <formula>"GV"</formula>
    </cfRule>
    <cfRule type="cellIs" dxfId="722" priority="27" stopIfTrue="1" operator="equal">
      <formula>"PC"</formula>
    </cfRule>
    <cfRule type="cellIs" dxfId="721" priority="28" stopIfTrue="1" operator="equal">
      <formula>"R"</formula>
    </cfRule>
    <cfRule type="cellIs" dxfId="720" priority="29" stopIfTrue="1" operator="equal">
      <formula>"E"</formula>
    </cfRule>
    <cfRule type="cellIs" dxfId="719" priority="30" stopIfTrue="1" operator="equal">
      <formula>"PT"</formula>
    </cfRule>
    <cfRule type="cellIs" dxfId="718" priority="31" stopIfTrue="1" operator="equal">
      <formula>"mt"</formula>
    </cfRule>
  </conditionalFormatting>
  <conditionalFormatting sqref="D14:AH14">
    <cfRule type="expression" dxfId="717" priority="25">
      <formula>COUNTIF($D$13:$AH$13,férié)</formula>
    </cfRule>
  </conditionalFormatting>
  <conditionalFormatting sqref="Q2:Q10">
    <cfRule type="cellIs" dxfId="716" priority="20" stopIfTrue="1" operator="equal">
      <formula>"cc"</formula>
    </cfRule>
    <cfRule type="cellIs" dxfId="715" priority="21" stopIfTrue="1" operator="equal">
      <formula>"cl"</formula>
    </cfRule>
    <cfRule type="cellIs" dxfId="714" priority="22" stopIfTrue="1" operator="equal">
      <formula>"m"</formula>
    </cfRule>
  </conditionalFormatting>
  <conditionalFormatting sqref="Q2:Q10">
    <cfRule type="cellIs" dxfId="713" priority="17" stopIfTrue="1" operator="equal">
      <formula>"F"</formula>
    </cfRule>
    <cfRule type="cellIs" dxfId="712" priority="18" stopIfTrue="1" operator="equal">
      <formula>"WK"</formula>
    </cfRule>
    <cfRule type="cellIs" dxfId="711" priority="19" stopIfTrue="1" operator="equal">
      <formula>"T"</formula>
    </cfRule>
  </conditionalFormatting>
  <conditionalFormatting sqref="Q2:Q4 Q6:Q10">
    <cfRule type="cellIs" dxfId="710" priority="11" stopIfTrue="1" operator="equal">
      <formula>"GV"</formula>
    </cfRule>
    <cfRule type="cellIs" dxfId="709" priority="12" stopIfTrue="1" operator="equal">
      <formula>"PC"</formula>
    </cfRule>
    <cfRule type="cellIs" dxfId="708" priority="13" stopIfTrue="1" operator="equal">
      <formula>"R"</formula>
    </cfRule>
    <cfRule type="cellIs" dxfId="707" priority="14" stopIfTrue="1" operator="equal">
      <formula>"E"</formula>
    </cfRule>
    <cfRule type="cellIs" dxfId="706" priority="15" stopIfTrue="1" operator="equal">
      <formula>"PT"</formula>
    </cfRule>
    <cfRule type="cellIs" dxfId="705" priority="16" stopIfTrue="1" operator="equal">
      <formula>"mt"</formula>
    </cfRule>
  </conditionalFormatting>
  <conditionalFormatting sqref="Q5">
    <cfRule type="cellIs" dxfId="704" priority="5" stopIfTrue="1" operator="equal">
      <formula>"GV"</formula>
    </cfRule>
    <cfRule type="cellIs" dxfId="703" priority="6" stopIfTrue="1" operator="equal">
      <formula>"PC"</formula>
    </cfRule>
    <cfRule type="cellIs" dxfId="702" priority="7" stopIfTrue="1" operator="equal">
      <formula>"R"</formula>
    </cfRule>
    <cfRule type="cellIs" dxfId="701" priority="8" stopIfTrue="1" operator="equal">
      <formula>"E"</formula>
    </cfRule>
    <cfRule type="cellIs" dxfId="700" priority="9" stopIfTrue="1" operator="equal">
      <formula>"PT"</formula>
    </cfRule>
    <cfRule type="cellIs" dxfId="699" priority="10" stopIfTrue="1" operator="equal">
      <formula>"mt"</formula>
    </cfRule>
  </conditionalFormatting>
  <conditionalFormatting sqref="D14:AH14">
    <cfRule type="expression" dxfId="698" priority="4">
      <formula>COUNTIF($D$13:$AH$13,férié)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C64"/>
  <sheetViews>
    <sheetView topLeftCell="A9" zoomScale="85" zoomScaleNormal="85" workbookViewId="0">
      <selection activeCell="D16" sqref="D16:AH16"/>
    </sheetView>
  </sheetViews>
  <sheetFormatPr baseColWidth="10" defaultColWidth="11.42578125" defaultRowHeight="12.75" outlineLevelRow="1" x14ac:dyDescent="0.2"/>
  <cols>
    <col min="1" max="3" width="24.7109375" style="8" customWidth="1"/>
    <col min="4" max="4" width="6.28515625" style="4" customWidth="1"/>
    <col min="5" max="9" width="6.28515625" style="3" customWidth="1"/>
    <col min="10" max="34" width="6.28515625" style="4" customWidth="1"/>
    <col min="35" max="16384" width="11.42578125" style="4"/>
  </cols>
  <sheetData>
    <row r="1" spans="1:55" ht="36" customHeight="1" x14ac:dyDescent="0.2">
      <c r="A1" s="72" t="s">
        <v>46</v>
      </c>
      <c r="B1" s="17"/>
      <c r="C1" s="17"/>
      <c r="J1" s="7"/>
      <c r="K1" s="7"/>
      <c r="L1" s="49"/>
      <c r="M1" s="49"/>
      <c r="N1" s="49"/>
      <c r="O1" s="49"/>
      <c r="P1" s="49"/>
      <c r="Q1" s="41"/>
      <c r="R1" s="49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73"/>
      <c r="B2" s="29"/>
      <c r="C2" s="29"/>
      <c r="D2" s="30"/>
      <c r="E2" s="30"/>
      <c r="F2" s="30"/>
      <c r="G2" s="30"/>
      <c r="H2" s="30"/>
      <c r="I2" s="30"/>
      <c r="J2" s="30"/>
      <c r="K2" s="30"/>
      <c r="L2" s="50"/>
      <c r="M2" s="16"/>
      <c r="N2" s="16"/>
      <c r="O2" s="46"/>
      <c r="P2" s="46"/>
      <c r="Q2" s="51"/>
      <c r="R2" s="46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</row>
    <row r="3" spans="1:55" customFormat="1" x14ac:dyDescent="0.2">
      <c r="A3" s="29"/>
      <c r="B3" s="29"/>
      <c r="C3" s="29"/>
      <c r="D3" s="31"/>
      <c r="E3" s="31"/>
      <c r="F3" s="31"/>
      <c r="G3" s="31"/>
      <c r="H3" s="31"/>
      <c r="I3" s="31"/>
      <c r="J3" s="31"/>
      <c r="K3" s="31"/>
      <c r="L3" s="50"/>
      <c r="M3" s="16"/>
      <c r="N3" s="16"/>
      <c r="O3" s="47"/>
      <c r="P3" s="47"/>
      <c r="Q3" s="51"/>
      <c r="R3" s="47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55" s="1" customFormat="1" x14ac:dyDescent="0.2">
      <c r="D4" s="32"/>
      <c r="E4" s="32"/>
      <c r="F4" s="32"/>
      <c r="G4" s="32"/>
      <c r="H4" s="32"/>
      <c r="I4" s="32"/>
      <c r="J4" s="32"/>
      <c r="K4" s="32"/>
      <c r="L4" s="5"/>
      <c r="M4" s="16"/>
      <c r="N4" s="16"/>
      <c r="O4" s="32"/>
      <c r="P4" s="32"/>
      <c r="Q4" s="51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</row>
    <row r="5" spans="1:55" s="1" customFormat="1" ht="18" x14ac:dyDescent="0.25">
      <c r="D5" s="33"/>
      <c r="E5" s="33"/>
      <c r="F5" s="54"/>
      <c r="G5" s="55"/>
      <c r="H5" s="55"/>
      <c r="I5" s="55"/>
      <c r="J5" s="55"/>
      <c r="K5" s="55"/>
      <c r="L5" s="56"/>
      <c r="M5" s="56"/>
      <c r="N5" s="56"/>
      <c r="O5" s="55"/>
      <c r="P5" s="55"/>
      <c r="Q5" s="57"/>
      <c r="R5" s="55"/>
      <c r="S5" s="55"/>
      <c r="T5" s="55"/>
      <c r="U5" s="55"/>
      <c r="V5" s="55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</row>
    <row r="6" spans="1:55" s="1" customFormat="1" x14ac:dyDescent="0.2">
      <c r="D6" s="32"/>
      <c r="E6" s="32"/>
      <c r="F6" s="32"/>
      <c r="G6" s="32"/>
      <c r="H6" s="32"/>
      <c r="I6" s="32"/>
      <c r="J6" s="32"/>
      <c r="K6" s="32"/>
      <c r="L6" s="5"/>
      <c r="M6" s="16"/>
      <c r="N6" s="16"/>
      <c r="O6" s="32"/>
      <c r="P6" s="32"/>
      <c r="Q6" s="51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55" s="1" customFormat="1" ht="18" x14ac:dyDescent="0.25">
      <c r="D7" s="32"/>
      <c r="E7" s="32"/>
      <c r="F7" s="53"/>
      <c r="G7" s="58"/>
      <c r="H7" s="58"/>
      <c r="I7" s="58"/>
      <c r="J7" s="58"/>
      <c r="K7" s="58"/>
      <c r="L7" s="56"/>
      <c r="M7" s="56"/>
      <c r="N7" s="56"/>
      <c r="O7" s="58"/>
      <c r="P7" s="58"/>
      <c r="Q7" s="51"/>
      <c r="R7" s="32"/>
      <c r="S7" s="32"/>
      <c r="T7" s="32"/>
      <c r="U7" s="52"/>
      <c r="V7" s="53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1:55" customFormat="1" x14ac:dyDescent="0.2">
      <c r="A8" s="29"/>
      <c r="B8" s="29"/>
      <c r="C8" s="29"/>
      <c r="D8" s="34"/>
      <c r="E8" s="35"/>
      <c r="F8" s="35"/>
      <c r="G8" s="35"/>
      <c r="H8" s="35"/>
      <c r="I8" s="35"/>
      <c r="J8" s="35"/>
      <c r="K8" s="35"/>
      <c r="L8" s="50"/>
      <c r="M8" s="16"/>
      <c r="N8" s="16"/>
      <c r="O8" s="35"/>
      <c r="P8" s="35"/>
      <c r="Q8" s="51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29"/>
      <c r="B9" s="29"/>
      <c r="C9" s="29"/>
      <c r="D9" s="2"/>
      <c r="E9" s="2"/>
      <c r="F9" s="48"/>
      <c r="G9" s="48"/>
      <c r="H9" s="48"/>
      <c r="I9" s="48"/>
      <c r="J9" s="48"/>
      <c r="K9" s="48"/>
      <c r="L9" s="50"/>
      <c r="M9" s="16"/>
      <c r="N9" s="16"/>
      <c r="O9" s="48"/>
      <c r="P9" s="48"/>
      <c r="Q9" s="51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29"/>
      <c r="B10" s="29"/>
      <c r="C10" s="29"/>
      <c r="D10" s="30"/>
      <c r="E10" s="30"/>
      <c r="F10" s="30"/>
      <c r="G10" s="30"/>
      <c r="H10" s="30"/>
      <c r="I10" s="30"/>
      <c r="J10" s="30"/>
      <c r="K10" s="30"/>
      <c r="L10" s="50"/>
      <c r="M10" s="16"/>
      <c r="N10" s="16"/>
      <c r="O10" s="46"/>
      <c r="P10" s="46"/>
      <c r="Q10" s="51"/>
      <c r="R10" s="46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55" customFormat="1" ht="15" customHeight="1" x14ac:dyDescent="0.2">
      <c r="A11" s="36"/>
      <c r="B11" s="36"/>
      <c r="C11" s="36"/>
      <c r="E11" s="1"/>
      <c r="F11" s="1"/>
      <c r="G11" s="1"/>
      <c r="H11" s="1"/>
      <c r="I11" s="1"/>
      <c r="J11" s="37"/>
      <c r="K11" s="37"/>
      <c r="L11" s="37"/>
      <c r="M11" s="38"/>
      <c r="N11" s="37"/>
      <c r="O11" s="37"/>
      <c r="P11" s="37"/>
      <c r="Q11" s="37"/>
      <c r="R11" s="37"/>
      <c r="S11" s="37"/>
      <c r="T11" s="37"/>
      <c r="U11" s="38"/>
      <c r="V11" s="37"/>
      <c r="W11" s="37"/>
      <c r="X11" s="37"/>
      <c r="Y11" s="37"/>
      <c r="Z11" s="37"/>
      <c r="AA11" s="37"/>
      <c r="AB11" s="39"/>
      <c r="AC11" s="37"/>
      <c r="AD11" s="37"/>
      <c r="AE11" s="38"/>
      <c r="AF11" s="37"/>
      <c r="AG11" s="37"/>
      <c r="AH11" s="37"/>
    </row>
    <row r="12" spans="1:55" ht="15.75" x14ac:dyDescent="0.25">
      <c r="A12" s="18"/>
      <c r="B12" s="18"/>
      <c r="C12" s="18"/>
      <c r="D12" s="78">
        <f>EDATE(DATE('année calendaire'!A1,8,1),0)</f>
        <v>40755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80"/>
    </row>
    <row r="13" spans="1:55" s="3" customFormat="1" ht="12.75" customHeight="1" x14ac:dyDescent="0.2">
      <c r="A13" s="15"/>
      <c r="B13" s="15"/>
      <c r="C13" s="15"/>
      <c r="D13" s="40">
        <f>D12</f>
        <v>40755</v>
      </c>
      <c r="E13" s="40">
        <f>D13+1</f>
        <v>40756</v>
      </c>
      <c r="F13" s="40">
        <f>E13+1</f>
        <v>40757</v>
      </c>
      <c r="G13" s="40">
        <f>F13+1</f>
        <v>40758</v>
      </c>
      <c r="H13" s="40">
        <f t="shared" ref="H13:AC13" si="0">G13+1</f>
        <v>40759</v>
      </c>
      <c r="I13" s="40">
        <f t="shared" si="0"/>
        <v>40760</v>
      </c>
      <c r="J13" s="40">
        <f t="shared" si="0"/>
        <v>40761</v>
      </c>
      <c r="K13" s="40">
        <f t="shared" si="0"/>
        <v>40762</v>
      </c>
      <c r="L13" s="40">
        <f t="shared" si="0"/>
        <v>40763</v>
      </c>
      <c r="M13" s="40">
        <f t="shared" si="0"/>
        <v>40764</v>
      </c>
      <c r="N13" s="40">
        <f t="shared" si="0"/>
        <v>40765</v>
      </c>
      <c r="O13" s="40">
        <f t="shared" si="0"/>
        <v>40766</v>
      </c>
      <c r="P13" s="40">
        <f t="shared" si="0"/>
        <v>40767</v>
      </c>
      <c r="Q13" s="40">
        <f t="shared" si="0"/>
        <v>40768</v>
      </c>
      <c r="R13" s="40">
        <f t="shared" si="0"/>
        <v>40769</v>
      </c>
      <c r="S13" s="40">
        <f t="shared" si="0"/>
        <v>40770</v>
      </c>
      <c r="T13" s="40">
        <f t="shared" si="0"/>
        <v>40771</v>
      </c>
      <c r="U13" s="40">
        <f t="shared" si="0"/>
        <v>40772</v>
      </c>
      <c r="V13" s="40">
        <f t="shared" si="0"/>
        <v>40773</v>
      </c>
      <c r="W13" s="40">
        <f t="shared" si="0"/>
        <v>40774</v>
      </c>
      <c r="X13" s="40">
        <f t="shared" si="0"/>
        <v>40775</v>
      </c>
      <c r="Y13" s="40">
        <f t="shared" si="0"/>
        <v>40776</v>
      </c>
      <c r="Z13" s="40">
        <f t="shared" si="0"/>
        <v>40777</v>
      </c>
      <c r="AA13" s="40">
        <f t="shared" si="0"/>
        <v>40778</v>
      </c>
      <c r="AB13" s="40">
        <f t="shared" si="0"/>
        <v>40779</v>
      </c>
      <c r="AC13" s="40">
        <f t="shared" si="0"/>
        <v>40780</v>
      </c>
      <c r="AD13" s="40">
        <f>IF(AC13&lt;&gt;"",IF(AC13+1&lt;=EOMONTH(($D$12)*1,0),AC13+1,""),"")</f>
        <v>40781</v>
      </c>
      <c r="AE13" s="40">
        <f>IF(AD13="","",IF(MONTH(AD13+1)&lt;&gt;MONTH(AD13),"",AD13+1))</f>
        <v>40782</v>
      </c>
      <c r="AF13" s="40">
        <f t="shared" ref="AF13:AH13" si="1">IF(AE13="","",IF(MONTH(AE13+1)&lt;&gt;MONTH(AE13),"",AE13+1))</f>
        <v>40783</v>
      </c>
      <c r="AG13" s="40">
        <f t="shared" si="1"/>
        <v>40784</v>
      </c>
      <c r="AH13" s="40">
        <f t="shared" si="1"/>
        <v>40785</v>
      </c>
    </row>
    <row r="14" spans="1:55" x14ac:dyDescent="0.2">
      <c r="A14" s="9" t="s">
        <v>47</v>
      </c>
      <c r="B14" s="9" t="s">
        <v>48</v>
      </c>
      <c r="C14" s="9" t="s">
        <v>16</v>
      </c>
      <c r="D14" s="59">
        <f>D13</f>
        <v>40755</v>
      </c>
      <c r="E14" s="59">
        <f t="shared" ref="E14:AH14" si="2">E13</f>
        <v>40756</v>
      </c>
      <c r="F14" s="59">
        <f t="shared" si="2"/>
        <v>40757</v>
      </c>
      <c r="G14" s="59">
        <f t="shared" si="2"/>
        <v>40758</v>
      </c>
      <c r="H14" s="59">
        <f t="shared" si="2"/>
        <v>40759</v>
      </c>
      <c r="I14" s="59">
        <f t="shared" si="2"/>
        <v>40760</v>
      </c>
      <c r="J14" s="59">
        <f t="shared" si="2"/>
        <v>40761</v>
      </c>
      <c r="K14" s="59">
        <f t="shared" si="2"/>
        <v>40762</v>
      </c>
      <c r="L14" s="59">
        <f t="shared" si="2"/>
        <v>40763</v>
      </c>
      <c r="M14" s="59">
        <f t="shared" si="2"/>
        <v>40764</v>
      </c>
      <c r="N14" s="59">
        <f t="shared" si="2"/>
        <v>40765</v>
      </c>
      <c r="O14" s="59">
        <f t="shared" si="2"/>
        <v>40766</v>
      </c>
      <c r="P14" s="59">
        <f t="shared" si="2"/>
        <v>40767</v>
      </c>
      <c r="Q14" s="59">
        <f t="shared" si="2"/>
        <v>40768</v>
      </c>
      <c r="R14" s="59">
        <f t="shared" si="2"/>
        <v>40769</v>
      </c>
      <c r="S14" s="59">
        <f t="shared" si="2"/>
        <v>40770</v>
      </c>
      <c r="T14" s="59">
        <f t="shared" si="2"/>
        <v>40771</v>
      </c>
      <c r="U14" s="59">
        <f t="shared" si="2"/>
        <v>40772</v>
      </c>
      <c r="V14" s="59">
        <f t="shared" si="2"/>
        <v>40773</v>
      </c>
      <c r="W14" s="59">
        <f t="shared" si="2"/>
        <v>40774</v>
      </c>
      <c r="X14" s="59">
        <f t="shared" si="2"/>
        <v>40775</v>
      </c>
      <c r="Y14" s="59">
        <f t="shared" si="2"/>
        <v>40776</v>
      </c>
      <c r="Z14" s="59">
        <f t="shared" si="2"/>
        <v>40777</v>
      </c>
      <c r="AA14" s="59">
        <f t="shared" si="2"/>
        <v>40778</v>
      </c>
      <c r="AB14" s="59">
        <f t="shared" si="2"/>
        <v>40779</v>
      </c>
      <c r="AC14" s="59">
        <f t="shared" si="2"/>
        <v>40780</v>
      </c>
      <c r="AD14" s="59">
        <f t="shared" si="2"/>
        <v>40781</v>
      </c>
      <c r="AE14" s="59">
        <f t="shared" si="2"/>
        <v>40782</v>
      </c>
      <c r="AF14" s="59">
        <f t="shared" si="2"/>
        <v>40783</v>
      </c>
      <c r="AG14" s="59">
        <f t="shared" si="2"/>
        <v>40784</v>
      </c>
      <c r="AH14" s="59">
        <f t="shared" si="2"/>
        <v>40785</v>
      </c>
      <c r="AI14" s="4" t="s">
        <v>49</v>
      </c>
    </row>
    <row r="15" spans="1:55" s="3" customFormat="1" ht="13.9" customHeight="1" outlineLevel="1" x14ac:dyDescent="0.2">
      <c r="A15" s="43"/>
      <c r="B15" s="71"/>
      <c r="C15" s="71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3">
        <f>SUM(H15:AH15)</f>
        <v>0</v>
      </c>
    </row>
    <row r="16" spans="1:55" s="3" customFormat="1" x14ac:dyDescent="0.2">
      <c r="A16" s="42"/>
      <c r="B16" s="42"/>
      <c r="C16" s="42"/>
      <c r="D16" s="44">
        <f>SUM(D$15:D15)</f>
        <v>0</v>
      </c>
      <c r="E16" s="44">
        <f>SUM(E$15:E15)</f>
        <v>0</v>
      </c>
      <c r="F16" s="44">
        <f>SUM(F$15:F15)</f>
        <v>0</v>
      </c>
      <c r="G16" s="44">
        <f>SUM(G$15:G15)</f>
        <v>0</v>
      </c>
      <c r="H16" s="44">
        <f>SUM(H$15:H15)</f>
        <v>0</v>
      </c>
      <c r="I16" s="44">
        <f>SUM(I$15:I15)</f>
        <v>0</v>
      </c>
      <c r="J16" s="44">
        <f>SUM(J$15:J15)</f>
        <v>0</v>
      </c>
      <c r="K16" s="44">
        <f>SUM(K$15:K15)</f>
        <v>0</v>
      </c>
      <c r="L16" s="44">
        <f>SUM(L$15:L15)</f>
        <v>0</v>
      </c>
      <c r="M16" s="44">
        <f>SUM(M$15:M15)</f>
        <v>0</v>
      </c>
      <c r="N16" s="44">
        <f>SUM(N$15:N15)</f>
        <v>0</v>
      </c>
      <c r="O16" s="44">
        <f>SUM(O$15:O15)</f>
        <v>0</v>
      </c>
      <c r="P16" s="44">
        <f>SUM(P$15:P15)</f>
        <v>0</v>
      </c>
      <c r="Q16" s="44">
        <f>SUM(Q$15:Q15)</f>
        <v>0</v>
      </c>
      <c r="R16" s="44">
        <f>SUM(R$15:R15)</f>
        <v>0</v>
      </c>
      <c r="S16" s="44">
        <f>SUM(S$15:S15)</f>
        <v>0</v>
      </c>
      <c r="T16" s="44">
        <f>SUM(T$15:T15)</f>
        <v>0</v>
      </c>
      <c r="U16" s="44">
        <f>SUM(U$15:U15)</f>
        <v>0</v>
      </c>
      <c r="V16" s="44">
        <f>SUM(V$15:V15)</f>
        <v>0</v>
      </c>
      <c r="W16" s="44">
        <f>SUM(W$15:W15)</f>
        <v>0</v>
      </c>
      <c r="X16" s="44">
        <f>SUM(X$15:X15)</f>
        <v>0</v>
      </c>
      <c r="Y16" s="44">
        <f>SUM(Y$15:Y15)</f>
        <v>0</v>
      </c>
      <c r="Z16" s="44">
        <f>SUM(Z$15:Z15)</f>
        <v>0</v>
      </c>
      <c r="AA16" s="44">
        <f>SUM(AA$15:AA15)</f>
        <v>0</v>
      </c>
      <c r="AB16" s="44">
        <f>SUM(AB$15:AB15)</f>
        <v>0</v>
      </c>
      <c r="AC16" s="44">
        <f>SUM(AC$15:AC15)</f>
        <v>0</v>
      </c>
      <c r="AD16" s="44">
        <f>SUM(AD$15:AD15)</f>
        <v>0</v>
      </c>
      <c r="AE16" s="44">
        <f>SUM(AE$15:AE15)</f>
        <v>0</v>
      </c>
      <c r="AF16" s="44">
        <f>SUM(AF$15:AF15)</f>
        <v>0</v>
      </c>
      <c r="AG16" s="44">
        <f>SUM(AG$15:AG15)</f>
        <v>0</v>
      </c>
      <c r="AH16" s="44">
        <f>SUM(AH$15:AH15)</f>
        <v>0</v>
      </c>
      <c r="AI16" s="3">
        <f>SUM(H16:AH16)</f>
        <v>0</v>
      </c>
    </row>
    <row r="17" spans="1:34" s="3" customFormat="1" x14ac:dyDescent="0.2">
      <c r="A17" s="42"/>
      <c r="B17" s="42"/>
      <c r="C17" s="4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</row>
    <row r="18" spans="1:34" s="3" customFormat="1" x14ac:dyDescent="0.2">
      <c r="A18" s="42"/>
      <c r="B18" s="42"/>
      <c r="C18" s="42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s="3" customFormat="1" x14ac:dyDescent="0.2">
      <c r="A19" s="13"/>
      <c r="B19" s="13"/>
      <c r="C19" s="1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">
      <c r="D20" s="10"/>
      <c r="E20" s="5"/>
      <c r="F20" s="5"/>
      <c r="G20" s="5"/>
      <c r="H20" s="5"/>
      <c r="I20" s="5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15.75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x14ac:dyDescent="0.2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x14ac:dyDescent="0.2"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3" customFormat="1" x14ac:dyDescent="0.2">
      <c r="A24" s="13"/>
      <c r="B24" s="13"/>
      <c r="C24" s="1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s="3" customFormat="1" x14ac:dyDescent="0.2">
      <c r="A25" s="13"/>
      <c r="B25" s="13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</row>
    <row r="26" spans="1:34" s="3" customFormat="1" x14ac:dyDescent="0.2">
      <c r="A26" s="13"/>
      <c r="B26" s="13"/>
      <c r="C26" s="1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s="3" customFormat="1" x14ac:dyDescent="0.2">
      <c r="A27" s="13"/>
      <c r="B27" s="13"/>
      <c r="C27" s="1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">
      <c r="D28" s="10"/>
      <c r="E28" s="5"/>
      <c r="F28" s="5"/>
      <c r="G28" s="5"/>
      <c r="H28" s="5"/>
      <c r="I28" s="5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ht="15.75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2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x14ac:dyDescent="0.2"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 s="3" customFormat="1" x14ac:dyDescent="0.2">
      <c r="A32" s="13"/>
      <c r="B32" s="13"/>
      <c r="C32" s="13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s="3" customFormat="1" x14ac:dyDescent="0.2">
      <c r="A33" s="13"/>
      <c r="B33" s="13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</row>
    <row r="34" spans="1:34" s="3" customFormat="1" x14ac:dyDescent="0.2">
      <c r="A34" s="13"/>
      <c r="B34" s="13"/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s="3" customFormat="1" x14ac:dyDescent="0.2">
      <c r="A35" s="13"/>
      <c r="B35" s="13"/>
      <c r="C35" s="13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">
      <c r="D36" s="10"/>
      <c r="E36" s="5"/>
      <c r="F36" s="5"/>
      <c r="G36" s="5"/>
      <c r="H36" s="5"/>
      <c r="I36" s="5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5.75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x14ac:dyDescent="0.2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x14ac:dyDescent="0.2"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1:34" s="3" customFormat="1" x14ac:dyDescent="0.2">
      <c r="A40" s="13"/>
      <c r="B40" s="13"/>
      <c r="C40" s="13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s="3" customFormat="1" x14ac:dyDescent="0.2">
      <c r="A41" s="13"/>
      <c r="B41" s="13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</row>
    <row r="42" spans="1:34" s="3" customFormat="1" x14ac:dyDescent="0.2">
      <c r="A42" s="13"/>
      <c r="B42" s="13"/>
      <c r="C42" s="13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s="3" customFormat="1" x14ac:dyDescent="0.2">
      <c r="A43" s="13"/>
      <c r="B43" s="13"/>
      <c r="C43" s="13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</row>
    <row r="44" spans="1:34" x14ac:dyDescent="0.2">
      <c r="D44" s="10"/>
      <c r="E44" s="5"/>
      <c r="F44" s="5"/>
      <c r="G44" s="5"/>
      <c r="H44" s="5"/>
      <c r="I44" s="5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15.75" x14ac:dyDescent="0.25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 spans="1:34" x14ac:dyDescent="0.2"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1:34" s="3" customFormat="1" x14ac:dyDescent="0.2">
      <c r="A48" s="13"/>
      <c r="B48" s="13"/>
      <c r="C48" s="13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s="3" customFormat="1" x14ac:dyDescent="0.2">
      <c r="A49" s="13"/>
      <c r="B49" s="13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</row>
    <row r="50" spans="1:34" s="3" customFormat="1" x14ac:dyDescent="0.2">
      <c r="A50" s="13"/>
      <c r="B50" s="13"/>
      <c r="C50" s="13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s="3" customFormat="1" x14ac:dyDescent="0.2">
      <c r="A51" s="13"/>
      <c r="B51" s="13"/>
      <c r="C51" s="13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x14ac:dyDescent="0.2">
      <c r="D52" s="10"/>
      <c r="E52" s="5"/>
      <c r="F52" s="5"/>
      <c r="G52" s="5"/>
      <c r="H52" s="5"/>
      <c r="I52" s="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ht="15.75" x14ac:dyDescent="0.25"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x14ac:dyDescent="0.2"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1:34" x14ac:dyDescent="0.2"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1:34" s="3" customFormat="1" x14ac:dyDescent="0.2">
      <c r="A56" s="13"/>
      <c r="B56" s="13"/>
      <c r="C56" s="13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s="3" customFormat="1" x14ac:dyDescent="0.2">
      <c r="A57" s="13"/>
      <c r="B57" s="13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</row>
    <row r="58" spans="1:34" s="3" customFormat="1" x14ac:dyDescent="0.2">
      <c r="A58" s="13"/>
      <c r="B58" s="13"/>
      <c r="C58" s="13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s="3" customFormat="1" x14ac:dyDescent="0.2">
      <c r="A59" s="13"/>
      <c r="B59" s="13"/>
      <c r="C59" s="13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x14ac:dyDescent="0.2">
      <c r="D60" s="10"/>
      <c r="E60" s="5"/>
      <c r="F60" s="5"/>
      <c r="G60" s="5"/>
      <c r="H60" s="5"/>
      <c r="I60" s="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x14ac:dyDescent="0.2">
      <c r="D61" s="10"/>
      <c r="E61" s="5"/>
      <c r="F61" s="5"/>
      <c r="G61" s="5"/>
      <c r="H61" s="5"/>
      <c r="I61" s="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x14ac:dyDescent="0.2">
      <c r="D62" s="10"/>
      <c r="E62" s="5"/>
      <c r="F62" s="5"/>
      <c r="G62" s="5"/>
      <c r="H62" s="5"/>
      <c r="I62" s="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">
      <c r="D63" s="10"/>
      <c r="E63" s="5"/>
      <c r="F63" s="5"/>
      <c r="G63" s="5"/>
      <c r="H63" s="5"/>
      <c r="I63" s="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x14ac:dyDescent="0.2">
      <c r="D64" s="10"/>
      <c r="E64" s="5"/>
      <c r="F64" s="5"/>
      <c r="G64" s="5"/>
      <c r="H64" s="5"/>
      <c r="I64" s="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</sheetData>
  <mergeCells count="1">
    <mergeCell ref="D12:AH12"/>
  </mergeCells>
  <phoneticPr fontId="1" type="noConversion"/>
  <conditionalFormatting sqref="Q2:Q4 Q6:Q10">
    <cfRule type="cellIs" dxfId="697" priority="204" stopIfTrue="1" operator="equal">
      <formula>"GV"</formula>
    </cfRule>
    <cfRule type="cellIs" dxfId="696" priority="205" stopIfTrue="1" operator="equal">
      <formula>"PC"</formula>
    </cfRule>
    <cfRule type="cellIs" dxfId="695" priority="206" stopIfTrue="1" operator="equal">
      <formula>"R"</formula>
    </cfRule>
    <cfRule type="cellIs" dxfId="694" priority="207" stopIfTrue="1" operator="equal">
      <formula>"E"</formula>
    </cfRule>
    <cfRule type="cellIs" dxfId="693" priority="208" stopIfTrue="1" operator="equal">
      <formula>"PT"</formula>
    </cfRule>
    <cfRule type="cellIs" dxfId="692" priority="209" stopIfTrue="1" operator="equal">
      <formula>"mt"</formula>
    </cfRule>
  </conditionalFormatting>
  <conditionalFormatting sqref="Q2:Q10">
    <cfRule type="cellIs" dxfId="691" priority="261" stopIfTrue="1" operator="equal">
      <formula>"cc"</formula>
    </cfRule>
    <cfRule type="cellIs" dxfId="690" priority="262" stopIfTrue="1" operator="equal">
      <formula>"cl"</formula>
    </cfRule>
    <cfRule type="cellIs" dxfId="689" priority="263" stopIfTrue="1" operator="equal">
      <formula>"m"</formula>
    </cfRule>
  </conditionalFormatting>
  <conditionalFormatting sqref="Q2:Q10">
    <cfRule type="cellIs" dxfId="688" priority="258" stopIfTrue="1" operator="equal">
      <formula>"F"</formula>
    </cfRule>
    <cfRule type="cellIs" dxfId="687" priority="259" stopIfTrue="1" operator="equal">
      <formula>"WK"</formula>
    </cfRule>
    <cfRule type="cellIs" dxfId="686" priority="260" stopIfTrue="1" operator="equal">
      <formula>"T"</formula>
    </cfRule>
  </conditionalFormatting>
  <conditionalFormatting sqref="Q5">
    <cfRule type="cellIs" dxfId="685" priority="192" stopIfTrue="1" operator="equal">
      <formula>"GV"</formula>
    </cfRule>
    <cfRule type="cellIs" dxfId="684" priority="193" stopIfTrue="1" operator="equal">
      <formula>"PC"</formula>
    </cfRule>
    <cfRule type="cellIs" dxfId="683" priority="194" stopIfTrue="1" operator="equal">
      <formula>"R"</formula>
    </cfRule>
    <cfRule type="cellIs" dxfId="682" priority="195" stopIfTrue="1" operator="equal">
      <formula>"E"</formula>
    </cfRule>
    <cfRule type="cellIs" dxfId="681" priority="196" stopIfTrue="1" operator="equal">
      <formula>"PT"</formula>
    </cfRule>
    <cfRule type="cellIs" dxfId="680" priority="197" stopIfTrue="1" operator="equal">
      <formula>"mt"</formula>
    </cfRule>
  </conditionalFormatting>
  <conditionalFormatting sqref="D14:AH14">
    <cfRule type="expression" dxfId="679" priority="107">
      <formula>COUNTIF($D$13:$AH$13,férié)</formula>
    </cfRule>
  </conditionalFormatting>
  <conditionalFormatting sqref="Q2:Q10">
    <cfRule type="cellIs" dxfId="678" priority="104" stopIfTrue="1" operator="equal">
      <formula>"cc"</formula>
    </cfRule>
    <cfRule type="cellIs" dxfId="677" priority="105" stopIfTrue="1" operator="equal">
      <formula>"cl"</formula>
    </cfRule>
    <cfRule type="cellIs" dxfId="676" priority="106" stopIfTrue="1" operator="equal">
      <formula>"m"</formula>
    </cfRule>
  </conditionalFormatting>
  <conditionalFormatting sqref="Q2:Q10">
    <cfRule type="cellIs" dxfId="675" priority="101" stopIfTrue="1" operator="equal">
      <formula>"F"</formula>
    </cfRule>
    <cfRule type="cellIs" dxfId="674" priority="102" stopIfTrue="1" operator="equal">
      <formula>"WK"</formula>
    </cfRule>
    <cfRule type="cellIs" dxfId="673" priority="103" stopIfTrue="1" operator="equal">
      <formula>"T"</formula>
    </cfRule>
  </conditionalFormatting>
  <conditionalFormatting sqref="Q2:Q4 Q6:Q10">
    <cfRule type="cellIs" dxfId="672" priority="95" stopIfTrue="1" operator="equal">
      <formula>"GV"</formula>
    </cfRule>
    <cfRule type="cellIs" dxfId="671" priority="96" stopIfTrue="1" operator="equal">
      <formula>"PC"</formula>
    </cfRule>
    <cfRule type="cellIs" dxfId="670" priority="97" stopIfTrue="1" operator="equal">
      <formula>"R"</formula>
    </cfRule>
    <cfRule type="cellIs" dxfId="669" priority="98" stopIfTrue="1" operator="equal">
      <formula>"E"</formula>
    </cfRule>
    <cfRule type="cellIs" dxfId="668" priority="99" stopIfTrue="1" operator="equal">
      <formula>"PT"</formula>
    </cfRule>
    <cfRule type="cellIs" dxfId="667" priority="100" stopIfTrue="1" operator="equal">
      <formula>"mt"</formula>
    </cfRule>
  </conditionalFormatting>
  <conditionalFormatting sqref="Q5">
    <cfRule type="cellIs" dxfId="666" priority="89" stopIfTrue="1" operator="equal">
      <formula>"GV"</formula>
    </cfRule>
    <cfRule type="cellIs" dxfId="665" priority="90" stopIfTrue="1" operator="equal">
      <formula>"PC"</formula>
    </cfRule>
    <cfRule type="cellIs" dxfId="664" priority="91" stopIfTrue="1" operator="equal">
      <formula>"R"</formula>
    </cfRule>
    <cfRule type="cellIs" dxfId="663" priority="92" stopIfTrue="1" operator="equal">
      <formula>"E"</formula>
    </cfRule>
    <cfRule type="cellIs" dxfId="662" priority="93" stopIfTrue="1" operator="equal">
      <formula>"PT"</formula>
    </cfRule>
    <cfRule type="cellIs" dxfId="661" priority="94" stopIfTrue="1" operator="equal">
      <formula>"mt"</formula>
    </cfRule>
  </conditionalFormatting>
  <conditionalFormatting sqref="D14:AH14">
    <cfRule type="expression" dxfId="660" priority="88">
      <formula>COUNTIF($D$13:$AH$13,férié)</formula>
    </cfRule>
  </conditionalFormatting>
  <conditionalFormatting sqref="D15:AH16">
    <cfRule type="expression" dxfId="659" priority="85">
      <formula>D$13=""</formula>
    </cfRule>
    <cfRule type="expression" dxfId="658" priority="86">
      <formula>COUNTIF(JF,D$13)</formula>
    </cfRule>
    <cfRule type="expression" dxfId="657" priority="87">
      <formula>WEEKDAY(D$13,2)&gt;5</formula>
    </cfRule>
  </conditionalFormatting>
  <conditionalFormatting sqref="Q2:Q10">
    <cfRule type="cellIs" dxfId="656" priority="82" stopIfTrue="1" operator="equal">
      <formula>"cc"</formula>
    </cfRule>
    <cfRule type="cellIs" dxfId="655" priority="83" stopIfTrue="1" operator="equal">
      <formula>"cl"</formula>
    </cfRule>
    <cfRule type="cellIs" dxfId="654" priority="84" stopIfTrue="1" operator="equal">
      <formula>"m"</formula>
    </cfRule>
  </conditionalFormatting>
  <conditionalFormatting sqref="Q2:Q10">
    <cfRule type="cellIs" dxfId="653" priority="79" stopIfTrue="1" operator="equal">
      <formula>"F"</formula>
    </cfRule>
    <cfRule type="cellIs" dxfId="652" priority="80" stopIfTrue="1" operator="equal">
      <formula>"WK"</formula>
    </cfRule>
    <cfRule type="cellIs" dxfId="651" priority="81" stopIfTrue="1" operator="equal">
      <formula>"T"</formula>
    </cfRule>
  </conditionalFormatting>
  <conditionalFormatting sqref="Q2:Q4 Q6:Q10">
    <cfRule type="cellIs" dxfId="650" priority="73" stopIfTrue="1" operator="equal">
      <formula>"GV"</formula>
    </cfRule>
    <cfRule type="cellIs" dxfId="649" priority="74" stopIfTrue="1" operator="equal">
      <formula>"PC"</formula>
    </cfRule>
    <cfRule type="cellIs" dxfId="648" priority="75" stopIfTrue="1" operator="equal">
      <formula>"R"</formula>
    </cfRule>
    <cfRule type="cellIs" dxfId="647" priority="76" stopIfTrue="1" operator="equal">
      <formula>"E"</formula>
    </cfRule>
    <cfRule type="cellIs" dxfId="646" priority="77" stopIfTrue="1" operator="equal">
      <formula>"PT"</formula>
    </cfRule>
    <cfRule type="cellIs" dxfId="645" priority="78" stopIfTrue="1" operator="equal">
      <formula>"mt"</formula>
    </cfRule>
  </conditionalFormatting>
  <conditionalFormatting sqref="Q5">
    <cfRule type="cellIs" dxfId="644" priority="67" stopIfTrue="1" operator="equal">
      <formula>"GV"</formula>
    </cfRule>
    <cfRule type="cellIs" dxfId="643" priority="68" stopIfTrue="1" operator="equal">
      <formula>"PC"</formula>
    </cfRule>
    <cfRule type="cellIs" dxfId="642" priority="69" stopIfTrue="1" operator="equal">
      <formula>"R"</formula>
    </cfRule>
    <cfRule type="cellIs" dxfId="641" priority="70" stopIfTrue="1" operator="equal">
      <formula>"E"</formula>
    </cfRule>
    <cfRule type="cellIs" dxfId="640" priority="71" stopIfTrue="1" operator="equal">
      <formula>"PT"</formula>
    </cfRule>
    <cfRule type="cellIs" dxfId="639" priority="72" stopIfTrue="1" operator="equal">
      <formula>"mt"</formula>
    </cfRule>
  </conditionalFormatting>
  <conditionalFormatting sqref="D14:AH14">
    <cfRule type="expression" dxfId="638" priority="66">
      <formula>COUNTIF($D$13:$AH$13,férié)</formula>
    </cfRule>
  </conditionalFormatting>
  <conditionalFormatting sqref="D15:AH16">
    <cfRule type="expression" dxfId="637" priority="64">
      <formula>COUNTIF(JF,D$13)</formula>
    </cfRule>
    <cfRule type="expression" dxfId="636" priority="65">
      <formula>WEEKDAY(D$13,2)&gt;5</formula>
    </cfRule>
  </conditionalFormatting>
  <conditionalFormatting sqref="D13:AH16">
    <cfRule type="expression" dxfId="635" priority="63" stopIfTrue="1">
      <formula>D$13=""</formula>
    </cfRule>
  </conditionalFormatting>
  <conditionalFormatting sqref="Q2:Q4 Q6:Q10">
    <cfRule type="cellIs" dxfId="634" priority="57" stopIfTrue="1" operator="equal">
      <formula>"GV"</formula>
    </cfRule>
    <cfRule type="cellIs" dxfId="633" priority="58" stopIfTrue="1" operator="equal">
      <formula>"PC"</formula>
    </cfRule>
    <cfRule type="cellIs" dxfId="632" priority="59" stopIfTrue="1" operator="equal">
      <formula>"R"</formula>
    </cfRule>
    <cfRule type="cellIs" dxfId="631" priority="60" stopIfTrue="1" operator="equal">
      <formula>"E"</formula>
    </cfRule>
    <cfRule type="cellIs" dxfId="630" priority="61" stopIfTrue="1" operator="equal">
      <formula>"PT"</formula>
    </cfRule>
    <cfRule type="cellIs" dxfId="629" priority="62" stopIfTrue="1" operator="equal">
      <formula>"mt"</formula>
    </cfRule>
  </conditionalFormatting>
  <conditionalFormatting sqref="Q2:Q10">
    <cfRule type="cellIs" dxfId="628" priority="54" stopIfTrue="1" operator="equal">
      <formula>"cc"</formula>
    </cfRule>
    <cfRule type="cellIs" dxfId="627" priority="55" stopIfTrue="1" operator="equal">
      <formula>"cl"</formula>
    </cfRule>
    <cfRule type="cellIs" dxfId="626" priority="56" stopIfTrue="1" operator="equal">
      <formula>"m"</formula>
    </cfRule>
  </conditionalFormatting>
  <conditionalFormatting sqref="Q2:Q10">
    <cfRule type="cellIs" dxfId="625" priority="51" stopIfTrue="1" operator="equal">
      <formula>"F"</formula>
    </cfRule>
    <cfRule type="cellIs" dxfId="624" priority="52" stopIfTrue="1" operator="equal">
      <formula>"WK"</formula>
    </cfRule>
    <cfRule type="cellIs" dxfId="623" priority="53" stopIfTrue="1" operator="equal">
      <formula>"T"</formula>
    </cfRule>
  </conditionalFormatting>
  <conditionalFormatting sqref="Q5">
    <cfRule type="cellIs" dxfId="622" priority="45" stopIfTrue="1" operator="equal">
      <formula>"GV"</formula>
    </cfRule>
    <cfRule type="cellIs" dxfId="621" priority="46" stopIfTrue="1" operator="equal">
      <formula>"PC"</formula>
    </cfRule>
    <cfRule type="cellIs" dxfId="620" priority="47" stopIfTrue="1" operator="equal">
      <formula>"R"</formula>
    </cfRule>
    <cfRule type="cellIs" dxfId="619" priority="48" stopIfTrue="1" operator="equal">
      <formula>"E"</formula>
    </cfRule>
    <cfRule type="cellIs" dxfId="618" priority="49" stopIfTrue="1" operator="equal">
      <formula>"PT"</formula>
    </cfRule>
    <cfRule type="cellIs" dxfId="617" priority="50" stopIfTrue="1" operator="equal">
      <formula>"mt"</formula>
    </cfRule>
  </conditionalFormatting>
  <conditionalFormatting sqref="D14:AH14">
    <cfRule type="expression" dxfId="616" priority="44">
      <formula>COUNTIF($D$13:$AH$13,férié)</formula>
    </cfRule>
  </conditionalFormatting>
  <conditionalFormatting sqref="Q2:Q10">
    <cfRule type="cellIs" dxfId="615" priority="41" stopIfTrue="1" operator="equal">
      <formula>"cc"</formula>
    </cfRule>
    <cfRule type="cellIs" dxfId="614" priority="42" stopIfTrue="1" operator="equal">
      <formula>"cl"</formula>
    </cfRule>
    <cfRule type="cellIs" dxfId="613" priority="43" stopIfTrue="1" operator="equal">
      <formula>"m"</formula>
    </cfRule>
  </conditionalFormatting>
  <conditionalFormatting sqref="Q2:Q10">
    <cfRule type="cellIs" dxfId="612" priority="38" stopIfTrue="1" operator="equal">
      <formula>"F"</formula>
    </cfRule>
    <cfRule type="cellIs" dxfId="611" priority="39" stopIfTrue="1" operator="equal">
      <formula>"WK"</formula>
    </cfRule>
    <cfRule type="cellIs" dxfId="610" priority="40" stopIfTrue="1" operator="equal">
      <formula>"T"</formula>
    </cfRule>
  </conditionalFormatting>
  <conditionalFormatting sqref="Q2:Q4 Q6:Q10">
    <cfRule type="cellIs" dxfId="609" priority="32" stopIfTrue="1" operator="equal">
      <formula>"GV"</formula>
    </cfRule>
    <cfRule type="cellIs" dxfId="608" priority="33" stopIfTrue="1" operator="equal">
      <formula>"PC"</formula>
    </cfRule>
    <cfRule type="cellIs" dxfId="607" priority="34" stopIfTrue="1" operator="equal">
      <formula>"R"</formula>
    </cfRule>
    <cfRule type="cellIs" dxfId="606" priority="35" stopIfTrue="1" operator="equal">
      <formula>"E"</formula>
    </cfRule>
    <cfRule type="cellIs" dxfId="605" priority="36" stopIfTrue="1" operator="equal">
      <formula>"PT"</formula>
    </cfRule>
    <cfRule type="cellIs" dxfId="604" priority="37" stopIfTrue="1" operator="equal">
      <formula>"mt"</formula>
    </cfRule>
  </conditionalFormatting>
  <conditionalFormatting sqref="Q5">
    <cfRule type="cellIs" dxfId="603" priority="26" stopIfTrue="1" operator="equal">
      <formula>"GV"</formula>
    </cfRule>
    <cfRule type="cellIs" dxfId="602" priority="27" stopIfTrue="1" operator="equal">
      <formula>"PC"</formula>
    </cfRule>
    <cfRule type="cellIs" dxfId="601" priority="28" stopIfTrue="1" operator="equal">
      <formula>"R"</formula>
    </cfRule>
    <cfRule type="cellIs" dxfId="600" priority="29" stopIfTrue="1" operator="equal">
      <formula>"E"</formula>
    </cfRule>
    <cfRule type="cellIs" dxfId="599" priority="30" stopIfTrue="1" operator="equal">
      <formula>"PT"</formula>
    </cfRule>
    <cfRule type="cellIs" dxfId="598" priority="31" stopIfTrue="1" operator="equal">
      <formula>"mt"</formula>
    </cfRule>
  </conditionalFormatting>
  <conditionalFormatting sqref="D14:AH14">
    <cfRule type="expression" dxfId="597" priority="25">
      <formula>COUNTIF($D$13:$AH$13,férié)</formula>
    </cfRule>
  </conditionalFormatting>
  <conditionalFormatting sqref="Q2:Q10">
    <cfRule type="cellIs" dxfId="596" priority="20" stopIfTrue="1" operator="equal">
      <formula>"cc"</formula>
    </cfRule>
    <cfRule type="cellIs" dxfId="595" priority="21" stopIfTrue="1" operator="equal">
      <formula>"cl"</formula>
    </cfRule>
    <cfRule type="cellIs" dxfId="594" priority="22" stopIfTrue="1" operator="equal">
      <formula>"m"</formula>
    </cfRule>
  </conditionalFormatting>
  <conditionalFormatting sqref="Q2:Q10">
    <cfRule type="cellIs" dxfId="593" priority="17" stopIfTrue="1" operator="equal">
      <formula>"F"</formula>
    </cfRule>
    <cfRule type="cellIs" dxfId="592" priority="18" stopIfTrue="1" operator="equal">
      <formula>"WK"</formula>
    </cfRule>
    <cfRule type="cellIs" dxfId="591" priority="19" stopIfTrue="1" operator="equal">
      <formula>"T"</formula>
    </cfRule>
  </conditionalFormatting>
  <conditionalFormatting sqref="Q2:Q4 Q6:Q10">
    <cfRule type="cellIs" dxfId="590" priority="11" stopIfTrue="1" operator="equal">
      <formula>"GV"</formula>
    </cfRule>
    <cfRule type="cellIs" dxfId="589" priority="12" stopIfTrue="1" operator="equal">
      <formula>"PC"</formula>
    </cfRule>
    <cfRule type="cellIs" dxfId="588" priority="13" stopIfTrue="1" operator="equal">
      <formula>"R"</formula>
    </cfRule>
    <cfRule type="cellIs" dxfId="587" priority="14" stopIfTrue="1" operator="equal">
      <formula>"E"</formula>
    </cfRule>
    <cfRule type="cellIs" dxfId="586" priority="15" stopIfTrue="1" operator="equal">
      <formula>"PT"</formula>
    </cfRule>
    <cfRule type="cellIs" dxfId="585" priority="16" stopIfTrue="1" operator="equal">
      <formula>"mt"</formula>
    </cfRule>
  </conditionalFormatting>
  <conditionalFormatting sqref="Q5">
    <cfRule type="cellIs" dxfId="584" priority="5" stopIfTrue="1" operator="equal">
      <formula>"GV"</formula>
    </cfRule>
    <cfRule type="cellIs" dxfId="583" priority="6" stopIfTrue="1" operator="equal">
      <formula>"PC"</formula>
    </cfRule>
    <cfRule type="cellIs" dxfId="582" priority="7" stopIfTrue="1" operator="equal">
      <formula>"R"</formula>
    </cfRule>
    <cfRule type="cellIs" dxfId="581" priority="8" stopIfTrue="1" operator="equal">
      <formula>"E"</formula>
    </cfRule>
    <cfRule type="cellIs" dxfId="580" priority="9" stopIfTrue="1" operator="equal">
      <formula>"PT"</formula>
    </cfRule>
    <cfRule type="cellIs" dxfId="579" priority="10" stopIfTrue="1" operator="equal">
      <formula>"mt"</formula>
    </cfRule>
  </conditionalFormatting>
  <conditionalFormatting sqref="D14:AH14">
    <cfRule type="expression" dxfId="578" priority="4">
      <formula>COUNTIF($D$13:$AH$13,férié)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C64"/>
  <sheetViews>
    <sheetView topLeftCell="A9" zoomScale="85" zoomScaleNormal="85" workbookViewId="0">
      <selection activeCell="D16" sqref="D16:AH16"/>
    </sheetView>
  </sheetViews>
  <sheetFormatPr baseColWidth="10" defaultColWidth="11.42578125" defaultRowHeight="12.75" outlineLevelRow="1" x14ac:dyDescent="0.2"/>
  <cols>
    <col min="1" max="3" width="24.7109375" style="8" customWidth="1"/>
    <col min="4" max="4" width="6.28515625" style="4" customWidth="1"/>
    <col min="5" max="9" width="6.28515625" style="3" customWidth="1"/>
    <col min="10" max="34" width="6.28515625" style="4" customWidth="1"/>
    <col min="35" max="16384" width="11.42578125" style="4"/>
  </cols>
  <sheetData>
    <row r="1" spans="1:55" ht="36" customHeight="1" x14ac:dyDescent="0.2">
      <c r="A1" s="72" t="s">
        <v>46</v>
      </c>
      <c r="B1" s="17"/>
      <c r="C1" s="17"/>
      <c r="J1" s="7"/>
      <c r="K1" s="7"/>
      <c r="L1" s="49"/>
      <c r="M1" s="49"/>
      <c r="N1" s="49"/>
      <c r="O1" s="49"/>
      <c r="P1" s="49"/>
      <c r="Q1" s="41"/>
      <c r="R1" s="49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73"/>
      <c r="B2" s="29"/>
      <c r="C2" s="29"/>
      <c r="D2" s="30"/>
      <c r="E2" s="30"/>
      <c r="F2" s="30"/>
      <c r="G2" s="30"/>
      <c r="H2" s="30"/>
      <c r="I2" s="30"/>
      <c r="J2" s="30"/>
      <c r="K2" s="30"/>
      <c r="L2" s="50"/>
      <c r="M2" s="16"/>
      <c r="N2" s="16"/>
      <c r="O2" s="46"/>
      <c r="P2" s="46"/>
      <c r="Q2" s="51"/>
      <c r="R2" s="46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</row>
    <row r="3" spans="1:55" customFormat="1" x14ac:dyDescent="0.2">
      <c r="A3" s="29"/>
      <c r="B3" s="29"/>
      <c r="C3" s="29"/>
      <c r="D3" s="31"/>
      <c r="E3" s="31"/>
      <c r="F3" s="31"/>
      <c r="G3" s="31"/>
      <c r="H3" s="31"/>
      <c r="I3" s="31"/>
      <c r="J3" s="31"/>
      <c r="K3" s="31"/>
      <c r="L3" s="50"/>
      <c r="M3" s="16"/>
      <c r="N3" s="16"/>
      <c r="O3" s="47"/>
      <c r="P3" s="47"/>
      <c r="Q3" s="51"/>
      <c r="R3" s="47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55" s="1" customFormat="1" x14ac:dyDescent="0.2">
      <c r="D4" s="32"/>
      <c r="E4" s="32"/>
      <c r="F4" s="32"/>
      <c r="G4" s="32"/>
      <c r="H4" s="32"/>
      <c r="I4" s="32"/>
      <c r="J4" s="32"/>
      <c r="K4" s="32"/>
      <c r="L4" s="5"/>
      <c r="M4" s="16"/>
      <c r="N4" s="16"/>
      <c r="O4" s="32"/>
      <c r="P4" s="32"/>
      <c r="Q4" s="51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</row>
    <row r="5" spans="1:55" s="1" customFormat="1" ht="18" x14ac:dyDescent="0.25">
      <c r="D5" s="33"/>
      <c r="E5" s="33"/>
      <c r="F5" s="54"/>
      <c r="G5" s="55"/>
      <c r="H5" s="55"/>
      <c r="I5" s="55"/>
      <c r="J5" s="55"/>
      <c r="K5" s="55"/>
      <c r="L5" s="56"/>
      <c r="M5" s="56"/>
      <c r="N5" s="56"/>
      <c r="O5" s="55"/>
      <c r="P5" s="55"/>
      <c r="Q5" s="57"/>
      <c r="R5" s="55"/>
      <c r="S5" s="55"/>
      <c r="T5" s="55"/>
      <c r="U5" s="55"/>
      <c r="V5" s="55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</row>
    <row r="6" spans="1:55" s="1" customFormat="1" x14ac:dyDescent="0.2">
      <c r="D6" s="32"/>
      <c r="E6" s="32"/>
      <c r="F6" s="32"/>
      <c r="G6" s="32"/>
      <c r="H6" s="32"/>
      <c r="I6" s="32"/>
      <c r="J6" s="32"/>
      <c r="K6" s="32"/>
      <c r="L6" s="5"/>
      <c r="M6" s="16"/>
      <c r="N6" s="16"/>
      <c r="O6" s="32"/>
      <c r="P6" s="32"/>
      <c r="Q6" s="51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55" s="1" customFormat="1" ht="18" x14ac:dyDescent="0.25">
      <c r="D7" s="32"/>
      <c r="E7" s="32"/>
      <c r="F7" s="53"/>
      <c r="G7" s="58"/>
      <c r="H7" s="58"/>
      <c r="I7" s="58"/>
      <c r="J7" s="58"/>
      <c r="K7" s="58"/>
      <c r="L7" s="56"/>
      <c r="M7" s="56"/>
      <c r="N7" s="56"/>
      <c r="O7" s="58"/>
      <c r="P7" s="58"/>
      <c r="Q7" s="51"/>
      <c r="R7" s="32"/>
      <c r="S7" s="32"/>
      <c r="T7" s="32"/>
      <c r="U7" s="52"/>
      <c r="V7" s="53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1:55" customFormat="1" x14ac:dyDescent="0.2">
      <c r="A8" s="29"/>
      <c r="B8" s="29"/>
      <c r="C8" s="29"/>
      <c r="D8" s="34"/>
      <c r="E8" s="35"/>
      <c r="F8" s="35"/>
      <c r="G8" s="35"/>
      <c r="H8" s="35"/>
      <c r="I8" s="35"/>
      <c r="J8" s="35"/>
      <c r="K8" s="35"/>
      <c r="L8" s="50"/>
      <c r="M8" s="16"/>
      <c r="N8" s="16"/>
      <c r="O8" s="35"/>
      <c r="P8" s="35"/>
      <c r="Q8" s="51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29"/>
      <c r="B9" s="29"/>
      <c r="C9" s="29"/>
      <c r="D9" s="2"/>
      <c r="E9" s="2"/>
      <c r="F9" s="48"/>
      <c r="G9" s="48"/>
      <c r="H9" s="48"/>
      <c r="I9" s="48"/>
      <c r="J9" s="48"/>
      <c r="K9" s="48"/>
      <c r="L9" s="50"/>
      <c r="M9" s="16"/>
      <c r="N9" s="16"/>
      <c r="O9" s="48"/>
      <c r="P9" s="48"/>
      <c r="Q9" s="51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29"/>
      <c r="B10" s="29"/>
      <c r="C10" s="29"/>
      <c r="D10" s="30"/>
      <c r="E10" s="30"/>
      <c r="F10" s="30"/>
      <c r="G10" s="30"/>
      <c r="H10" s="30"/>
      <c r="I10" s="30"/>
      <c r="J10" s="30"/>
      <c r="K10" s="30"/>
      <c r="L10" s="50"/>
      <c r="M10" s="16"/>
      <c r="N10" s="16"/>
      <c r="O10" s="46"/>
      <c r="P10" s="46"/>
      <c r="Q10" s="51"/>
      <c r="R10" s="46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55" customFormat="1" ht="15" customHeight="1" x14ac:dyDescent="0.2">
      <c r="A11" s="36"/>
      <c r="B11" s="36"/>
      <c r="C11" s="36"/>
      <c r="E11" s="1"/>
      <c r="F11" s="1"/>
      <c r="G11" s="1"/>
      <c r="H11" s="1"/>
      <c r="I11" s="1"/>
      <c r="J11" s="37"/>
      <c r="K11" s="37"/>
      <c r="L11" s="37"/>
      <c r="M11" s="38"/>
      <c r="N11" s="37"/>
      <c r="O11" s="37"/>
      <c r="P11" s="37"/>
      <c r="Q11" s="37"/>
      <c r="R11" s="37"/>
      <c r="S11" s="37"/>
      <c r="T11" s="37"/>
      <c r="U11" s="38"/>
      <c r="V11" s="37"/>
      <c r="W11" s="37"/>
      <c r="X11" s="37"/>
      <c r="Y11" s="37"/>
      <c r="Z11" s="37"/>
      <c r="AA11" s="37"/>
      <c r="AB11" s="39"/>
      <c r="AC11" s="37"/>
      <c r="AD11" s="37"/>
      <c r="AE11" s="38"/>
      <c r="AF11" s="37"/>
      <c r="AG11" s="37"/>
      <c r="AH11" s="37"/>
    </row>
    <row r="12" spans="1:55" ht="15.75" x14ac:dyDescent="0.25">
      <c r="A12" s="18"/>
      <c r="B12" s="18"/>
      <c r="C12" s="18"/>
      <c r="D12" s="78">
        <f>EDATE(DATE('année calendaire'!A1,9,1),0)</f>
        <v>40786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80"/>
    </row>
    <row r="13" spans="1:55" s="3" customFormat="1" ht="12.75" customHeight="1" x14ac:dyDescent="0.2">
      <c r="A13" s="15"/>
      <c r="B13" s="15"/>
      <c r="C13" s="15"/>
      <c r="D13" s="40">
        <f>D12</f>
        <v>40786</v>
      </c>
      <c r="E13" s="40">
        <f>D13+1</f>
        <v>40787</v>
      </c>
      <c r="F13" s="40">
        <f>E13+1</f>
        <v>40788</v>
      </c>
      <c r="G13" s="40">
        <f>F13+1</f>
        <v>40789</v>
      </c>
      <c r="H13" s="40">
        <f t="shared" ref="H13:AC13" si="0">G13+1</f>
        <v>40790</v>
      </c>
      <c r="I13" s="40">
        <f t="shared" si="0"/>
        <v>40791</v>
      </c>
      <c r="J13" s="40">
        <f t="shared" si="0"/>
        <v>40792</v>
      </c>
      <c r="K13" s="40">
        <f t="shared" si="0"/>
        <v>40793</v>
      </c>
      <c r="L13" s="40">
        <f t="shared" si="0"/>
        <v>40794</v>
      </c>
      <c r="M13" s="40">
        <f t="shared" si="0"/>
        <v>40795</v>
      </c>
      <c r="N13" s="40">
        <f t="shared" si="0"/>
        <v>40796</v>
      </c>
      <c r="O13" s="40">
        <f t="shared" si="0"/>
        <v>40797</v>
      </c>
      <c r="P13" s="40">
        <f t="shared" si="0"/>
        <v>40798</v>
      </c>
      <c r="Q13" s="40">
        <f t="shared" si="0"/>
        <v>40799</v>
      </c>
      <c r="R13" s="40">
        <f t="shared" si="0"/>
        <v>40800</v>
      </c>
      <c r="S13" s="40">
        <f t="shared" si="0"/>
        <v>40801</v>
      </c>
      <c r="T13" s="40">
        <f t="shared" si="0"/>
        <v>40802</v>
      </c>
      <c r="U13" s="40">
        <f t="shared" si="0"/>
        <v>40803</v>
      </c>
      <c r="V13" s="40">
        <f t="shared" si="0"/>
        <v>40804</v>
      </c>
      <c r="W13" s="40">
        <f t="shared" si="0"/>
        <v>40805</v>
      </c>
      <c r="X13" s="40">
        <f t="shared" si="0"/>
        <v>40806</v>
      </c>
      <c r="Y13" s="40">
        <f t="shared" si="0"/>
        <v>40807</v>
      </c>
      <c r="Z13" s="40">
        <f t="shared" si="0"/>
        <v>40808</v>
      </c>
      <c r="AA13" s="40">
        <f t="shared" si="0"/>
        <v>40809</v>
      </c>
      <c r="AB13" s="40">
        <f t="shared" si="0"/>
        <v>40810</v>
      </c>
      <c r="AC13" s="40">
        <f t="shared" si="0"/>
        <v>40811</v>
      </c>
      <c r="AD13" s="40">
        <f>IF(AC13&lt;&gt;"",IF(AC13+1&lt;=EOMONTH(($D$12)*1,0),AC13+1,""),"")</f>
        <v>40812</v>
      </c>
      <c r="AE13" s="40">
        <f>IF(AD13="","",IF(MONTH(AD13+1)&lt;&gt;MONTH(AD13),"",AD13+1))</f>
        <v>40813</v>
      </c>
      <c r="AF13" s="40">
        <f t="shared" ref="AF13:AH13" si="1">IF(AE13="","",IF(MONTH(AE13+1)&lt;&gt;MONTH(AE13),"",AE13+1))</f>
        <v>40814</v>
      </c>
      <c r="AG13" s="40">
        <f t="shared" si="1"/>
        <v>40815</v>
      </c>
      <c r="AH13" s="40" t="str">
        <f t="shared" si="1"/>
        <v/>
      </c>
    </row>
    <row r="14" spans="1:55" x14ac:dyDescent="0.2">
      <c r="A14" s="9" t="s">
        <v>47</v>
      </c>
      <c r="B14" s="9" t="s">
        <v>48</v>
      </c>
      <c r="C14" s="9" t="s">
        <v>16</v>
      </c>
      <c r="D14" s="59">
        <f>D13</f>
        <v>40786</v>
      </c>
      <c r="E14" s="59">
        <f t="shared" ref="E14:AH14" si="2">E13</f>
        <v>40787</v>
      </c>
      <c r="F14" s="59">
        <f t="shared" si="2"/>
        <v>40788</v>
      </c>
      <c r="G14" s="59">
        <f t="shared" si="2"/>
        <v>40789</v>
      </c>
      <c r="H14" s="59">
        <f t="shared" si="2"/>
        <v>40790</v>
      </c>
      <c r="I14" s="59">
        <f t="shared" si="2"/>
        <v>40791</v>
      </c>
      <c r="J14" s="59">
        <f t="shared" si="2"/>
        <v>40792</v>
      </c>
      <c r="K14" s="59">
        <f t="shared" si="2"/>
        <v>40793</v>
      </c>
      <c r="L14" s="59">
        <f t="shared" si="2"/>
        <v>40794</v>
      </c>
      <c r="M14" s="59">
        <f t="shared" si="2"/>
        <v>40795</v>
      </c>
      <c r="N14" s="59">
        <f t="shared" si="2"/>
        <v>40796</v>
      </c>
      <c r="O14" s="59">
        <f t="shared" si="2"/>
        <v>40797</v>
      </c>
      <c r="P14" s="59">
        <f t="shared" si="2"/>
        <v>40798</v>
      </c>
      <c r="Q14" s="59">
        <f t="shared" si="2"/>
        <v>40799</v>
      </c>
      <c r="R14" s="59">
        <f t="shared" si="2"/>
        <v>40800</v>
      </c>
      <c r="S14" s="59">
        <f t="shared" si="2"/>
        <v>40801</v>
      </c>
      <c r="T14" s="59">
        <f t="shared" si="2"/>
        <v>40802</v>
      </c>
      <c r="U14" s="59">
        <f t="shared" si="2"/>
        <v>40803</v>
      </c>
      <c r="V14" s="59">
        <f t="shared" si="2"/>
        <v>40804</v>
      </c>
      <c r="W14" s="59">
        <f t="shared" si="2"/>
        <v>40805</v>
      </c>
      <c r="X14" s="59">
        <f t="shared" si="2"/>
        <v>40806</v>
      </c>
      <c r="Y14" s="59">
        <f t="shared" si="2"/>
        <v>40807</v>
      </c>
      <c r="Z14" s="59">
        <f t="shared" si="2"/>
        <v>40808</v>
      </c>
      <c r="AA14" s="59">
        <f t="shared" si="2"/>
        <v>40809</v>
      </c>
      <c r="AB14" s="59">
        <f t="shared" si="2"/>
        <v>40810</v>
      </c>
      <c r="AC14" s="59">
        <f t="shared" si="2"/>
        <v>40811</v>
      </c>
      <c r="AD14" s="59">
        <f t="shared" si="2"/>
        <v>40812</v>
      </c>
      <c r="AE14" s="59">
        <f t="shared" si="2"/>
        <v>40813</v>
      </c>
      <c r="AF14" s="59">
        <f t="shared" si="2"/>
        <v>40814</v>
      </c>
      <c r="AG14" s="59">
        <f t="shared" si="2"/>
        <v>40815</v>
      </c>
      <c r="AH14" s="59" t="str">
        <f t="shared" si="2"/>
        <v/>
      </c>
      <c r="AI14" s="4" t="s">
        <v>49</v>
      </c>
    </row>
    <row r="15" spans="1:55" s="3" customFormat="1" ht="13.9" customHeight="1" outlineLevel="1" x14ac:dyDescent="0.2">
      <c r="A15" s="43"/>
      <c r="B15" s="71"/>
      <c r="C15" s="71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3">
        <f>SUM(H15:AH15)</f>
        <v>0</v>
      </c>
    </row>
    <row r="16" spans="1:55" s="3" customFormat="1" x14ac:dyDescent="0.2">
      <c r="A16" s="42"/>
      <c r="B16" s="42"/>
      <c r="C16" s="42"/>
      <c r="D16" s="44">
        <f>SUM(D$15:D15)</f>
        <v>0</v>
      </c>
      <c r="E16" s="44">
        <f>SUM(E$15:E15)</f>
        <v>0</v>
      </c>
      <c r="F16" s="44">
        <f>SUM(F$15:F15)</f>
        <v>0</v>
      </c>
      <c r="G16" s="44">
        <f>SUM(G$15:G15)</f>
        <v>0</v>
      </c>
      <c r="H16" s="44">
        <f>SUM(H$15:H15)</f>
        <v>0</v>
      </c>
      <c r="I16" s="44">
        <f>SUM(I$15:I15)</f>
        <v>0</v>
      </c>
      <c r="J16" s="44">
        <f>SUM(J$15:J15)</f>
        <v>0</v>
      </c>
      <c r="K16" s="44">
        <f>SUM(K$15:K15)</f>
        <v>0</v>
      </c>
      <c r="L16" s="44">
        <f>SUM(L$15:L15)</f>
        <v>0</v>
      </c>
      <c r="M16" s="44">
        <f>SUM(M$15:M15)</f>
        <v>0</v>
      </c>
      <c r="N16" s="44">
        <f>SUM(N$15:N15)</f>
        <v>0</v>
      </c>
      <c r="O16" s="44">
        <f>SUM(O$15:O15)</f>
        <v>0</v>
      </c>
      <c r="P16" s="44">
        <f>SUM(P$15:P15)</f>
        <v>0</v>
      </c>
      <c r="Q16" s="44">
        <f>SUM(Q$15:Q15)</f>
        <v>0</v>
      </c>
      <c r="R16" s="44">
        <f>SUM(R$15:R15)</f>
        <v>0</v>
      </c>
      <c r="S16" s="44">
        <f>SUM(S$15:S15)</f>
        <v>0</v>
      </c>
      <c r="T16" s="44">
        <f>SUM(T$15:T15)</f>
        <v>0</v>
      </c>
      <c r="U16" s="44">
        <f>SUM(U$15:U15)</f>
        <v>0</v>
      </c>
      <c r="V16" s="44">
        <f>SUM(V$15:V15)</f>
        <v>0</v>
      </c>
      <c r="W16" s="44">
        <f>SUM(W$15:W15)</f>
        <v>0</v>
      </c>
      <c r="X16" s="44">
        <f>SUM(X$15:X15)</f>
        <v>0</v>
      </c>
      <c r="Y16" s="44">
        <f>SUM(Y$15:Y15)</f>
        <v>0</v>
      </c>
      <c r="Z16" s="44">
        <f>SUM(Z$15:Z15)</f>
        <v>0</v>
      </c>
      <c r="AA16" s="44">
        <f>SUM(AA$15:AA15)</f>
        <v>0</v>
      </c>
      <c r="AB16" s="44">
        <f>SUM(AB$15:AB15)</f>
        <v>0</v>
      </c>
      <c r="AC16" s="44">
        <f>SUM(AC$15:AC15)</f>
        <v>0</v>
      </c>
      <c r="AD16" s="44">
        <f>SUM(AD$15:AD15)</f>
        <v>0</v>
      </c>
      <c r="AE16" s="44">
        <f>SUM(AE$15:AE15)</f>
        <v>0</v>
      </c>
      <c r="AF16" s="44">
        <f>SUM(AF$15:AF15)</f>
        <v>0</v>
      </c>
      <c r="AG16" s="44">
        <f>SUM(AG$15:AG15)</f>
        <v>0</v>
      </c>
      <c r="AH16" s="44">
        <f>SUM(AH$15:AH15)</f>
        <v>0</v>
      </c>
      <c r="AI16" s="3">
        <f>SUM(H16:AH16)</f>
        <v>0</v>
      </c>
    </row>
    <row r="17" spans="1:34" s="3" customFormat="1" x14ac:dyDescent="0.2">
      <c r="A17" s="42"/>
      <c r="B17" s="42"/>
      <c r="C17" s="4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</row>
    <row r="18" spans="1:34" s="3" customFormat="1" x14ac:dyDescent="0.2">
      <c r="A18" s="42"/>
      <c r="B18" s="42"/>
      <c r="C18" s="42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s="3" customFormat="1" x14ac:dyDescent="0.2">
      <c r="A19" s="13"/>
      <c r="B19" s="13"/>
      <c r="C19" s="1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">
      <c r="D20" s="10"/>
      <c r="E20" s="5"/>
      <c r="F20" s="5"/>
      <c r="G20" s="5"/>
      <c r="H20" s="5"/>
      <c r="I20" s="5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15.75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x14ac:dyDescent="0.2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x14ac:dyDescent="0.2"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3" customFormat="1" x14ac:dyDescent="0.2">
      <c r="A24" s="13"/>
      <c r="B24" s="13"/>
      <c r="C24" s="1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s="3" customFormat="1" x14ac:dyDescent="0.2">
      <c r="A25" s="13"/>
      <c r="B25" s="13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</row>
    <row r="26" spans="1:34" s="3" customFormat="1" x14ac:dyDescent="0.2">
      <c r="A26" s="13"/>
      <c r="B26" s="13"/>
      <c r="C26" s="1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s="3" customFormat="1" x14ac:dyDescent="0.2">
      <c r="A27" s="13"/>
      <c r="B27" s="13"/>
      <c r="C27" s="1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">
      <c r="D28" s="10"/>
      <c r="E28" s="5"/>
      <c r="F28" s="5"/>
      <c r="G28" s="5"/>
      <c r="H28" s="5"/>
      <c r="I28" s="5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ht="15.75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2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x14ac:dyDescent="0.2"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 s="3" customFormat="1" x14ac:dyDescent="0.2">
      <c r="A32" s="13"/>
      <c r="B32" s="13"/>
      <c r="C32" s="13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s="3" customFormat="1" x14ac:dyDescent="0.2">
      <c r="A33" s="13"/>
      <c r="B33" s="13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</row>
    <row r="34" spans="1:34" s="3" customFormat="1" x14ac:dyDescent="0.2">
      <c r="A34" s="13"/>
      <c r="B34" s="13"/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s="3" customFormat="1" x14ac:dyDescent="0.2">
      <c r="A35" s="13"/>
      <c r="B35" s="13"/>
      <c r="C35" s="13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">
      <c r="D36" s="10"/>
      <c r="E36" s="5"/>
      <c r="F36" s="5"/>
      <c r="G36" s="5"/>
      <c r="H36" s="5"/>
      <c r="I36" s="5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5.75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x14ac:dyDescent="0.2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x14ac:dyDescent="0.2"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1:34" s="3" customFormat="1" x14ac:dyDescent="0.2">
      <c r="A40" s="13"/>
      <c r="B40" s="13"/>
      <c r="C40" s="13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s="3" customFormat="1" x14ac:dyDescent="0.2">
      <c r="A41" s="13"/>
      <c r="B41" s="13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</row>
    <row r="42" spans="1:34" s="3" customFormat="1" x14ac:dyDescent="0.2">
      <c r="A42" s="13"/>
      <c r="B42" s="13"/>
      <c r="C42" s="13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s="3" customFormat="1" x14ac:dyDescent="0.2">
      <c r="A43" s="13"/>
      <c r="B43" s="13"/>
      <c r="C43" s="13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</row>
    <row r="44" spans="1:34" x14ac:dyDescent="0.2">
      <c r="D44" s="10"/>
      <c r="E44" s="5"/>
      <c r="F44" s="5"/>
      <c r="G44" s="5"/>
      <c r="H44" s="5"/>
      <c r="I44" s="5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15.75" x14ac:dyDescent="0.25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 spans="1:34" x14ac:dyDescent="0.2"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1:34" s="3" customFormat="1" x14ac:dyDescent="0.2">
      <c r="A48" s="13"/>
      <c r="B48" s="13"/>
      <c r="C48" s="13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s="3" customFormat="1" x14ac:dyDescent="0.2">
      <c r="A49" s="13"/>
      <c r="B49" s="13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</row>
    <row r="50" spans="1:34" s="3" customFormat="1" x14ac:dyDescent="0.2">
      <c r="A50" s="13"/>
      <c r="B50" s="13"/>
      <c r="C50" s="13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s="3" customFormat="1" x14ac:dyDescent="0.2">
      <c r="A51" s="13"/>
      <c r="B51" s="13"/>
      <c r="C51" s="13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x14ac:dyDescent="0.2">
      <c r="D52" s="10"/>
      <c r="E52" s="5"/>
      <c r="F52" s="5"/>
      <c r="G52" s="5"/>
      <c r="H52" s="5"/>
      <c r="I52" s="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ht="15.75" x14ac:dyDescent="0.25"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x14ac:dyDescent="0.2"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1:34" x14ac:dyDescent="0.2"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1:34" s="3" customFormat="1" x14ac:dyDescent="0.2">
      <c r="A56" s="13"/>
      <c r="B56" s="13"/>
      <c r="C56" s="13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s="3" customFormat="1" x14ac:dyDescent="0.2">
      <c r="A57" s="13"/>
      <c r="B57" s="13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</row>
    <row r="58" spans="1:34" s="3" customFormat="1" x14ac:dyDescent="0.2">
      <c r="A58" s="13"/>
      <c r="B58" s="13"/>
      <c r="C58" s="13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s="3" customFormat="1" x14ac:dyDescent="0.2">
      <c r="A59" s="13"/>
      <c r="B59" s="13"/>
      <c r="C59" s="13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x14ac:dyDescent="0.2">
      <c r="D60" s="10"/>
      <c r="E60" s="5"/>
      <c r="F60" s="5"/>
      <c r="G60" s="5"/>
      <c r="H60" s="5"/>
      <c r="I60" s="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x14ac:dyDescent="0.2">
      <c r="D61" s="10"/>
      <c r="E61" s="5"/>
      <c r="F61" s="5"/>
      <c r="G61" s="5"/>
      <c r="H61" s="5"/>
      <c r="I61" s="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x14ac:dyDescent="0.2">
      <c r="D62" s="10"/>
      <c r="E62" s="5"/>
      <c r="F62" s="5"/>
      <c r="G62" s="5"/>
      <c r="H62" s="5"/>
      <c r="I62" s="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">
      <c r="D63" s="10"/>
      <c r="E63" s="5"/>
      <c r="F63" s="5"/>
      <c r="G63" s="5"/>
      <c r="H63" s="5"/>
      <c r="I63" s="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x14ac:dyDescent="0.2">
      <c r="D64" s="10"/>
      <c r="E64" s="5"/>
      <c r="F64" s="5"/>
      <c r="G64" s="5"/>
      <c r="H64" s="5"/>
      <c r="I64" s="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</sheetData>
  <mergeCells count="1">
    <mergeCell ref="D12:AH12"/>
  </mergeCells>
  <phoneticPr fontId="1" type="noConversion"/>
  <conditionalFormatting sqref="Q2:Q4 Q6:Q10">
    <cfRule type="cellIs" dxfId="577" priority="204" stopIfTrue="1" operator="equal">
      <formula>"GV"</formula>
    </cfRule>
    <cfRule type="cellIs" dxfId="576" priority="205" stopIfTrue="1" operator="equal">
      <formula>"PC"</formula>
    </cfRule>
    <cfRule type="cellIs" dxfId="575" priority="206" stopIfTrue="1" operator="equal">
      <formula>"R"</formula>
    </cfRule>
    <cfRule type="cellIs" dxfId="574" priority="207" stopIfTrue="1" operator="equal">
      <formula>"E"</formula>
    </cfRule>
    <cfRule type="cellIs" dxfId="573" priority="208" stopIfTrue="1" operator="equal">
      <formula>"PT"</formula>
    </cfRule>
    <cfRule type="cellIs" dxfId="572" priority="209" stopIfTrue="1" operator="equal">
      <formula>"mt"</formula>
    </cfRule>
  </conditionalFormatting>
  <conditionalFormatting sqref="Q2:Q10">
    <cfRule type="cellIs" dxfId="571" priority="261" stopIfTrue="1" operator="equal">
      <formula>"cc"</formula>
    </cfRule>
    <cfRule type="cellIs" dxfId="570" priority="262" stopIfTrue="1" operator="equal">
      <formula>"cl"</formula>
    </cfRule>
    <cfRule type="cellIs" dxfId="569" priority="263" stopIfTrue="1" operator="equal">
      <formula>"m"</formula>
    </cfRule>
  </conditionalFormatting>
  <conditionalFormatting sqref="Q2:Q10">
    <cfRule type="cellIs" dxfId="568" priority="258" stopIfTrue="1" operator="equal">
      <formula>"F"</formula>
    </cfRule>
    <cfRule type="cellIs" dxfId="567" priority="259" stopIfTrue="1" operator="equal">
      <formula>"WK"</formula>
    </cfRule>
    <cfRule type="cellIs" dxfId="566" priority="260" stopIfTrue="1" operator="equal">
      <formula>"T"</formula>
    </cfRule>
  </conditionalFormatting>
  <conditionalFormatting sqref="Q5">
    <cfRule type="cellIs" dxfId="565" priority="192" stopIfTrue="1" operator="equal">
      <formula>"GV"</formula>
    </cfRule>
    <cfRule type="cellIs" dxfId="564" priority="193" stopIfTrue="1" operator="equal">
      <formula>"PC"</formula>
    </cfRule>
    <cfRule type="cellIs" dxfId="563" priority="194" stopIfTrue="1" operator="equal">
      <formula>"R"</formula>
    </cfRule>
    <cfRule type="cellIs" dxfId="562" priority="195" stopIfTrue="1" operator="equal">
      <formula>"E"</formula>
    </cfRule>
    <cfRule type="cellIs" dxfId="561" priority="196" stopIfTrue="1" operator="equal">
      <formula>"PT"</formula>
    </cfRule>
    <cfRule type="cellIs" dxfId="560" priority="197" stopIfTrue="1" operator="equal">
      <formula>"mt"</formula>
    </cfRule>
  </conditionalFormatting>
  <conditionalFormatting sqref="D14:AH14">
    <cfRule type="expression" dxfId="559" priority="107">
      <formula>COUNTIF($D$13:$AH$13,férié)</formula>
    </cfRule>
  </conditionalFormatting>
  <conditionalFormatting sqref="Q2:Q10">
    <cfRule type="cellIs" dxfId="558" priority="104" stopIfTrue="1" operator="equal">
      <formula>"cc"</formula>
    </cfRule>
    <cfRule type="cellIs" dxfId="557" priority="105" stopIfTrue="1" operator="equal">
      <formula>"cl"</formula>
    </cfRule>
    <cfRule type="cellIs" dxfId="556" priority="106" stopIfTrue="1" operator="equal">
      <formula>"m"</formula>
    </cfRule>
  </conditionalFormatting>
  <conditionalFormatting sqref="Q2:Q10">
    <cfRule type="cellIs" dxfId="555" priority="101" stopIfTrue="1" operator="equal">
      <formula>"F"</formula>
    </cfRule>
    <cfRule type="cellIs" dxfId="554" priority="102" stopIfTrue="1" operator="equal">
      <formula>"WK"</formula>
    </cfRule>
    <cfRule type="cellIs" dxfId="553" priority="103" stopIfTrue="1" operator="equal">
      <formula>"T"</formula>
    </cfRule>
  </conditionalFormatting>
  <conditionalFormatting sqref="Q2:Q4 Q6:Q10">
    <cfRule type="cellIs" dxfId="552" priority="95" stopIfTrue="1" operator="equal">
      <formula>"GV"</formula>
    </cfRule>
    <cfRule type="cellIs" dxfId="551" priority="96" stopIfTrue="1" operator="equal">
      <formula>"PC"</formula>
    </cfRule>
    <cfRule type="cellIs" dxfId="550" priority="97" stopIfTrue="1" operator="equal">
      <formula>"R"</formula>
    </cfRule>
    <cfRule type="cellIs" dxfId="549" priority="98" stopIfTrue="1" operator="equal">
      <formula>"E"</formula>
    </cfRule>
    <cfRule type="cellIs" dxfId="548" priority="99" stopIfTrue="1" operator="equal">
      <formula>"PT"</formula>
    </cfRule>
    <cfRule type="cellIs" dxfId="547" priority="100" stopIfTrue="1" operator="equal">
      <formula>"mt"</formula>
    </cfRule>
  </conditionalFormatting>
  <conditionalFormatting sqref="Q5">
    <cfRule type="cellIs" dxfId="546" priority="89" stopIfTrue="1" operator="equal">
      <formula>"GV"</formula>
    </cfRule>
    <cfRule type="cellIs" dxfId="545" priority="90" stopIfTrue="1" operator="equal">
      <formula>"PC"</formula>
    </cfRule>
    <cfRule type="cellIs" dxfId="544" priority="91" stopIfTrue="1" operator="equal">
      <formula>"R"</formula>
    </cfRule>
    <cfRule type="cellIs" dxfId="543" priority="92" stopIfTrue="1" operator="equal">
      <formula>"E"</formula>
    </cfRule>
    <cfRule type="cellIs" dxfId="542" priority="93" stopIfTrue="1" operator="equal">
      <formula>"PT"</formula>
    </cfRule>
    <cfRule type="cellIs" dxfId="541" priority="94" stopIfTrue="1" operator="equal">
      <formula>"mt"</formula>
    </cfRule>
  </conditionalFormatting>
  <conditionalFormatting sqref="D14:AH14">
    <cfRule type="expression" dxfId="540" priority="88">
      <formula>COUNTIF($D$13:$AH$13,férié)</formula>
    </cfRule>
  </conditionalFormatting>
  <conditionalFormatting sqref="D15:AH16">
    <cfRule type="expression" dxfId="539" priority="85">
      <formula>D$13=""</formula>
    </cfRule>
    <cfRule type="expression" dxfId="538" priority="86">
      <formula>COUNTIF(JF,D$13)</formula>
    </cfRule>
    <cfRule type="expression" dxfId="537" priority="87">
      <formula>WEEKDAY(D$13,2)&gt;5</formula>
    </cfRule>
  </conditionalFormatting>
  <conditionalFormatting sqref="Q2:Q10">
    <cfRule type="cellIs" dxfId="536" priority="82" stopIfTrue="1" operator="equal">
      <formula>"cc"</formula>
    </cfRule>
    <cfRule type="cellIs" dxfId="535" priority="83" stopIfTrue="1" operator="equal">
      <formula>"cl"</formula>
    </cfRule>
    <cfRule type="cellIs" dxfId="534" priority="84" stopIfTrue="1" operator="equal">
      <formula>"m"</formula>
    </cfRule>
  </conditionalFormatting>
  <conditionalFormatting sqref="Q2:Q10">
    <cfRule type="cellIs" dxfId="533" priority="79" stopIfTrue="1" operator="equal">
      <formula>"F"</formula>
    </cfRule>
    <cfRule type="cellIs" dxfId="532" priority="80" stopIfTrue="1" operator="equal">
      <formula>"WK"</formula>
    </cfRule>
    <cfRule type="cellIs" dxfId="531" priority="81" stopIfTrue="1" operator="equal">
      <formula>"T"</formula>
    </cfRule>
  </conditionalFormatting>
  <conditionalFormatting sqref="Q2:Q4 Q6:Q10">
    <cfRule type="cellIs" dxfId="530" priority="73" stopIfTrue="1" operator="equal">
      <formula>"GV"</formula>
    </cfRule>
    <cfRule type="cellIs" dxfId="529" priority="74" stopIfTrue="1" operator="equal">
      <formula>"PC"</formula>
    </cfRule>
    <cfRule type="cellIs" dxfId="528" priority="75" stopIfTrue="1" operator="equal">
      <formula>"R"</formula>
    </cfRule>
    <cfRule type="cellIs" dxfId="527" priority="76" stopIfTrue="1" operator="equal">
      <formula>"E"</formula>
    </cfRule>
    <cfRule type="cellIs" dxfId="526" priority="77" stopIfTrue="1" operator="equal">
      <formula>"PT"</formula>
    </cfRule>
    <cfRule type="cellIs" dxfId="525" priority="78" stopIfTrue="1" operator="equal">
      <formula>"mt"</formula>
    </cfRule>
  </conditionalFormatting>
  <conditionalFormatting sqref="Q5">
    <cfRule type="cellIs" dxfId="524" priority="67" stopIfTrue="1" operator="equal">
      <formula>"GV"</formula>
    </cfRule>
    <cfRule type="cellIs" dxfId="523" priority="68" stopIfTrue="1" operator="equal">
      <formula>"PC"</formula>
    </cfRule>
    <cfRule type="cellIs" dxfId="522" priority="69" stopIfTrue="1" operator="equal">
      <formula>"R"</formula>
    </cfRule>
    <cfRule type="cellIs" dxfId="521" priority="70" stopIfTrue="1" operator="equal">
      <formula>"E"</formula>
    </cfRule>
    <cfRule type="cellIs" dxfId="520" priority="71" stopIfTrue="1" operator="equal">
      <formula>"PT"</formula>
    </cfRule>
    <cfRule type="cellIs" dxfId="519" priority="72" stopIfTrue="1" operator="equal">
      <formula>"mt"</formula>
    </cfRule>
  </conditionalFormatting>
  <conditionalFormatting sqref="D14:AH14">
    <cfRule type="expression" dxfId="518" priority="66">
      <formula>COUNTIF($D$13:$AH$13,férié)</formula>
    </cfRule>
  </conditionalFormatting>
  <conditionalFormatting sqref="D15:AH16">
    <cfRule type="expression" dxfId="517" priority="64">
      <formula>COUNTIF(JF,D$13)</formula>
    </cfRule>
    <cfRule type="expression" dxfId="516" priority="65">
      <formula>WEEKDAY(D$13,2)&gt;5</formula>
    </cfRule>
  </conditionalFormatting>
  <conditionalFormatting sqref="D13:AH16">
    <cfRule type="expression" dxfId="515" priority="63" stopIfTrue="1">
      <formula>D$13=""</formula>
    </cfRule>
  </conditionalFormatting>
  <conditionalFormatting sqref="Q2:Q4 Q6:Q10">
    <cfRule type="cellIs" dxfId="514" priority="57" stopIfTrue="1" operator="equal">
      <formula>"GV"</formula>
    </cfRule>
    <cfRule type="cellIs" dxfId="513" priority="58" stopIfTrue="1" operator="equal">
      <formula>"PC"</formula>
    </cfRule>
    <cfRule type="cellIs" dxfId="512" priority="59" stopIfTrue="1" operator="equal">
      <formula>"R"</formula>
    </cfRule>
    <cfRule type="cellIs" dxfId="511" priority="60" stopIfTrue="1" operator="equal">
      <formula>"E"</formula>
    </cfRule>
    <cfRule type="cellIs" dxfId="510" priority="61" stopIfTrue="1" operator="equal">
      <formula>"PT"</formula>
    </cfRule>
    <cfRule type="cellIs" dxfId="509" priority="62" stopIfTrue="1" operator="equal">
      <formula>"mt"</formula>
    </cfRule>
  </conditionalFormatting>
  <conditionalFormatting sqref="Q2:Q10">
    <cfRule type="cellIs" dxfId="508" priority="54" stopIfTrue="1" operator="equal">
      <formula>"cc"</formula>
    </cfRule>
    <cfRule type="cellIs" dxfId="507" priority="55" stopIfTrue="1" operator="equal">
      <formula>"cl"</formula>
    </cfRule>
    <cfRule type="cellIs" dxfId="506" priority="56" stopIfTrue="1" operator="equal">
      <formula>"m"</formula>
    </cfRule>
  </conditionalFormatting>
  <conditionalFormatting sqref="Q2:Q10">
    <cfRule type="cellIs" dxfId="505" priority="51" stopIfTrue="1" operator="equal">
      <formula>"F"</formula>
    </cfRule>
    <cfRule type="cellIs" dxfId="504" priority="52" stopIfTrue="1" operator="equal">
      <formula>"WK"</formula>
    </cfRule>
    <cfRule type="cellIs" dxfId="503" priority="53" stopIfTrue="1" operator="equal">
      <formula>"T"</formula>
    </cfRule>
  </conditionalFormatting>
  <conditionalFormatting sqref="Q5">
    <cfRule type="cellIs" dxfId="502" priority="45" stopIfTrue="1" operator="equal">
      <formula>"GV"</formula>
    </cfRule>
    <cfRule type="cellIs" dxfId="501" priority="46" stopIfTrue="1" operator="equal">
      <formula>"PC"</formula>
    </cfRule>
    <cfRule type="cellIs" dxfId="500" priority="47" stopIfTrue="1" operator="equal">
      <formula>"R"</formula>
    </cfRule>
    <cfRule type="cellIs" dxfId="499" priority="48" stopIfTrue="1" operator="equal">
      <formula>"E"</formula>
    </cfRule>
    <cfRule type="cellIs" dxfId="498" priority="49" stopIfTrue="1" operator="equal">
      <formula>"PT"</formula>
    </cfRule>
    <cfRule type="cellIs" dxfId="497" priority="50" stopIfTrue="1" operator="equal">
      <formula>"mt"</formula>
    </cfRule>
  </conditionalFormatting>
  <conditionalFormatting sqref="D14:AH14">
    <cfRule type="expression" dxfId="496" priority="44">
      <formula>COUNTIF($D$13:$AH$13,férié)</formula>
    </cfRule>
  </conditionalFormatting>
  <conditionalFormatting sqref="Q2:Q10">
    <cfRule type="cellIs" dxfId="495" priority="41" stopIfTrue="1" operator="equal">
      <formula>"cc"</formula>
    </cfRule>
    <cfRule type="cellIs" dxfId="494" priority="42" stopIfTrue="1" operator="equal">
      <formula>"cl"</formula>
    </cfRule>
    <cfRule type="cellIs" dxfId="493" priority="43" stopIfTrue="1" operator="equal">
      <formula>"m"</formula>
    </cfRule>
  </conditionalFormatting>
  <conditionalFormatting sqref="Q2:Q10">
    <cfRule type="cellIs" dxfId="492" priority="38" stopIfTrue="1" operator="equal">
      <formula>"F"</formula>
    </cfRule>
    <cfRule type="cellIs" dxfId="491" priority="39" stopIfTrue="1" operator="equal">
      <formula>"WK"</formula>
    </cfRule>
    <cfRule type="cellIs" dxfId="490" priority="40" stopIfTrue="1" operator="equal">
      <formula>"T"</formula>
    </cfRule>
  </conditionalFormatting>
  <conditionalFormatting sqref="Q2:Q4 Q6:Q10">
    <cfRule type="cellIs" dxfId="489" priority="32" stopIfTrue="1" operator="equal">
      <formula>"GV"</formula>
    </cfRule>
    <cfRule type="cellIs" dxfId="488" priority="33" stopIfTrue="1" operator="equal">
      <formula>"PC"</formula>
    </cfRule>
    <cfRule type="cellIs" dxfId="487" priority="34" stopIfTrue="1" operator="equal">
      <formula>"R"</formula>
    </cfRule>
    <cfRule type="cellIs" dxfId="486" priority="35" stopIfTrue="1" operator="equal">
      <formula>"E"</formula>
    </cfRule>
    <cfRule type="cellIs" dxfId="485" priority="36" stopIfTrue="1" operator="equal">
      <formula>"PT"</formula>
    </cfRule>
    <cfRule type="cellIs" dxfId="484" priority="37" stopIfTrue="1" operator="equal">
      <formula>"mt"</formula>
    </cfRule>
  </conditionalFormatting>
  <conditionalFormatting sqref="Q5">
    <cfRule type="cellIs" dxfId="483" priority="26" stopIfTrue="1" operator="equal">
      <formula>"GV"</formula>
    </cfRule>
    <cfRule type="cellIs" dxfId="482" priority="27" stopIfTrue="1" operator="equal">
      <formula>"PC"</formula>
    </cfRule>
    <cfRule type="cellIs" dxfId="481" priority="28" stopIfTrue="1" operator="equal">
      <formula>"R"</formula>
    </cfRule>
    <cfRule type="cellIs" dxfId="480" priority="29" stopIfTrue="1" operator="equal">
      <formula>"E"</formula>
    </cfRule>
    <cfRule type="cellIs" dxfId="479" priority="30" stopIfTrue="1" operator="equal">
      <formula>"PT"</formula>
    </cfRule>
    <cfRule type="cellIs" dxfId="478" priority="31" stopIfTrue="1" operator="equal">
      <formula>"mt"</formula>
    </cfRule>
  </conditionalFormatting>
  <conditionalFormatting sqref="D14:AH14">
    <cfRule type="expression" dxfId="477" priority="25">
      <formula>COUNTIF($D$13:$AH$13,férié)</formula>
    </cfRule>
  </conditionalFormatting>
  <conditionalFormatting sqref="Q2:Q10">
    <cfRule type="cellIs" dxfId="476" priority="20" stopIfTrue="1" operator="equal">
      <formula>"cc"</formula>
    </cfRule>
    <cfRule type="cellIs" dxfId="475" priority="21" stopIfTrue="1" operator="equal">
      <formula>"cl"</formula>
    </cfRule>
    <cfRule type="cellIs" dxfId="474" priority="22" stopIfTrue="1" operator="equal">
      <formula>"m"</formula>
    </cfRule>
  </conditionalFormatting>
  <conditionalFormatting sqref="Q2:Q10">
    <cfRule type="cellIs" dxfId="473" priority="17" stopIfTrue="1" operator="equal">
      <formula>"F"</formula>
    </cfRule>
    <cfRule type="cellIs" dxfId="472" priority="18" stopIfTrue="1" operator="equal">
      <formula>"WK"</formula>
    </cfRule>
    <cfRule type="cellIs" dxfId="471" priority="19" stopIfTrue="1" operator="equal">
      <formula>"T"</formula>
    </cfRule>
  </conditionalFormatting>
  <conditionalFormatting sqref="Q2:Q4 Q6:Q10">
    <cfRule type="cellIs" dxfId="470" priority="11" stopIfTrue="1" operator="equal">
      <formula>"GV"</formula>
    </cfRule>
    <cfRule type="cellIs" dxfId="469" priority="12" stopIfTrue="1" operator="equal">
      <formula>"PC"</formula>
    </cfRule>
    <cfRule type="cellIs" dxfId="468" priority="13" stopIfTrue="1" operator="equal">
      <formula>"R"</formula>
    </cfRule>
    <cfRule type="cellIs" dxfId="467" priority="14" stopIfTrue="1" operator="equal">
      <formula>"E"</formula>
    </cfRule>
    <cfRule type="cellIs" dxfId="466" priority="15" stopIfTrue="1" operator="equal">
      <formula>"PT"</formula>
    </cfRule>
    <cfRule type="cellIs" dxfId="465" priority="16" stopIfTrue="1" operator="equal">
      <formula>"mt"</formula>
    </cfRule>
  </conditionalFormatting>
  <conditionalFormatting sqref="Q5">
    <cfRule type="cellIs" dxfId="464" priority="5" stopIfTrue="1" operator="equal">
      <formula>"GV"</formula>
    </cfRule>
    <cfRule type="cellIs" dxfId="463" priority="6" stopIfTrue="1" operator="equal">
      <formula>"PC"</formula>
    </cfRule>
    <cfRule type="cellIs" dxfId="462" priority="7" stopIfTrue="1" operator="equal">
      <formula>"R"</formula>
    </cfRule>
    <cfRule type="cellIs" dxfId="461" priority="8" stopIfTrue="1" operator="equal">
      <formula>"E"</formula>
    </cfRule>
    <cfRule type="cellIs" dxfId="460" priority="9" stopIfTrue="1" operator="equal">
      <formula>"PT"</formula>
    </cfRule>
    <cfRule type="cellIs" dxfId="459" priority="10" stopIfTrue="1" operator="equal">
      <formula>"mt"</formula>
    </cfRule>
  </conditionalFormatting>
  <conditionalFormatting sqref="D14:AH14">
    <cfRule type="expression" dxfId="458" priority="4">
      <formula>COUNTIF($D$13:$AH$13,férié)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C64"/>
  <sheetViews>
    <sheetView topLeftCell="A9" zoomScale="85" zoomScaleNormal="85" workbookViewId="0">
      <selection activeCell="D16" sqref="D16:AH16"/>
    </sheetView>
  </sheetViews>
  <sheetFormatPr baseColWidth="10" defaultColWidth="11.42578125" defaultRowHeight="12.75" outlineLevelRow="1" x14ac:dyDescent="0.2"/>
  <cols>
    <col min="1" max="3" width="24.7109375" style="8" customWidth="1"/>
    <col min="4" max="4" width="6.28515625" style="4" customWidth="1"/>
    <col min="5" max="9" width="6.28515625" style="3" customWidth="1"/>
    <col min="10" max="34" width="6.28515625" style="4" customWidth="1"/>
    <col min="35" max="16384" width="11.42578125" style="4"/>
  </cols>
  <sheetData>
    <row r="1" spans="1:55" ht="36" customHeight="1" x14ac:dyDescent="0.2">
      <c r="A1" s="72" t="s">
        <v>46</v>
      </c>
      <c r="B1" s="17"/>
      <c r="C1" s="17"/>
      <c r="J1" s="7"/>
      <c r="K1" s="7"/>
      <c r="L1" s="49"/>
      <c r="M1" s="49"/>
      <c r="N1" s="49"/>
      <c r="O1" s="49"/>
      <c r="P1" s="49"/>
      <c r="Q1" s="41"/>
      <c r="R1" s="49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73"/>
      <c r="B2" s="29"/>
      <c r="C2" s="29"/>
      <c r="D2" s="30"/>
      <c r="E2" s="30"/>
      <c r="F2" s="30"/>
      <c r="G2" s="30"/>
      <c r="H2" s="30"/>
      <c r="I2" s="30"/>
      <c r="J2" s="30"/>
      <c r="K2" s="30"/>
      <c r="L2" s="50"/>
      <c r="M2" s="16"/>
      <c r="N2" s="16"/>
      <c r="O2" s="46"/>
      <c r="P2" s="46"/>
      <c r="Q2" s="51"/>
      <c r="R2" s="46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</row>
    <row r="3" spans="1:55" customFormat="1" x14ac:dyDescent="0.2">
      <c r="A3" s="29"/>
      <c r="B3" s="29"/>
      <c r="C3" s="29"/>
      <c r="D3" s="31"/>
      <c r="E3" s="31"/>
      <c r="F3" s="31"/>
      <c r="G3" s="31"/>
      <c r="H3" s="31"/>
      <c r="I3" s="31"/>
      <c r="J3" s="31"/>
      <c r="K3" s="31"/>
      <c r="L3" s="50"/>
      <c r="M3" s="16"/>
      <c r="N3" s="16"/>
      <c r="O3" s="47"/>
      <c r="P3" s="47"/>
      <c r="Q3" s="51"/>
      <c r="R3" s="47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55" s="1" customFormat="1" x14ac:dyDescent="0.2">
      <c r="D4" s="32"/>
      <c r="E4" s="32"/>
      <c r="F4" s="32"/>
      <c r="G4" s="32"/>
      <c r="H4" s="32"/>
      <c r="I4" s="32"/>
      <c r="J4" s="32"/>
      <c r="K4" s="32"/>
      <c r="L4" s="5"/>
      <c r="M4" s="16"/>
      <c r="N4" s="16"/>
      <c r="O4" s="32"/>
      <c r="P4" s="32"/>
      <c r="Q4" s="51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</row>
    <row r="5" spans="1:55" s="1" customFormat="1" ht="18" x14ac:dyDescent="0.25">
      <c r="D5" s="33"/>
      <c r="E5" s="33"/>
      <c r="F5" s="54"/>
      <c r="G5" s="55"/>
      <c r="H5" s="55"/>
      <c r="I5" s="55"/>
      <c r="J5" s="55"/>
      <c r="K5" s="55"/>
      <c r="L5" s="56"/>
      <c r="M5" s="56"/>
      <c r="N5" s="56"/>
      <c r="O5" s="55"/>
      <c r="P5" s="55"/>
      <c r="Q5" s="57"/>
      <c r="R5" s="55"/>
      <c r="S5" s="55"/>
      <c r="T5" s="55"/>
      <c r="U5" s="55"/>
      <c r="V5" s="55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</row>
    <row r="6" spans="1:55" s="1" customFormat="1" x14ac:dyDescent="0.2">
      <c r="D6" s="32"/>
      <c r="E6" s="32"/>
      <c r="F6" s="32"/>
      <c r="G6" s="32"/>
      <c r="H6" s="32"/>
      <c r="I6" s="32"/>
      <c r="J6" s="32"/>
      <c r="K6" s="32"/>
      <c r="L6" s="5"/>
      <c r="M6" s="16"/>
      <c r="N6" s="16"/>
      <c r="O6" s="32"/>
      <c r="P6" s="32"/>
      <c r="Q6" s="51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55" s="1" customFormat="1" ht="18" x14ac:dyDescent="0.25">
      <c r="D7" s="32"/>
      <c r="E7" s="32"/>
      <c r="F7" s="53"/>
      <c r="G7" s="58"/>
      <c r="H7" s="58"/>
      <c r="I7" s="58"/>
      <c r="J7" s="58"/>
      <c r="K7" s="58"/>
      <c r="L7" s="56"/>
      <c r="M7" s="56"/>
      <c r="N7" s="56"/>
      <c r="O7" s="58"/>
      <c r="P7" s="58"/>
      <c r="Q7" s="51"/>
      <c r="R7" s="32"/>
      <c r="S7" s="32"/>
      <c r="T7" s="32"/>
      <c r="U7" s="52"/>
      <c r="V7" s="53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1:55" customFormat="1" x14ac:dyDescent="0.2">
      <c r="A8" s="29"/>
      <c r="B8" s="29"/>
      <c r="C8" s="29"/>
      <c r="D8" s="34"/>
      <c r="E8" s="35"/>
      <c r="F8" s="35"/>
      <c r="G8" s="35"/>
      <c r="H8" s="35"/>
      <c r="I8" s="35"/>
      <c r="J8" s="35"/>
      <c r="K8" s="35"/>
      <c r="L8" s="50"/>
      <c r="M8" s="16"/>
      <c r="N8" s="16"/>
      <c r="O8" s="35"/>
      <c r="P8" s="35"/>
      <c r="Q8" s="51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29"/>
      <c r="B9" s="29"/>
      <c r="C9" s="29"/>
      <c r="D9" s="2"/>
      <c r="E9" s="2"/>
      <c r="F9" s="48"/>
      <c r="G9" s="48"/>
      <c r="H9" s="48"/>
      <c r="I9" s="48"/>
      <c r="J9" s="48"/>
      <c r="K9" s="48"/>
      <c r="L9" s="50"/>
      <c r="M9" s="16"/>
      <c r="N9" s="16"/>
      <c r="O9" s="48"/>
      <c r="P9" s="48"/>
      <c r="Q9" s="51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29"/>
      <c r="B10" s="29"/>
      <c r="C10" s="29"/>
      <c r="D10" s="30"/>
      <c r="E10" s="30"/>
      <c r="F10" s="30"/>
      <c r="G10" s="30"/>
      <c r="H10" s="30"/>
      <c r="I10" s="30"/>
      <c r="J10" s="30"/>
      <c r="K10" s="30"/>
      <c r="L10" s="50"/>
      <c r="M10" s="16"/>
      <c r="N10" s="16"/>
      <c r="O10" s="46"/>
      <c r="P10" s="46"/>
      <c r="Q10" s="51"/>
      <c r="R10" s="46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55" customFormat="1" ht="15" customHeight="1" x14ac:dyDescent="0.2">
      <c r="A11" s="36"/>
      <c r="B11" s="36"/>
      <c r="C11" s="36"/>
      <c r="E11" s="1"/>
      <c r="F11" s="1"/>
      <c r="G11" s="1"/>
      <c r="H11" s="1"/>
      <c r="I11" s="1"/>
      <c r="J11" s="37"/>
      <c r="K11" s="37"/>
      <c r="L11" s="37"/>
      <c r="M11" s="38"/>
      <c r="N11" s="37"/>
      <c r="O11" s="37"/>
      <c r="P11" s="37"/>
      <c r="Q11" s="37"/>
      <c r="R11" s="37"/>
      <c r="S11" s="37"/>
      <c r="T11" s="37"/>
      <c r="U11" s="38"/>
      <c r="V11" s="37"/>
      <c r="W11" s="37"/>
      <c r="X11" s="37"/>
      <c r="Y11" s="37"/>
      <c r="Z11" s="37"/>
      <c r="AA11" s="37"/>
      <c r="AB11" s="39"/>
      <c r="AC11" s="37"/>
      <c r="AD11" s="37"/>
      <c r="AE11" s="38"/>
      <c r="AF11" s="37"/>
      <c r="AG11" s="37"/>
      <c r="AH11" s="37"/>
    </row>
    <row r="12" spans="1:55" ht="15.75" x14ac:dyDescent="0.25">
      <c r="A12" s="18"/>
      <c r="B12" s="18"/>
      <c r="C12" s="18"/>
      <c r="D12" s="78">
        <f>EDATE(DATE('année calendaire'!A1,10,1),0)</f>
        <v>40816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80"/>
    </row>
    <row r="13" spans="1:55" s="3" customFormat="1" ht="12.75" customHeight="1" x14ac:dyDescent="0.2">
      <c r="A13" s="15"/>
      <c r="B13" s="15"/>
      <c r="C13" s="15"/>
      <c r="D13" s="40">
        <f>D12</f>
        <v>40816</v>
      </c>
      <c r="E13" s="40">
        <f>D13+1</f>
        <v>40817</v>
      </c>
      <c r="F13" s="40">
        <f>E13+1</f>
        <v>40818</v>
      </c>
      <c r="G13" s="40">
        <f>F13+1</f>
        <v>40819</v>
      </c>
      <c r="H13" s="40">
        <f t="shared" ref="H13:AC13" si="0">G13+1</f>
        <v>40820</v>
      </c>
      <c r="I13" s="40">
        <f t="shared" si="0"/>
        <v>40821</v>
      </c>
      <c r="J13" s="40">
        <f t="shared" si="0"/>
        <v>40822</v>
      </c>
      <c r="K13" s="40">
        <f t="shared" si="0"/>
        <v>40823</v>
      </c>
      <c r="L13" s="40">
        <f t="shared" si="0"/>
        <v>40824</v>
      </c>
      <c r="M13" s="40">
        <f t="shared" si="0"/>
        <v>40825</v>
      </c>
      <c r="N13" s="40">
        <f t="shared" si="0"/>
        <v>40826</v>
      </c>
      <c r="O13" s="40">
        <f t="shared" si="0"/>
        <v>40827</v>
      </c>
      <c r="P13" s="40">
        <f t="shared" si="0"/>
        <v>40828</v>
      </c>
      <c r="Q13" s="40">
        <f t="shared" si="0"/>
        <v>40829</v>
      </c>
      <c r="R13" s="40">
        <f t="shared" si="0"/>
        <v>40830</v>
      </c>
      <c r="S13" s="40">
        <f t="shared" si="0"/>
        <v>40831</v>
      </c>
      <c r="T13" s="40">
        <f t="shared" si="0"/>
        <v>40832</v>
      </c>
      <c r="U13" s="40">
        <f t="shared" si="0"/>
        <v>40833</v>
      </c>
      <c r="V13" s="40">
        <f t="shared" si="0"/>
        <v>40834</v>
      </c>
      <c r="W13" s="40">
        <f t="shared" si="0"/>
        <v>40835</v>
      </c>
      <c r="X13" s="40">
        <f t="shared" si="0"/>
        <v>40836</v>
      </c>
      <c r="Y13" s="40">
        <f t="shared" si="0"/>
        <v>40837</v>
      </c>
      <c r="Z13" s="40">
        <f t="shared" si="0"/>
        <v>40838</v>
      </c>
      <c r="AA13" s="40">
        <f t="shared" si="0"/>
        <v>40839</v>
      </c>
      <c r="AB13" s="40">
        <f t="shared" si="0"/>
        <v>40840</v>
      </c>
      <c r="AC13" s="40">
        <f t="shared" si="0"/>
        <v>40841</v>
      </c>
      <c r="AD13" s="40">
        <f>IF(AC13&lt;&gt;"",IF(AC13+1&lt;=EOMONTH(($D$12)*1,0),AC13+1,""),"")</f>
        <v>40842</v>
      </c>
      <c r="AE13" s="40">
        <f>IF(AD13="","",IF(MONTH(AD13+1)&lt;&gt;MONTH(AD13),"",AD13+1))</f>
        <v>40843</v>
      </c>
      <c r="AF13" s="40">
        <f t="shared" ref="AF13:AH13" si="1">IF(AE13="","",IF(MONTH(AE13+1)&lt;&gt;MONTH(AE13),"",AE13+1))</f>
        <v>40844</v>
      </c>
      <c r="AG13" s="40">
        <f t="shared" si="1"/>
        <v>40845</v>
      </c>
      <c r="AH13" s="40">
        <f t="shared" si="1"/>
        <v>40846</v>
      </c>
    </row>
    <row r="14" spans="1:55" x14ac:dyDescent="0.2">
      <c r="A14" s="9" t="s">
        <v>47</v>
      </c>
      <c r="B14" s="9" t="s">
        <v>48</v>
      </c>
      <c r="C14" s="9" t="s">
        <v>16</v>
      </c>
      <c r="D14" s="59">
        <f>D13</f>
        <v>40816</v>
      </c>
      <c r="E14" s="59">
        <f t="shared" ref="E14:AH14" si="2">E13</f>
        <v>40817</v>
      </c>
      <c r="F14" s="59">
        <f t="shared" si="2"/>
        <v>40818</v>
      </c>
      <c r="G14" s="59">
        <f t="shared" si="2"/>
        <v>40819</v>
      </c>
      <c r="H14" s="59">
        <f t="shared" si="2"/>
        <v>40820</v>
      </c>
      <c r="I14" s="59">
        <f t="shared" si="2"/>
        <v>40821</v>
      </c>
      <c r="J14" s="59">
        <f t="shared" si="2"/>
        <v>40822</v>
      </c>
      <c r="K14" s="59">
        <f t="shared" si="2"/>
        <v>40823</v>
      </c>
      <c r="L14" s="59">
        <f t="shared" si="2"/>
        <v>40824</v>
      </c>
      <c r="M14" s="59">
        <f t="shared" si="2"/>
        <v>40825</v>
      </c>
      <c r="N14" s="59">
        <f t="shared" si="2"/>
        <v>40826</v>
      </c>
      <c r="O14" s="59">
        <f t="shared" si="2"/>
        <v>40827</v>
      </c>
      <c r="P14" s="59">
        <f t="shared" si="2"/>
        <v>40828</v>
      </c>
      <c r="Q14" s="59">
        <f t="shared" si="2"/>
        <v>40829</v>
      </c>
      <c r="R14" s="59">
        <f t="shared" si="2"/>
        <v>40830</v>
      </c>
      <c r="S14" s="59">
        <f t="shared" si="2"/>
        <v>40831</v>
      </c>
      <c r="T14" s="59">
        <f t="shared" si="2"/>
        <v>40832</v>
      </c>
      <c r="U14" s="59">
        <f t="shared" si="2"/>
        <v>40833</v>
      </c>
      <c r="V14" s="59">
        <f t="shared" si="2"/>
        <v>40834</v>
      </c>
      <c r="W14" s="59">
        <f t="shared" si="2"/>
        <v>40835</v>
      </c>
      <c r="X14" s="59">
        <f t="shared" si="2"/>
        <v>40836</v>
      </c>
      <c r="Y14" s="59">
        <f t="shared" si="2"/>
        <v>40837</v>
      </c>
      <c r="Z14" s="59">
        <f t="shared" si="2"/>
        <v>40838</v>
      </c>
      <c r="AA14" s="59">
        <f t="shared" si="2"/>
        <v>40839</v>
      </c>
      <c r="AB14" s="59">
        <f t="shared" si="2"/>
        <v>40840</v>
      </c>
      <c r="AC14" s="59">
        <f t="shared" si="2"/>
        <v>40841</v>
      </c>
      <c r="AD14" s="59">
        <f t="shared" si="2"/>
        <v>40842</v>
      </c>
      <c r="AE14" s="59">
        <f t="shared" si="2"/>
        <v>40843</v>
      </c>
      <c r="AF14" s="59">
        <f t="shared" si="2"/>
        <v>40844</v>
      </c>
      <c r="AG14" s="59">
        <f t="shared" si="2"/>
        <v>40845</v>
      </c>
      <c r="AH14" s="59">
        <f t="shared" si="2"/>
        <v>40846</v>
      </c>
      <c r="AI14" s="4" t="s">
        <v>49</v>
      </c>
    </row>
    <row r="15" spans="1:55" s="3" customFormat="1" ht="13.9" customHeight="1" outlineLevel="1" x14ac:dyDescent="0.2">
      <c r="A15" s="43"/>
      <c r="B15" s="71"/>
      <c r="C15" s="71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3">
        <f>SUM(H15:AH15)</f>
        <v>0</v>
      </c>
    </row>
    <row r="16" spans="1:55" s="3" customFormat="1" x14ac:dyDescent="0.2">
      <c r="A16" s="42"/>
      <c r="B16" s="42"/>
      <c r="C16" s="42"/>
      <c r="D16" s="44">
        <f>SUM(D$15:D15)</f>
        <v>0</v>
      </c>
      <c r="E16" s="44">
        <f>SUM(E$15:E15)</f>
        <v>0</v>
      </c>
      <c r="F16" s="44">
        <f>SUM(F$15:F15)</f>
        <v>0</v>
      </c>
      <c r="G16" s="44">
        <f>SUM(G$15:G15)</f>
        <v>0</v>
      </c>
      <c r="H16" s="44">
        <f>SUM(H$15:H15)</f>
        <v>0</v>
      </c>
      <c r="I16" s="44">
        <f>SUM(I$15:I15)</f>
        <v>0</v>
      </c>
      <c r="J16" s="44">
        <f>SUM(J$15:J15)</f>
        <v>0</v>
      </c>
      <c r="K16" s="44">
        <f>SUM(K$15:K15)</f>
        <v>0</v>
      </c>
      <c r="L16" s="44">
        <f>SUM(L$15:L15)</f>
        <v>0</v>
      </c>
      <c r="M16" s="44">
        <f>SUM(M$15:M15)</f>
        <v>0</v>
      </c>
      <c r="N16" s="44">
        <f>SUM(N$15:N15)</f>
        <v>0</v>
      </c>
      <c r="O16" s="44">
        <f>SUM(O$15:O15)</f>
        <v>0</v>
      </c>
      <c r="P16" s="44">
        <f>SUM(P$15:P15)</f>
        <v>0</v>
      </c>
      <c r="Q16" s="44">
        <f>SUM(Q$15:Q15)</f>
        <v>0</v>
      </c>
      <c r="R16" s="44">
        <f>SUM(R$15:R15)</f>
        <v>0</v>
      </c>
      <c r="S16" s="44">
        <f>SUM(S$15:S15)</f>
        <v>0</v>
      </c>
      <c r="T16" s="44">
        <f>SUM(T$15:T15)</f>
        <v>0</v>
      </c>
      <c r="U16" s="44">
        <f>SUM(U$15:U15)</f>
        <v>0</v>
      </c>
      <c r="V16" s="44">
        <f>SUM(V$15:V15)</f>
        <v>0</v>
      </c>
      <c r="W16" s="44">
        <f>SUM(W$15:W15)</f>
        <v>0</v>
      </c>
      <c r="X16" s="44">
        <f>SUM(X$15:X15)</f>
        <v>0</v>
      </c>
      <c r="Y16" s="44">
        <f>SUM(Y$15:Y15)</f>
        <v>0</v>
      </c>
      <c r="Z16" s="44">
        <f>SUM(Z$15:Z15)</f>
        <v>0</v>
      </c>
      <c r="AA16" s="44">
        <f>SUM(AA$15:AA15)</f>
        <v>0</v>
      </c>
      <c r="AB16" s="44">
        <f>SUM(AB$15:AB15)</f>
        <v>0</v>
      </c>
      <c r="AC16" s="44">
        <f>SUM(AC$15:AC15)</f>
        <v>0</v>
      </c>
      <c r="AD16" s="44">
        <f>SUM(AD$15:AD15)</f>
        <v>0</v>
      </c>
      <c r="AE16" s="44">
        <f>SUM(AE$15:AE15)</f>
        <v>0</v>
      </c>
      <c r="AF16" s="44">
        <f>SUM(AF$15:AF15)</f>
        <v>0</v>
      </c>
      <c r="AG16" s="44">
        <f>SUM(AG$15:AG15)</f>
        <v>0</v>
      </c>
      <c r="AH16" s="44">
        <f>SUM(AH$15:AH15)</f>
        <v>0</v>
      </c>
      <c r="AI16" s="3">
        <f>SUM(H16:AH16)</f>
        <v>0</v>
      </c>
    </row>
    <row r="17" spans="1:34" s="3" customFormat="1" x14ac:dyDescent="0.2">
      <c r="A17" s="42"/>
      <c r="B17" s="42"/>
      <c r="C17" s="4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</row>
    <row r="18" spans="1:34" s="3" customFormat="1" x14ac:dyDescent="0.2">
      <c r="A18" s="42"/>
      <c r="B18" s="42"/>
      <c r="C18" s="42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s="3" customFormat="1" x14ac:dyDescent="0.2">
      <c r="A19" s="13"/>
      <c r="B19" s="13"/>
      <c r="C19" s="1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">
      <c r="D20" s="10"/>
      <c r="E20" s="5"/>
      <c r="F20" s="5"/>
      <c r="G20" s="5"/>
      <c r="H20" s="5"/>
      <c r="I20" s="5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15.75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x14ac:dyDescent="0.2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x14ac:dyDescent="0.2"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3" customFormat="1" x14ac:dyDescent="0.2">
      <c r="A24" s="13"/>
      <c r="B24" s="13"/>
      <c r="C24" s="1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s="3" customFormat="1" x14ac:dyDescent="0.2">
      <c r="A25" s="13"/>
      <c r="B25" s="13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</row>
    <row r="26" spans="1:34" s="3" customFormat="1" x14ac:dyDescent="0.2">
      <c r="A26" s="13"/>
      <c r="B26" s="13"/>
      <c r="C26" s="1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s="3" customFormat="1" x14ac:dyDescent="0.2">
      <c r="A27" s="13"/>
      <c r="B27" s="13"/>
      <c r="C27" s="1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">
      <c r="D28" s="10"/>
      <c r="E28" s="5"/>
      <c r="F28" s="5"/>
      <c r="G28" s="5"/>
      <c r="H28" s="5"/>
      <c r="I28" s="5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ht="15.75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2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x14ac:dyDescent="0.2"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 s="3" customFormat="1" x14ac:dyDescent="0.2">
      <c r="A32" s="13"/>
      <c r="B32" s="13"/>
      <c r="C32" s="13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s="3" customFormat="1" x14ac:dyDescent="0.2">
      <c r="A33" s="13"/>
      <c r="B33" s="13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</row>
    <row r="34" spans="1:34" s="3" customFormat="1" x14ac:dyDescent="0.2">
      <c r="A34" s="13"/>
      <c r="B34" s="13"/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s="3" customFormat="1" x14ac:dyDescent="0.2">
      <c r="A35" s="13"/>
      <c r="B35" s="13"/>
      <c r="C35" s="13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">
      <c r="D36" s="10"/>
      <c r="E36" s="5"/>
      <c r="F36" s="5"/>
      <c r="G36" s="5"/>
      <c r="H36" s="5"/>
      <c r="I36" s="5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5.75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x14ac:dyDescent="0.2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x14ac:dyDescent="0.2"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1:34" s="3" customFormat="1" x14ac:dyDescent="0.2">
      <c r="A40" s="13"/>
      <c r="B40" s="13"/>
      <c r="C40" s="13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s="3" customFormat="1" x14ac:dyDescent="0.2">
      <c r="A41" s="13"/>
      <c r="B41" s="13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</row>
    <row r="42" spans="1:34" s="3" customFormat="1" x14ac:dyDescent="0.2">
      <c r="A42" s="13"/>
      <c r="B42" s="13"/>
      <c r="C42" s="13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s="3" customFormat="1" x14ac:dyDescent="0.2">
      <c r="A43" s="13"/>
      <c r="B43" s="13"/>
      <c r="C43" s="13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</row>
    <row r="44" spans="1:34" x14ac:dyDescent="0.2">
      <c r="D44" s="10"/>
      <c r="E44" s="5"/>
      <c r="F44" s="5"/>
      <c r="G44" s="5"/>
      <c r="H44" s="5"/>
      <c r="I44" s="5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15.75" x14ac:dyDescent="0.25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 spans="1:34" x14ac:dyDescent="0.2"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1:34" s="3" customFormat="1" x14ac:dyDescent="0.2">
      <c r="A48" s="13"/>
      <c r="B48" s="13"/>
      <c r="C48" s="13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s="3" customFormat="1" x14ac:dyDescent="0.2">
      <c r="A49" s="13"/>
      <c r="B49" s="13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</row>
    <row r="50" spans="1:34" s="3" customFormat="1" x14ac:dyDescent="0.2">
      <c r="A50" s="13"/>
      <c r="B50" s="13"/>
      <c r="C50" s="13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s="3" customFormat="1" x14ac:dyDescent="0.2">
      <c r="A51" s="13"/>
      <c r="B51" s="13"/>
      <c r="C51" s="13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x14ac:dyDescent="0.2">
      <c r="D52" s="10"/>
      <c r="E52" s="5"/>
      <c r="F52" s="5"/>
      <c r="G52" s="5"/>
      <c r="H52" s="5"/>
      <c r="I52" s="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ht="15.75" x14ac:dyDescent="0.25"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x14ac:dyDescent="0.2"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1:34" x14ac:dyDescent="0.2"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1:34" s="3" customFormat="1" x14ac:dyDescent="0.2">
      <c r="A56" s="13"/>
      <c r="B56" s="13"/>
      <c r="C56" s="13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s="3" customFormat="1" x14ac:dyDescent="0.2">
      <c r="A57" s="13"/>
      <c r="B57" s="13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</row>
    <row r="58" spans="1:34" s="3" customFormat="1" x14ac:dyDescent="0.2">
      <c r="A58" s="13"/>
      <c r="B58" s="13"/>
      <c r="C58" s="13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s="3" customFormat="1" x14ac:dyDescent="0.2">
      <c r="A59" s="13"/>
      <c r="B59" s="13"/>
      <c r="C59" s="13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x14ac:dyDescent="0.2">
      <c r="D60" s="10"/>
      <c r="E60" s="5"/>
      <c r="F60" s="5"/>
      <c r="G60" s="5"/>
      <c r="H60" s="5"/>
      <c r="I60" s="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x14ac:dyDescent="0.2">
      <c r="D61" s="10"/>
      <c r="E61" s="5"/>
      <c r="F61" s="5"/>
      <c r="G61" s="5"/>
      <c r="H61" s="5"/>
      <c r="I61" s="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x14ac:dyDescent="0.2">
      <c r="D62" s="10"/>
      <c r="E62" s="5"/>
      <c r="F62" s="5"/>
      <c r="G62" s="5"/>
      <c r="H62" s="5"/>
      <c r="I62" s="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">
      <c r="D63" s="10"/>
      <c r="E63" s="5"/>
      <c r="F63" s="5"/>
      <c r="G63" s="5"/>
      <c r="H63" s="5"/>
      <c r="I63" s="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x14ac:dyDescent="0.2">
      <c r="D64" s="10"/>
      <c r="E64" s="5"/>
      <c r="F64" s="5"/>
      <c r="G64" s="5"/>
      <c r="H64" s="5"/>
      <c r="I64" s="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</sheetData>
  <mergeCells count="1">
    <mergeCell ref="D12:AH12"/>
  </mergeCells>
  <phoneticPr fontId="1" type="noConversion"/>
  <conditionalFormatting sqref="Q2:Q4 Q6:Q10">
    <cfRule type="cellIs" dxfId="457" priority="204" stopIfTrue="1" operator="equal">
      <formula>"GV"</formula>
    </cfRule>
    <cfRule type="cellIs" dxfId="456" priority="205" stopIfTrue="1" operator="equal">
      <formula>"PC"</formula>
    </cfRule>
    <cfRule type="cellIs" dxfId="455" priority="206" stopIfTrue="1" operator="equal">
      <formula>"R"</formula>
    </cfRule>
    <cfRule type="cellIs" dxfId="454" priority="207" stopIfTrue="1" operator="equal">
      <formula>"E"</formula>
    </cfRule>
    <cfRule type="cellIs" dxfId="453" priority="208" stopIfTrue="1" operator="equal">
      <formula>"PT"</formula>
    </cfRule>
    <cfRule type="cellIs" dxfId="452" priority="209" stopIfTrue="1" operator="equal">
      <formula>"mt"</formula>
    </cfRule>
  </conditionalFormatting>
  <conditionalFormatting sqref="Q2:Q10">
    <cfRule type="cellIs" dxfId="451" priority="261" stopIfTrue="1" operator="equal">
      <formula>"cc"</formula>
    </cfRule>
    <cfRule type="cellIs" dxfId="450" priority="262" stopIfTrue="1" operator="equal">
      <formula>"cl"</formula>
    </cfRule>
    <cfRule type="cellIs" dxfId="449" priority="263" stopIfTrue="1" operator="equal">
      <formula>"m"</formula>
    </cfRule>
  </conditionalFormatting>
  <conditionalFormatting sqref="Q2:Q10">
    <cfRule type="cellIs" dxfId="448" priority="258" stopIfTrue="1" operator="equal">
      <formula>"F"</formula>
    </cfRule>
    <cfRule type="cellIs" dxfId="447" priority="259" stopIfTrue="1" operator="equal">
      <formula>"WK"</formula>
    </cfRule>
    <cfRule type="cellIs" dxfId="446" priority="260" stopIfTrue="1" operator="equal">
      <formula>"T"</formula>
    </cfRule>
  </conditionalFormatting>
  <conditionalFormatting sqref="Q5">
    <cfRule type="cellIs" dxfId="445" priority="192" stopIfTrue="1" operator="equal">
      <formula>"GV"</formula>
    </cfRule>
    <cfRule type="cellIs" dxfId="444" priority="193" stopIfTrue="1" operator="equal">
      <formula>"PC"</formula>
    </cfRule>
    <cfRule type="cellIs" dxfId="443" priority="194" stopIfTrue="1" operator="equal">
      <formula>"R"</formula>
    </cfRule>
    <cfRule type="cellIs" dxfId="442" priority="195" stopIfTrue="1" operator="equal">
      <formula>"E"</formula>
    </cfRule>
    <cfRule type="cellIs" dxfId="441" priority="196" stopIfTrue="1" operator="equal">
      <formula>"PT"</formula>
    </cfRule>
    <cfRule type="cellIs" dxfId="440" priority="197" stopIfTrue="1" operator="equal">
      <formula>"mt"</formula>
    </cfRule>
  </conditionalFormatting>
  <conditionalFormatting sqref="D14:AH14">
    <cfRule type="expression" dxfId="439" priority="107">
      <formula>COUNTIF($D$13:$AH$13,férié)</formula>
    </cfRule>
  </conditionalFormatting>
  <conditionalFormatting sqref="Q2:Q10">
    <cfRule type="cellIs" dxfId="438" priority="104" stopIfTrue="1" operator="equal">
      <formula>"cc"</formula>
    </cfRule>
    <cfRule type="cellIs" dxfId="437" priority="105" stopIfTrue="1" operator="equal">
      <formula>"cl"</formula>
    </cfRule>
    <cfRule type="cellIs" dxfId="436" priority="106" stopIfTrue="1" operator="equal">
      <formula>"m"</formula>
    </cfRule>
  </conditionalFormatting>
  <conditionalFormatting sqref="Q2:Q10">
    <cfRule type="cellIs" dxfId="435" priority="101" stopIfTrue="1" operator="equal">
      <formula>"F"</formula>
    </cfRule>
    <cfRule type="cellIs" dxfId="434" priority="102" stopIfTrue="1" operator="equal">
      <formula>"WK"</formula>
    </cfRule>
    <cfRule type="cellIs" dxfId="433" priority="103" stopIfTrue="1" operator="equal">
      <formula>"T"</formula>
    </cfRule>
  </conditionalFormatting>
  <conditionalFormatting sqref="Q2:Q4 Q6:Q10">
    <cfRule type="cellIs" dxfId="432" priority="95" stopIfTrue="1" operator="equal">
      <formula>"GV"</formula>
    </cfRule>
    <cfRule type="cellIs" dxfId="431" priority="96" stopIfTrue="1" operator="equal">
      <formula>"PC"</formula>
    </cfRule>
    <cfRule type="cellIs" dxfId="430" priority="97" stopIfTrue="1" operator="equal">
      <formula>"R"</formula>
    </cfRule>
    <cfRule type="cellIs" dxfId="429" priority="98" stopIfTrue="1" operator="equal">
      <formula>"E"</formula>
    </cfRule>
    <cfRule type="cellIs" dxfId="428" priority="99" stopIfTrue="1" operator="equal">
      <formula>"PT"</formula>
    </cfRule>
    <cfRule type="cellIs" dxfId="427" priority="100" stopIfTrue="1" operator="equal">
      <formula>"mt"</formula>
    </cfRule>
  </conditionalFormatting>
  <conditionalFormatting sqref="Q5">
    <cfRule type="cellIs" dxfId="426" priority="89" stopIfTrue="1" operator="equal">
      <formula>"GV"</formula>
    </cfRule>
    <cfRule type="cellIs" dxfId="425" priority="90" stopIfTrue="1" operator="equal">
      <formula>"PC"</formula>
    </cfRule>
    <cfRule type="cellIs" dxfId="424" priority="91" stopIfTrue="1" operator="equal">
      <formula>"R"</formula>
    </cfRule>
    <cfRule type="cellIs" dxfId="423" priority="92" stopIfTrue="1" operator="equal">
      <formula>"E"</formula>
    </cfRule>
    <cfRule type="cellIs" dxfId="422" priority="93" stopIfTrue="1" operator="equal">
      <formula>"PT"</formula>
    </cfRule>
    <cfRule type="cellIs" dxfId="421" priority="94" stopIfTrue="1" operator="equal">
      <formula>"mt"</formula>
    </cfRule>
  </conditionalFormatting>
  <conditionalFormatting sqref="D14:AH14">
    <cfRule type="expression" dxfId="420" priority="88">
      <formula>COUNTIF($D$13:$AH$13,férié)</formula>
    </cfRule>
  </conditionalFormatting>
  <conditionalFormatting sqref="D15:AH16">
    <cfRule type="expression" dxfId="419" priority="85">
      <formula>D$13=""</formula>
    </cfRule>
    <cfRule type="expression" dxfId="418" priority="86">
      <formula>COUNTIF(JF,D$13)</formula>
    </cfRule>
    <cfRule type="expression" dxfId="417" priority="87">
      <formula>WEEKDAY(D$13,2)&gt;5</formula>
    </cfRule>
  </conditionalFormatting>
  <conditionalFormatting sqref="Q2:Q10">
    <cfRule type="cellIs" dxfId="416" priority="82" stopIfTrue="1" operator="equal">
      <formula>"cc"</formula>
    </cfRule>
    <cfRule type="cellIs" dxfId="415" priority="83" stopIfTrue="1" operator="equal">
      <formula>"cl"</formula>
    </cfRule>
    <cfRule type="cellIs" dxfId="414" priority="84" stopIfTrue="1" operator="equal">
      <formula>"m"</formula>
    </cfRule>
  </conditionalFormatting>
  <conditionalFormatting sqref="Q2:Q10">
    <cfRule type="cellIs" dxfId="413" priority="79" stopIfTrue="1" operator="equal">
      <formula>"F"</formula>
    </cfRule>
    <cfRule type="cellIs" dxfId="412" priority="80" stopIfTrue="1" operator="equal">
      <formula>"WK"</formula>
    </cfRule>
    <cfRule type="cellIs" dxfId="411" priority="81" stopIfTrue="1" operator="equal">
      <formula>"T"</formula>
    </cfRule>
  </conditionalFormatting>
  <conditionalFormatting sqref="Q2:Q4 Q6:Q10">
    <cfRule type="cellIs" dxfId="410" priority="73" stopIfTrue="1" operator="equal">
      <formula>"GV"</formula>
    </cfRule>
    <cfRule type="cellIs" dxfId="409" priority="74" stopIfTrue="1" operator="equal">
      <formula>"PC"</formula>
    </cfRule>
    <cfRule type="cellIs" dxfId="408" priority="75" stopIfTrue="1" operator="equal">
      <formula>"R"</formula>
    </cfRule>
    <cfRule type="cellIs" dxfId="407" priority="76" stopIfTrue="1" operator="equal">
      <formula>"E"</formula>
    </cfRule>
    <cfRule type="cellIs" dxfId="406" priority="77" stopIfTrue="1" operator="equal">
      <formula>"PT"</formula>
    </cfRule>
    <cfRule type="cellIs" dxfId="405" priority="78" stopIfTrue="1" operator="equal">
      <formula>"mt"</formula>
    </cfRule>
  </conditionalFormatting>
  <conditionalFormatting sqref="Q5">
    <cfRule type="cellIs" dxfId="404" priority="67" stopIfTrue="1" operator="equal">
      <formula>"GV"</formula>
    </cfRule>
    <cfRule type="cellIs" dxfId="403" priority="68" stopIfTrue="1" operator="equal">
      <formula>"PC"</formula>
    </cfRule>
    <cfRule type="cellIs" dxfId="402" priority="69" stopIfTrue="1" operator="equal">
      <formula>"R"</formula>
    </cfRule>
    <cfRule type="cellIs" dxfId="401" priority="70" stopIfTrue="1" operator="equal">
      <formula>"E"</formula>
    </cfRule>
    <cfRule type="cellIs" dxfId="400" priority="71" stopIfTrue="1" operator="equal">
      <formula>"PT"</formula>
    </cfRule>
    <cfRule type="cellIs" dxfId="399" priority="72" stopIfTrue="1" operator="equal">
      <formula>"mt"</formula>
    </cfRule>
  </conditionalFormatting>
  <conditionalFormatting sqref="D14:AH14">
    <cfRule type="expression" dxfId="398" priority="66">
      <formula>COUNTIF($D$13:$AH$13,férié)</formula>
    </cfRule>
  </conditionalFormatting>
  <conditionalFormatting sqref="D15:AH16">
    <cfRule type="expression" dxfId="397" priority="64">
      <formula>COUNTIF(JF,D$13)</formula>
    </cfRule>
    <cfRule type="expression" dxfId="396" priority="65">
      <formula>WEEKDAY(D$13,2)&gt;5</formula>
    </cfRule>
  </conditionalFormatting>
  <conditionalFormatting sqref="D13:AH16">
    <cfRule type="expression" dxfId="395" priority="63" stopIfTrue="1">
      <formula>D$13=""</formula>
    </cfRule>
  </conditionalFormatting>
  <conditionalFormatting sqref="Q2:Q4 Q6:Q10">
    <cfRule type="cellIs" dxfId="394" priority="57" stopIfTrue="1" operator="equal">
      <formula>"GV"</formula>
    </cfRule>
    <cfRule type="cellIs" dxfId="393" priority="58" stopIfTrue="1" operator="equal">
      <formula>"PC"</formula>
    </cfRule>
    <cfRule type="cellIs" dxfId="392" priority="59" stopIfTrue="1" operator="equal">
      <formula>"R"</formula>
    </cfRule>
    <cfRule type="cellIs" dxfId="391" priority="60" stopIfTrue="1" operator="equal">
      <formula>"E"</formula>
    </cfRule>
    <cfRule type="cellIs" dxfId="390" priority="61" stopIfTrue="1" operator="equal">
      <formula>"PT"</formula>
    </cfRule>
    <cfRule type="cellIs" dxfId="389" priority="62" stopIfTrue="1" operator="equal">
      <formula>"mt"</formula>
    </cfRule>
  </conditionalFormatting>
  <conditionalFormatting sqref="Q2:Q10">
    <cfRule type="cellIs" dxfId="388" priority="54" stopIfTrue="1" operator="equal">
      <formula>"cc"</formula>
    </cfRule>
    <cfRule type="cellIs" dxfId="387" priority="55" stopIfTrue="1" operator="equal">
      <formula>"cl"</formula>
    </cfRule>
    <cfRule type="cellIs" dxfId="386" priority="56" stopIfTrue="1" operator="equal">
      <formula>"m"</formula>
    </cfRule>
  </conditionalFormatting>
  <conditionalFormatting sqref="Q2:Q10">
    <cfRule type="cellIs" dxfId="385" priority="51" stopIfTrue="1" operator="equal">
      <formula>"F"</formula>
    </cfRule>
    <cfRule type="cellIs" dxfId="384" priority="52" stopIfTrue="1" operator="equal">
      <formula>"WK"</formula>
    </cfRule>
    <cfRule type="cellIs" dxfId="383" priority="53" stopIfTrue="1" operator="equal">
      <formula>"T"</formula>
    </cfRule>
  </conditionalFormatting>
  <conditionalFormatting sqref="Q5">
    <cfRule type="cellIs" dxfId="382" priority="45" stopIfTrue="1" operator="equal">
      <formula>"GV"</formula>
    </cfRule>
    <cfRule type="cellIs" dxfId="381" priority="46" stopIfTrue="1" operator="equal">
      <formula>"PC"</formula>
    </cfRule>
    <cfRule type="cellIs" dxfId="380" priority="47" stopIfTrue="1" operator="equal">
      <formula>"R"</formula>
    </cfRule>
    <cfRule type="cellIs" dxfId="379" priority="48" stopIfTrue="1" operator="equal">
      <formula>"E"</formula>
    </cfRule>
    <cfRule type="cellIs" dxfId="378" priority="49" stopIfTrue="1" operator="equal">
      <formula>"PT"</formula>
    </cfRule>
    <cfRule type="cellIs" dxfId="377" priority="50" stopIfTrue="1" operator="equal">
      <formula>"mt"</formula>
    </cfRule>
  </conditionalFormatting>
  <conditionalFormatting sqref="D14:AH14">
    <cfRule type="expression" dxfId="376" priority="44">
      <formula>COUNTIF($D$13:$AH$13,férié)</formula>
    </cfRule>
  </conditionalFormatting>
  <conditionalFormatting sqref="Q2:Q10">
    <cfRule type="cellIs" dxfId="375" priority="41" stopIfTrue="1" operator="equal">
      <formula>"cc"</formula>
    </cfRule>
    <cfRule type="cellIs" dxfId="374" priority="42" stopIfTrue="1" operator="equal">
      <formula>"cl"</formula>
    </cfRule>
    <cfRule type="cellIs" dxfId="373" priority="43" stopIfTrue="1" operator="equal">
      <formula>"m"</formula>
    </cfRule>
  </conditionalFormatting>
  <conditionalFormatting sqref="Q2:Q10">
    <cfRule type="cellIs" dxfId="372" priority="38" stopIfTrue="1" operator="equal">
      <formula>"F"</formula>
    </cfRule>
    <cfRule type="cellIs" dxfId="371" priority="39" stopIfTrue="1" operator="equal">
      <formula>"WK"</formula>
    </cfRule>
    <cfRule type="cellIs" dxfId="370" priority="40" stopIfTrue="1" operator="equal">
      <formula>"T"</formula>
    </cfRule>
  </conditionalFormatting>
  <conditionalFormatting sqref="Q2:Q4 Q6:Q10">
    <cfRule type="cellIs" dxfId="369" priority="32" stopIfTrue="1" operator="equal">
      <formula>"GV"</formula>
    </cfRule>
    <cfRule type="cellIs" dxfId="368" priority="33" stopIfTrue="1" operator="equal">
      <formula>"PC"</formula>
    </cfRule>
    <cfRule type="cellIs" dxfId="367" priority="34" stopIfTrue="1" operator="equal">
      <formula>"R"</formula>
    </cfRule>
    <cfRule type="cellIs" dxfId="366" priority="35" stopIfTrue="1" operator="equal">
      <formula>"E"</formula>
    </cfRule>
    <cfRule type="cellIs" dxfId="365" priority="36" stopIfTrue="1" operator="equal">
      <formula>"PT"</formula>
    </cfRule>
    <cfRule type="cellIs" dxfId="364" priority="37" stopIfTrue="1" operator="equal">
      <formula>"mt"</formula>
    </cfRule>
  </conditionalFormatting>
  <conditionalFormatting sqref="Q5">
    <cfRule type="cellIs" dxfId="363" priority="26" stopIfTrue="1" operator="equal">
      <formula>"GV"</formula>
    </cfRule>
    <cfRule type="cellIs" dxfId="362" priority="27" stopIfTrue="1" operator="equal">
      <formula>"PC"</formula>
    </cfRule>
    <cfRule type="cellIs" dxfId="361" priority="28" stopIfTrue="1" operator="equal">
      <formula>"R"</formula>
    </cfRule>
    <cfRule type="cellIs" dxfId="360" priority="29" stopIfTrue="1" operator="equal">
      <formula>"E"</formula>
    </cfRule>
    <cfRule type="cellIs" dxfId="359" priority="30" stopIfTrue="1" operator="equal">
      <formula>"PT"</formula>
    </cfRule>
    <cfRule type="cellIs" dxfId="358" priority="31" stopIfTrue="1" operator="equal">
      <formula>"mt"</formula>
    </cfRule>
  </conditionalFormatting>
  <conditionalFormatting sqref="D14:AH14">
    <cfRule type="expression" dxfId="357" priority="25">
      <formula>COUNTIF($D$13:$AH$13,férié)</formula>
    </cfRule>
  </conditionalFormatting>
  <conditionalFormatting sqref="Q2:Q10">
    <cfRule type="cellIs" dxfId="356" priority="20" stopIfTrue="1" operator="equal">
      <formula>"cc"</formula>
    </cfRule>
    <cfRule type="cellIs" dxfId="355" priority="21" stopIfTrue="1" operator="equal">
      <formula>"cl"</formula>
    </cfRule>
    <cfRule type="cellIs" dxfId="354" priority="22" stopIfTrue="1" operator="equal">
      <formula>"m"</formula>
    </cfRule>
  </conditionalFormatting>
  <conditionalFormatting sqref="Q2:Q10">
    <cfRule type="cellIs" dxfId="353" priority="17" stopIfTrue="1" operator="equal">
      <formula>"F"</formula>
    </cfRule>
    <cfRule type="cellIs" dxfId="352" priority="18" stopIfTrue="1" operator="equal">
      <formula>"WK"</formula>
    </cfRule>
    <cfRule type="cellIs" dxfId="351" priority="19" stopIfTrue="1" operator="equal">
      <formula>"T"</formula>
    </cfRule>
  </conditionalFormatting>
  <conditionalFormatting sqref="Q2:Q4 Q6:Q10">
    <cfRule type="cellIs" dxfId="350" priority="11" stopIfTrue="1" operator="equal">
      <formula>"GV"</formula>
    </cfRule>
    <cfRule type="cellIs" dxfId="349" priority="12" stopIfTrue="1" operator="equal">
      <formula>"PC"</formula>
    </cfRule>
    <cfRule type="cellIs" dxfId="348" priority="13" stopIfTrue="1" operator="equal">
      <formula>"R"</formula>
    </cfRule>
    <cfRule type="cellIs" dxfId="347" priority="14" stopIfTrue="1" operator="equal">
      <formula>"E"</formula>
    </cfRule>
    <cfRule type="cellIs" dxfId="346" priority="15" stopIfTrue="1" operator="equal">
      <formula>"PT"</formula>
    </cfRule>
    <cfRule type="cellIs" dxfId="345" priority="16" stopIfTrue="1" operator="equal">
      <formula>"mt"</formula>
    </cfRule>
  </conditionalFormatting>
  <conditionalFormatting sqref="Q5">
    <cfRule type="cellIs" dxfId="344" priority="5" stopIfTrue="1" operator="equal">
      <formula>"GV"</formula>
    </cfRule>
    <cfRule type="cellIs" dxfId="343" priority="6" stopIfTrue="1" operator="equal">
      <formula>"PC"</formula>
    </cfRule>
    <cfRule type="cellIs" dxfId="342" priority="7" stopIfTrue="1" operator="equal">
      <formula>"R"</formula>
    </cfRule>
    <cfRule type="cellIs" dxfId="341" priority="8" stopIfTrue="1" operator="equal">
      <formula>"E"</formula>
    </cfRule>
    <cfRule type="cellIs" dxfId="340" priority="9" stopIfTrue="1" operator="equal">
      <formula>"PT"</formula>
    </cfRule>
    <cfRule type="cellIs" dxfId="339" priority="10" stopIfTrue="1" operator="equal">
      <formula>"mt"</formula>
    </cfRule>
  </conditionalFormatting>
  <conditionalFormatting sqref="D14:AH14">
    <cfRule type="expression" dxfId="338" priority="4">
      <formula>COUNTIF($D$13:$AH$13,férié)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C64"/>
  <sheetViews>
    <sheetView topLeftCell="A13" zoomScale="85" zoomScaleNormal="85" workbookViewId="0">
      <selection activeCell="D16" sqref="D16:AH16"/>
    </sheetView>
  </sheetViews>
  <sheetFormatPr baseColWidth="10" defaultColWidth="11.42578125" defaultRowHeight="12.75" outlineLevelRow="1" x14ac:dyDescent="0.2"/>
  <cols>
    <col min="1" max="3" width="24.7109375" style="8" customWidth="1"/>
    <col min="4" max="4" width="6.28515625" style="4" customWidth="1"/>
    <col min="5" max="9" width="6.28515625" style="3" customWidth="1"/>
    <col min="10" max="34" width="6.28515625" style="4" customWidth="1"/>
    <col min="35" max="16384" width="11.42578125" style="4"/>
  </cols>
  <sheetData>
    <row r="1" spans="1:55" ht="36" customHeight="1" x14ac:dyDescent="0.2">
      <c r="A1" s="72" t="s">
        <v>46</v>
      </c>
      <c r="B1" s="17"/>
      <c r="C1" s="17"/>
      <c r="J1" s="7"/>
      <c r="K1" s="7"/>
      <c r="L1" s="49"/>
      <c r="M1" s="49"/>
      <c r="N1" s="49"/>
      <c r="O1" s="49"/>
      <c r="P1" s="49"/>
      <c r="Q1" s="41"/>
      <c r="R1" s="49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73"/>
      <c r="B2" s="29"/>
      <c r="C2" s="29"/>
      <c r="D2" s="30"/>
      <c r="E2" s="30"/>
      <c r="F2" s="30"/>
      <c r="G2" s="30"/>
      <c r="H2" s="30"/>
      <c r="I2" s="30"/>
      <c r="J2" s="30"/>
      <c r="K2" s="30"/>
      <c r="L2" s="50"/>
      <c r="M2" s="16"/>
      <c r="N2" s="16"/>
      <c r="O2" s="46"/>
      <c r="P2" s="46"/>
      <c r="Q2" s="51"/>
      <c r="R2" s="46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</row>
    <row r="3" spans="1:55" customFormat="1" x14ac:dyDescent="0.2">
      <c r="A3" s="29"/>
      <c r="B3" s="29"/>
      <c r="C3" s="29"/>
      <c r="D3" s="31"/>
      <c r="E3" s="31"/>
      <c r="F3" s="31"/>
      <c r="G3" s="31"/>
      <c r="H3" s="31"/>
      <c r="I3" s="31"/>
      <c r="J3" s="31"/>
      <c r="K3" s="31"/>
      <c r="L3" s="50"/>
      <c r="M3" s="16"/>
      <c r="N3" s="16"/>
      <c r="O3" s="47"/>
      <c r="P3" s="47"/>
      <c r="Q3" s="51"/>
      <c r="R3" s="47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55" s="1" customFormat="1" x14ac:dyDescent="0.2">
      <c r="D4" s="32"/>
      <c r="E4" s="32"/>
      <c r="F4" s="32"/>
      <c r="G4" s="32"/>
      <c r="H4" s="32"/>
      <c r="I4" s="32"/>
      <c r="J4" s="32"/>
      <c r="K4" s="32"/>
      <c r="L4" s="5"/>
      <c r="M4" s="16"/>
      <c r="N4" s="16"/>
      <c r="O4" s="32"/>
      <c r="P4" s="32"/>
      <c r="Q4" s="51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</row>
    <row r="5" spans="1:55" s="1" customFormat="1" ht="18" x14ac:dyDescent="0.25">
      <c r="D5" s="33"/>
      <c r="E5" s="33"/>
      <c r="F5" s="54"/>
      <c r="G5" s="55"/>
      <c r="H5" s="55"/>
      <c r="I5" s="55"/>
      <c r="J5" s="55"/>
      <c r="K5" s="55"/>
      <c r="L5" s="56"/>
      <c r="M5" s="56"/>
      <c r="N5" s="56"/>
      <c r="O5" s="55"/>
      <c r="P5" s="55"/>
      <c r="Q5" s="57"/>
      <c r="R5" s="55"/>
      <c r="S5" s="55"/>
      <c r="T5" s="55"/>
      <c r="U5" s="55"/>
      <c r="V5" s="55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</row>
    <row r="6" spans="1:55" s="1" customFormat="1" x14ac:dyDescent="0.2">
      <c r="D6" s="32"/>
      <c r="E6" s="32"/>
      <c r="F6" s="32"/>
      <c r="G6" s="32"/>
      <c r="H6" s="32"/>
      <c r="I6" s="32"/>
      <c r="J6" s="32"/>
      <c r="K6" s="32"/>
      <c r="L6" s="5"/>
      <c r="M6" s="16"/>
      <c r="N6" s="16"/>
      <c r="O6" s="32"/>
      <c r="P6" s="32"/>
      <c r="Q6" s="51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55" s="1" customFormat="1" ht="18" x14ac:dyDescent="0.25">
      <c r="D7" s="32"/>
      <c r="E7" s="32"/>
      <c r="F7" s="53"/>
      <c r="G7" s="58"/>
      <c r="H7" s="58"/>
      <c r="I7" s="58"/>
      <c r="J7" s="58"/>
      <c r="K7" s="58"/>
      <c r="L7" s="56"/>
      <c r="M7" s="56"/>
      <c r="N7" s="56"/>
      <c r="O7" s="58"/>
      <c r="P7" s="58"/>
      <c r="Q7" s="51"/>
      <c r="R7" s="32"/>
      <c r="S7" s="32"/>
      <c r="T7" s="32"/>
      <c r="U7" s="52"/>
      <c r="V7" s="53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1:55" customFormat="1" x14ac:dyDescent="0.2">
      <c r="A8" s="29"/>
      <c r="B8" s="29"/>
      <c r="C8" s="29"/>
      <c r="D8" s="34"/>
      <c r="E8" s="35"/>
      <c r="F8" s="35"/>
      <c r="G8" s="35"/>
      <c r="H8" s="35"/>
      <c r="I8" s="35"/>
      <c r="J8" s="35"/>
      <c r="K8" s="35"/>
      <c r="L8" s="50"/>
      <c r="M8" s="16"/>
      <c r="N8" s="16"/>
      <c r="O8" s="35"/>
      <c r="P8" s="35"/>
      <c r="Q8" s="51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29"/>
      <c r="B9" s="29"/>
      <c r="C9" s="29"/>
      <c r="D9" s="2"/>
      <c r="E9" s="2"/>
      <c r="F9" s="48"/>
      <c r="G9" s="48"/>
      <c r="H9" s="48"/>
      <c r="I9" s="48"/>
      <c r="J9" s="48"/>
      <c r="K9" s="48"/>
      <c r="L9" s="50"/>
      <c r="M9" s="16"/>
      <c r="N9" s="16"/>
      <c r="O9" s="48"/>
      <c r="P9" s="48"/>
      <c r="Q9" s="51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29"/>
      <c r="B10" s="29"/>
      <c r="C10" s="29"/>
      <c r="D10" s="30"/>
      <c r="E10" s="30"/>
      <c r="F10" s="30"/>
      <c r="G10" s="30"/>
      <c r="H10" s="30"/>
      <c r="I10" s="30"/>
      <c r="J10" s="30"/>
      <c r="K10" s="30"/>
      <c r="L10" s="50"/>
      <c r="M10" s="16"/>
      <c r="N10" s="16"/>
      <c r="O10" s="46"/>
      <c r="P10" s="46"/>
      <c r="Q10" s="51"/>
      <c r="R10" s="46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55" customFormat="1" ht="15" customHeight="1" x14ac:dyDescent="0.2">
      <c r="A11" s="36"/>
      <c r="B11" s="36"/>
      <c r="C11" s="36"/>
      <c r="E11" s="1"/>
      <c r="F11" s="1"/>
      <c r="G11" s="1"/>
      <c r="H11" s="1"/>
      <c r="I11" s="1"/>
      <c r="J11" s="37"/>
      <c r="K11" s="37"/>
      <c r="L11" s="37"/>
      <c r="M11" s="38"/>
      <c r="N11" s="37"/>
      <c r="O11" s="37"/>
      <c r="P11" s="37"/>
      <c r="Q11" s="37"/>
      <c r="R11" s="37"/>
      <c r="S11" s="37"/>
      <c r="T11" s="37"/>
      <c r="U11" s="38"/>
      <c r="V11" s="37"/>
      <c r="W11" s="37"/>
      <c r="X11" s="37"/>
      <c r="Y11" s="37"/>
      <c r="Z11" s="37"/>
      <c r="AA11" s="37"/>
      <c r="AB11" s="39"/>
      <c r="AC11" s="37"/>
      <c r="AD11" s="37"/>
      <c r="AE11" s="38"/>
      <c r="AF11" s="37"/>
      <c r="AG11" s="37"/>
      <c r="AH11" s="37"/>
    </row>
    <row r="12" spans="1:55" ht="15.75" x14ac:dyDescent="0.25">
      <c r="A12" s="18"/>
      <c r="B12" s="18"/>
      <c r="C12" s="18"/>
      <c r="D12" s="78">
        <f>EDATE(DATE('année calendaire'!A1,11,1),0)</f>
        <v>40847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80"/>
    </row>
    <row r="13" spans="1:55" s="3" customFormat="1" ht="12.75" customHeight="1" x14ac:dyDescent="0.2">
      <c r="A13" s="15"/>
      <c r="B13" s="15"/>
      <c r="C13" s="15"/>
      <c r="D13" s="40">
        <f>D12</f>
        <v>40847</v>
      </c>
      <c r="E13" s="40">
        <f>D13+1</f>
        <v>40848</v>
      </c>
      <c r="F13" s="40">
        <f>E13+1</f>
        <v>40849</v>
      </c>
      <c r="G13" s="40">
        <f>F13+1</f>
        <v>40850</v>
      </c>
      <c r="H13" s="40">
        <f t="shared" ref="H13:AC13" si="0">G13+1</f>
        <v>40851</v>
      </c>
      <c r="I13" s="40">
        <f t="shared" si="0"/>
        <v>40852</v>
      </c>
      <c r="J13" s="40">
        <f t="shared" si="0"/>
        <v>40853</v>
      </c>
      <c r="K13" s="40">
        <f t="shared" si="0"/>
        <v>40854</v>
      </c>
      <c r="L13" s="40">
        <f t="shared" si="0"/>
        <v>40855</v>
      </c>
      <c r="M13" s="40">
        <f t="shared" si="0"/>
        <v>40856</v>
      </c>
      <c r="N13" s="40">
        <f t="shared" si="0"/>
        <v>40857</v>
      </c>
      <c r="O13" s="40">
        <f t="shared" si="0"/>
        <v>40858</v>
      </c>
      <c r="P13" s="40">
        <f t="shared" si="0"/>
        <v>40859</v>
      </c>
      <c r="Q13" s="40">
        <f t="shared" si="0"/>
        <v>40860</v>
      </c>
      <c r="R13" s="40">
        <f t="shared" si="0"/>
        <v>40861</v>
      </c>
      <c r="S13" s="40">
        <f t="shared" si="0"/>
        <v>40862</v>
      </c>
      <c r="T13" s="40">
        <f t="shared" si="0"/>
        <v>40863</v>
      </c>
      <c r="U13" s="40">
        <f t="shared" si="0"/>
        <v>40864</v>
      </c>
      <c r="V13" s="40">
        <f t="shared" si="0"/>
        <v>40865</v>
      </c>
      <c r="W13" s="40">
        <f t="shared" si="0"/>
        <v>40866</v>
      </c>
      <c r="X13" s="40">
        <f t="shared" si="0"/>
        <v>40867</v>
      </c>
      <c r="Y13" s="40">
        <f t="shared" si="0"/>
        <v>40868</v>
      </c>
      <c r="Z13" s="40">
        <f t="shared" si="0"/>
        <v>40869</v>
      </c>
      <c r="AA13" s="40">
        <f t="shared" si="0"/>
        <v>40870</v>
      </c>
      <c r="AB13" s="40">
        <f t="shared" si="0"/>
        <v>40871</v>
      </c>
      <c r="AC13" s="40">
        <f t="shared" si="0"/>
        <v>40872</v>
      </c>
      <c r="AD13" s="40">
        <f>IF(AC13&lt;&gt;"",IF(AC13+1&lt;=EOMONTH(($D$12)*1,0),AC13+1,""),"")</f>
        <v>40873</v>
      </c>
      <c r="AE13" s="40">
        <f>IF(AD13="","",IF(MONTH(AD13+1)&lt;&gt;MONTH(AD13),"",AD13+1))</f>
        <v>40874</v>
      </c>
      <c r="AF13" s="40">
        <f t="shared" ref="AF13:AH13" si="1">IF(AE13="","",IF(MONTH(AE13+1)&lt;&gt;MONTH(AE13),"",AE13+1))</f>
        <v>40875</v>
      </c>
      <c r="AG13" s="40">
        <f t="shared" si="1"/>
        <v>40876</v>
      </c>
      <c r="AH13" s="40" t="str">
        <f t="shared" si="1"/>
        <v/>
      </c>
    </row>
    <row r="14" spans="1:55" x14ac:dyDescent="0.2">
      <c r="A14" s="9" t="s">
        <v>47</v>
      </c>
      <c r="B14" s="9" t="s">
        <v>48</v>
      </c>
      <c r="C14" s="9" t="s">
        <v>16</v>
      </c>
      <c r="D14" s="59">
        <f>D13</f>
        <v>40847</v>
      </c>
      <c r="E14" s="59">
        <f t="shared" ref="E14:AH14" si="2">E13</f>
        <v>40848</v>
      </c>
      <c r="F14" s="59">
        <f t="shared" si="2"/>
        <v>40849</v>
      </c>
      <c r="G14" s="59">
        <f t="shared" si="2"/>
        <v>40850</v>
      </c>
      <c r="H14" s="59">
        <f t="shared" si="2"/>
        <v>40851</v>
      </c>
      <c r="I14" s="59">
        <f t="shared" si="2"/>
        <v>40852</v>
      </c>
      <c r="J14" s="59">
        <f t="shared" si="2"/>
        <v>40853</v>
      </c>
      <c r="K14" s="59">
        <f t="shared" si="2"/>
        <v>40854</v>
      </c>
      <c r="L14" s="59">
        <f t="shared" si="2"/>
        <v>40855</v>
      </c>
      <c r="M14" s="59">
        <f t="shared" si="2"/>
        <v>40856</v>
      </c>
      <c r="N14" s="59">
        <f t="shared" si="2"/>
        <v>40857</v>
      </c>
      <c r="O14" s="59">
        <f t="shared" si="2"/>
        <v>40858</v>
      </c>
      <c r="P14" s="59">
        <f t="shared" si="2"/>
        <v>40859</v>
      </c>
      <c r="Q14" s="59">
        <f t="shared" si="2"/>
        <v>40860</v>
      </c>
      <c r="R14" s="59">
        <f t="shared" si="2"/>
        <v>40861</v>
      </c>
      <c r="S14" s="59">
        <f t="shared" si="2"/>
        <v>40862</v>
      </c>
      <c r="T14" s="59">
        <f t="shared" si="2"/>
        <v>40863</v>
      </c>
      <c r="U14" s="59">
        <f t="shared" si="2"/>
        <v>40864</v>
      </c>
      <c r="V14" s="59">
        <f t="shared" si="2"/>
        <v>40865</v>
      </c>
      <c r="W14" s="59">
        <f t="shared" si="2"/>
        <v>40866</v>
      </c>
      <c r="X14" s="59">
        <f t="shared" si="2"/>
        <v>40867</v>
      </c>
      <c r="Y14" s="59">
        <f t="shared" si="2"/>
        <v>40868</v>
      </c>
      <c r="Z14" s="59">
        <f t="shared" si="2"/>
        <v>40869</v>
      </c>
      <c r="AA14" s="59">
        <f t="shared" si="2"/>
        <v>40870</v>
      </c>
      <c r="AB14" s="59">
        <f t="shared" si="2"/>
        <v>40871</v>
      </c>
      <c r="AC14" s="59">
        <f t="shared" si="2"/>
        <v>40872</v>
      </c>
      <c r="AD14" s="59">
        <f t="shared" si="2"/>
        <v>40873</v>
      </c>
      <c r="AE14" s="59">
        <f t="shared" si="2"/>
        <v>40874</v>
      </c>
      <c r="AF14" s="59">
        <f t="shared" si="2"/>
        <v>40875</v>
      </c>
      <c r="AG14" s="59">
        <f t="shared" si="2"/>
        <v>40876</v>
      </c>
      <c r="AH14" s="59" t="str">
        <f t="shared" si="2"/>
        <v/>
      </c>
      <c r="AI14" s="4" t="s">
        <v>49</v>
      </c>
    </row>
    <row r="15" spans="1:55" s="3" customFormat="1" ht="13.9" customHeight="1" outlineLevel="1" x14ac:dyDescent="0.2">
      <c r="A15" s="43"/>
      <c r="B15" s="71"/>
      <c r="C15" s="71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3">
        <f>SUM(H15:AH15)</f>
        <v>0</v>
      </c>
    </row>
    <row r="16" spans="1:55" s="3" customFormat="1" x14ac:dyDescent="0.2">
      <c r="A16" s="42"/>
      <c r="B16" s="42"/>
      <c r="C16" s="42"/>
      <c r="D16" s="44">
        <f>SUM(D$15:D15)</f>
        <v>0</v>
      </c>
      <c r="E16" s="44">
        <f>SUM(E$15:E15)</f>
        <v>0</v>
      </c>
      <c r="F16" s="44">
        <f>SUM(F$15:F15)</f>
        <v>0</v>
      </c>
      <c r="G16" s="44">
        <f>SUM(G$15:G15)</f>
        <v>0</v>
      </c>
      <c r="H16" s="44">
        <f>SUM(H$15:H15)</f>
        <v>0</v>
      </c>
      <c r="I16" s="44">
        <f>SUM(I$15:I15)</f>
        <v>0</v>
      </c>
      <c r="J16" s="44">
        <f>SUM(J$15:J15)</f>
        <v>0</v>
      </c>
      <c r="K16" s="44">
        <f>SUM(K$15:K15)</f>
        <v>0</v>
      </c>
      <c r="L16" s="44">
        <f>SUM(L$15:L15)</f>
        <v>0</v>
      </c>
      <c r="M16" s="44">
        <f>SUM(M$15:M15)</f>
        <v>0</v>
      </c>
      <c r="N16" s="44">
        <f>SUM(N$15:N15)</f>
        <v>0</v>
      </c>
      <c r="O16" s="44">
        <f>SUM(O$15:O15)</f>
        <v>0</v>
      </c>
      <c r="P16" s="44">
        <f>SUM(P$15:P15)</f>
        <v>0</v>
      </c>
      <c r="Q16" s="44">
        <f>SUM(Q$15:Q15)</f>
        <v>0</v>
      </c>
      <c r="R16" s="44">
        <f>SUM(R$15:R15)</f>
        <v>0</v>
      </c>
      <c r="S16" s="44">
        <f>SUM(S$15:S15)</f>
        <v>0</v>
      </c>
      <c r="T16" s="44">
        <f>SUM(T$15:T15)</f>
        <v>0</v>
      </c>
      <c r="U16" s="44">
        <f>SUM(U$15:U15)</f>
        <v>0</v>
      </c>
      <c r="V16" s="44">
        <f>SUM(V$15:V15)</f>
        <v>0</v>
      </c>
      <c r="W16" s="44">
        <f>SUM(W$15:W15)</f>
        <v>0</v>
      </c>
      <c r="X16" s="44">
        <f>SUM(X$15:X15)</f>
        <v>0</v>
      </c>
      <c r="Y16" s="44">
        <f>SUM(Y$15:Y15)</f>
        <v>0</v>
      </c>
      <c r="Z16" s="44">
        <f>SUM(Z$15:Z15)</f>
        <v>0</v>
      </c>
      <c r="AA16" s="44">
        <f>SUM(AA$15:AA15)</f>
        <v>0</v>
      </c>
      <c r="AB16" s="44">
        <f>SUM(AB$15:AB15)</f>
        <v>0</v>
      </c>
      <c r="AC16" s="44">
        <f>SUM(AC$15:AC15)</f>
        <v>0</v>
      </c>
      <c r="AD16" s="44">
        <f>SUM(AD$15:AD15)</f>
        <v>0</v>
      </c>
      <c r="AE16" s="44">
        <f>SUM(AE$15:AE15)</f>
        <v>0</v>
      </c>
      <c r="AF16" s="44">
        <f>SUM(AF$15:AF15)</f>
        <v>0</v>
      </c>
      <c r="AG16" s="44">
        <f>SUM(AG$15:AG15)</f>
        <v>0</v>
      </c>
      <c r="AH16" s="44">
        <f>SUM(AH$15:AH15)</f>
        <v>0</v>
      </c>
      <c r="AI16" s="3">
        <f>SUM(H16:AH16)</f>
        <v>0</v>
      </c>
    </row>
    <row r="17" spans="1:34" s="3" customFormat="1" x14ac:dyDescent="0.2">
      <c r="A17" s="42"/>
      <c r="B17" s="42"/>
      <c r="C17" s="4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</row>
    <row r="18" spans="1:34" s="3" customFormat="1" x14ac:dyDescent="0.2">
      <c r="A18" s="42"/>
      <c r="B18" s="42"/>
      <c r="C18" s="42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s="3" customFormat="1" x14ac:dyDescent="0.2">
      <c r="A19" s="13"/>
      <c r="B19" s="13"/>
      <c r="C19" s="1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">
      <c r="D20" s="10"/>
      <c r="E20" s="5"/>
      <c r="F20" s="5"/>
      <c r="G20" s="5"/>
      <c r="H20" s="5"/>
      <c r="I20" s="5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15.75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x14ac:dyDescent="0.2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x14ac:dyDescent="0.2"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3" customFormat="1" x14ac:dyDescent="0.2">
      <c r="A24" s="13"/>
      <c r="B24" s="13"/>
      <c r="C24" s="1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s="3" customFormat="1" x14ac:dyDescent="0.2">
      <c r="A25" s="13"/>
      <c r="B25" s="13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</row>
    <row r="26" spans="1:34" s="3" customFormat="1" x14ac:dyDescent="0.2">
      <c r="A26" s="13"/>
      <c r="B26" s="13"/>
      <c r="C26" s="1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s="3" customFormat="1" x14ac:dyDescent="0.2">
      <c r="A27" s="13"/>
      <c r="B27" s="13"/>
      <c r="C27" s="1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">
      <c r="D28" s="10"/>
      <c r="E28" s="5"/>
      <c r="F28" s="5"/>
      <c r="G28" s="5"/>
      <c r="H28" s="5"/>
      <c r="I28" s="5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ht="15.75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2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x14ac:dyDescent="0.2"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 s="3" customFormat="1" x14ac:dyDescent="0.2">
      <c r="A32" s="13"/>
      <c r="B32" s="13"/>
      <c r="C32" s="13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s="3" customFormat="1" x14ac:dyDescent="0.2">
      <c r="A33" s="13"/>
      <c r="B33" s="13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</row>
    <row r="34" spans="1:34" s="3" customFormat="1" x14ac:dyDescent="0.2">
      <c r="A34" s="13"/>
      <c r="B34" s="13"/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s="3" customFormat="1" x14ac:dyDescent="0.2">
      <c r="A35" s="13"/>
      <c r="B35" s="13"/>
      <c r="C35" s="13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">
      <c r="D36" s="10"/>
      <c r="E36" s="5"/>
      <c r="F36" s="5"/>
      <c r="G36" s="5"/>
      <c r="H36" s="5"/>
      <c r="I36" s="5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5.75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x14ac:dyDescent="0.2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x14ac:dyDescent="0.2"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1:34" s="3" customFormat="1" x14ac:dyDescent="0.2">
      <c r="A40" s="13"/>
      <c r="B40" s="13"/>
      <c r="C40" s="13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s="3" customFormat="1" x14ac:dyDescent="0.2">
      <c r="A41" s="13"/>
      <c r="B41" s="13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</row>
    <row r="42" spans="1:34" s="3" customFormat="1" x14ac:dyDescent="0.2">
      <c r="A42" s="13"/>
      <c r="B42" s="13"/>
      <c r="C42" s="13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s="3" customFormat="1" x14ac:dyDescent="0.2">
      <c r="A43" s="13"/>
      <c r="B43" s="13"/>
      <c r="C43" s="13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</row>
    <row r="44" spans="1:34" x14ac:dyDescent="0.2">
      <c r="D44" s="10"/>
      <c r="E44" s="5"/>
      <c r="F44" s="5"/>
      <c r="G44" s="5"/>
      <c r="H44" s="5"/>
      <c r="I44" s="5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15.75" x14ac:dyDescent="0.25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 spans="1:34" x14ac:dyDescent="0.2"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1:34" s="3" customFormat="1" x14ac:dyDescent="0.2">
      <c r="A48" s="13"/>
      <c r="B48" s="13"/>
      <c r="C48" s="13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s="3" customFormat="1" x14ac:dyDescent="0.2">
      <c r="A49" s="13"/>
      <c r="B49" s="13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</row>
    <row r="50" spans="1:34" s="3" customFormat="1" x14ac:dyDescent="0.2">
      <c r="A50" s="13"/>
      <c r="B50" s="13"/>
      <c r="C50" s="13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s="3" customFormat="1" x14ac:dyDescent="0.2">
      <c r="A51" s="13"/>
      <c r="B51" s="13"/>
      <c r="C51" s="13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x14ac:dyDescent="0.2">
      <c r="D52" s="10"/>
      <c r="E52" s="5"/>
      <c r="F52" s="5"/>
      <c r="G52" s="5"/>
      <c r="H52" s="5"/>
      <c r="I52" s="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ht="15.75" x14ac:dyDescent="0.25"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x14ac:dyDescent="0.2"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1:34" x14ac:dyDescent="0.2"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1:34" s="3" customFormat="1" x14ac:dyDescent="0.2">
      <c r="A56" s="13"/>
      <c r="B56" s="13"/>
      <c r="C56" s="13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s="3" customFormat="1" x14ac:dyDescent="0.2">
      <c r="A57" s="13"/>
      <c r="B57" s="13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</row>
    <row r="58" spans="1:34" s="3" customFormat="1" x14ac:dyDescent="0.2">
      <c r="A58" s="13"/>
      <c r="B58" s="13"/>
      <c r="C58" s="13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s="3" customFormat="1" x14ac:dyDescent="0.2">
      <c r="A59" s="13"/>
      <c r="B59" s="13"/>
      <c r="C59" s="13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x14ac:dyDescent="0.2">
      <c r="D60" s="10"/>
      <c r="E60" s="5"/>
      <c r="F60" s="5"/>
      <c r="G60" s="5"/>
      <c r="H60" s="5"/>
      <c r="I60" s="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x14ac:dyDescent="0.2">
      <c r="D61" s="10"/>
      <c r="E61" s="5"/>
      <c r="F61" s="5"/>
      <c r="G61" s="5"/>
      <c r="H61" s="5"/>
      <c r="I61" s="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x14ac:dyDescent="0.2">
      <c r="D62" s="10"/>
      <c r="E62" s="5"/>
      <c r="F62" s="5"/>
      <c r="G62" s="5"/>
      <c r="H62" s="5"/>
      <c r="I62" s="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">
      <c r="D63" s="10"/>
      <c r="E63" s="5"/>
      <c r="F63" s="5"/>
      <c r="G63" s="5"/>
      <c r="H63" s="5"/>
      <c r="I63" s="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x14ac:dyDescent="0.2">
      <c r="D64" s="10"/>
      <c r="E64" s="5"/>
      <c r="F64" s="5"/>
      <c r="G64" s="5"/>
      <c r="H64" s="5"/>
      <c r="I64" s="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</sheetData>
  <mergeCells count="1">
    <mergeCell ref="D12:AH12"/>
  </mergeCells>
  <phoneticPr fontId="1" type="noConversion"/>
  <conditionalFormatting sqref="Q2:Q4 Q6:Q10">
    <cfRule type="cellIs" dxfId="337" priority="204" stopIfTrue="1" operator="equal">
      <formula>"GV"</formula>
    </cfRule>
    <cfRule type="cellIs" dxfId="336" priority="205" stopIfTrue="1" operator="equal">
      <formula>"PC"</formula>
    </cfRule>
    <cfRule type="cellIs" dxfId="335" priority="206" stopIfTrue="1" operator="equal">
      <formula>"R"</formula>
    </cfRule>
    <cfRule type="cellIs" dxfId="334" priority="207" stopIfTrue="1" operator="equal">
      <formula>"E"</formula>
    </cfRule>
    <cfRule type="cellIs" dxfId="333" priority="208" stopIfTrue="1" operator="equal">
      <formula>"PT"</formula>
    </cfRule>
    <cfRule type="cellIs" dxfId="332" priority="209" stopIfTrue="1" operator="equal">
      <formula>"mt"</formula>
    </cfRule>
  </conditionalFormatting>
  <conditionalFormatting sqref="Q2:Q10">
    <cfRule type="cellIs" dxfId="331" priority="261" stopIfTrue="1" operator="equal">
      <formula>"cc"</formula>
    </cfRule>
    <cfRule type="cellIs" dxfId="330" priority="262" stopIfTrue="1" operator="equal">
      <formula>"cl"</formula>
    </cfRule>
    <cfRule type="cellIs" dxfId="329" priority="263" stopIfTrue="1" operator="equal">
      <formula>"m"</formula>
    </cfRule>
  </conditionalFormatting>
  <conditionalFormatting sqref="Q2:Q10">
    <cfRule type="cellIs" dxfId="328" priority="258" stopIfTrue="1" operator="equal">
      <formula>"F"</formula>
    </cfRule>
    <cfRule type="cellIs" dxfId="327" priority="259" stopIfTrue="1" operator="equal">
      <formula>"WK"</formula>
    </cfRule>
    <cfRule type="cellIs" dxfId="326" priority="260" stopIfTrue="1" operator="equal">
      <formula>"T"</formula>
    </cfRule>
  </conditionalFormatting>
  <conditionalFormatting sqref="Q5">
    <cfRule type="cellIs" dxfId="325" priority="192" stopIfTrue="1" operator="equal">
      <formula>"GV"</formula>
    </cfRule>
    <cfRule type="cellIs" dxfId="324" priority="193" stopIfTrue="1" operator="equal">
      <formula>"PC"</formula>
    </cfRule>
    <cfRule type="cellIs" dxfId="323" priority="194" stopIfTrue="1" operator="equal">
      <formula>"R"</formula>
    </cfRule>
    <cfRule type="cellIs" dxfId="322" priority="195" stopIfTrue="1" operator="equal">
      <formula>"E"</formula>
    </cfRule>
    <cfRule type="cellIs" dxfId="321" priority="196" stopIfTrue="1" operator="equal">
      <formula>"PT"</formula>
    </cfRule>
    <cfRule type="cellIs" dxfId="320" priority="197" stopIfTrue="1" operator="equal">
      <formula>"mt"</formula>
    </cfRule>
  </conditionalFormatting>
  <conditionalFormatting sqref="D14:AH14">
    <cfRule type="expression" dxfId="319" priority="107">
      <formula>COUNTIF($D$13:$AH$13,férié)</formula>
    </cfRule>
  </conditionalFormatting>
  <conditionalFormatting sqref="Q2:Q10">
    <cfRule type="cellIs" dxfId="318" priority="104" stopIfTrue="1" operator="equal">
      <formula>"cc"</formula>
    </cfRule>
    <cfRule type="cellIs" dxfId="317" priority="105" stopIfTrue="1" operator="equal">
      <formula>"cl"</formula>
    </cfRule>
    <cfRule type="cellIs" dxfId="316" priority="106" stopIfTrue="1" operator="equal">
      <formula>"m"</formula>
    </cfRule>
  </conditionalFormatting>
  <conditionalFormatting sqref="Q2:Q10">
    <cfRule type="cellIs" dxfId="315" priority="101" stopIfTrue="1" operator="equal">
      <formula>"F"</formula>
    </cfRule>
    <cfRule type="cellIs" dxfId="314" priority="102" stopIfTrue="1" operator="equal">
      <formula>"WK"</formula>
    </cfRule>
    <cfRule type="cellIs" dxfId="313" priority="103" stopIfTrue="1" operator="equal">
      <formula>"T"</formula>
    </cfRule>
  </conditionalFormatting>
  <conditionalFormatting sqref="Q2:Q4 Q6:Q10">
    <cfRule type="cellIs" dxfId="312" priority="95" stopIfTrue="1" operator="equal">
      <formula>"GV"</formula>
    </cfRule>
    <cfRule type="cellIs" dxfId="311" priority="96" stopIfTrue="1" operator="equal">
      <formula>"PC"</formula>
    </cfRule>
    <cfRule type="cellIs" dxfId="310" priority="97" stopIfTrue="1" operator="equal">
      <formula>"R"</formula>
    </cfRule>
    <cfRule type="cellIs" dxfId="309" priority="98" stopIfTrue="1" operator="equal">
      <formula>"E"</formula>
    </cfRule>
    <cfRule type="cellIs" dxfId="308" priority="99" stopIfTrue="1" operator="equal">
      <formula>"PT"</formula>
    </cfRule>
    <cfRule type="cellIs" dxfId="307" priority="100" stopIfTrue="1" operator="equal">
      <formula>"mt"</formula>
    </cfRule>
  </conditionalFormatting>
  <conditionalFormatting sqref="Q5">
    <cfRule type="cellIs" dxfId="306" priority="89" stopIfTrue="1" operator="equal">
      <formula>"GV"</formula>
    </cfRule>
    <cfRule type="cellIs" dxfId="305" priority="90" stopIfTrue="1" operator="equal">
      <formula>"PC"</formula>
    </cfRule>
    <cfRule type="cellIs" dxfId="304" priority="91" stopIfTrue="1" operator="equal">
      <formula>"R"</formula>
    </cfRule>
    <cfRule type="cellIs" dxfId="303" priority="92" stopIfTrue="1" operator="equal">
      <formula>"E"</formula>
    </cfRule>
    <cfRule type="cellIs" dxfId="302" priority="93" stopIfTrue="1" operator="equal">
      <formula>"PT"</formula>
    </cfRule>
    <cfRule type="cellIs" dxfId="301" priority="94" stopIfTrue="1" operator="equal">
      <formula>"mt"</formula>
    </cfRule>
  </conditionalFormatting>
  <conditionalFormatting sqref="D14:AH14">
    <cfRule type="expression" dxfId="300" priority="88">
      <formula>COUNTIF($D$13:$AH$13,férié)</formula>
    </cfRule>
  </conditionalFormatting>
  <conditionalFormatting sqref="D15:AH16">
    <cfRule type="expression" dxfId="299" priority="85">
      <formula>D$13=""</formula>
    </cfRule>
    <cfRule type="expression" dxfId="298" priority="86">
      <formula>COUNTIF(JF,D$13)</formula>
    </cfRule>
    <cfRule type="expression" dxfId="297" priority="87">
      <formula>WEEKDAY(D$13,2)&gt;5</formula>
    </cfRule>
  </conditionalFormatting>
  <conditionalFormatting sqref="Q2:Q10">
    <cfRule type="cellIs" dxfId="296" priority="82" stopIfTrue="1" operator="equal">
      <formula>"cc"</formula>
    </cfRule>
    <cfRule type="cellIs" dxfId="295" priority="83" stopIfTrue="1" operator="equal">
      <formula>"cl"</formula>
    </cfRule>
    <cfRule type="cellIs" dxfId="294" priority="84" stopIfTrue="1" operator="equal">
      <formula>"m"</formula>
    </cfRule>
  </conditionalFormatting>
  <conditionalFormatting sqref="Q2:Q10">
    <cfRule type="cellIs" dxfId="293" priority="79" stopIfTrue="1" operator="equal">
      <formula>"F"</formula>
    </cfRule>
    <cfRule type="cellIs" dxfId="292" priority="80" stopIfTrue="1" operator="equal">
      <formula>"WK"</formula>
    </cfRule>
    <cfRule type="cellIs" dxfId="291" priority="81" stopIfTrue="1" operator="equal">
      <formula>"T"</formula>
    </cfRule>
  </conditionalFormatting>
  <conditionalFormatting sqref="Q2:Q4 Q6:Q10">
    <cfRule type="cellIs" dxfId="290" priority="73" stopIfTrue="1" operator="equal">
      <formula>"GV"</formula>
    </cfRule>
    <cfRule type="cellIs" dxfId="289" priority="74" stopIfTrue="1" operator="equal">
      <formula>"PC"</formula>
    </cfRule>
    <cfRule type="cellIs" dxfId="288" priority="75" stopIfTrue="1" operator="equal">
      <formula>"R"</formula>
    </cfRule>
    <cfRule type="cellIs" dxfId="287" priority="76" stopIfTrue="1" operator="equal">
      <formula>"E"</formula>
    </cfRule>
    <cfRule type="cellIs" dxfId="286" priority="77" stopIfTrue="1" operator="equal">
      <formula>"PT"</formula>
    </cfRule>
    <cfRule type="cellIs" dxfId="285" priority="78" stopIfTrue="1" operator="equal">
      <formula>"mt"</formula>
    </cfRule>
  </conditionalFormatting>
  <conditionalFormatting sqref="Q5">
    <cfRule type="cellIs" dxfId="284" priority="67" stopIfTrue="1" operator="equal">
      <formula>"GV"</formula>
    </cfRule>
    <cfRule type="cellIs" dxfId="283" priority="68" stopIfTrue="1" operator="equal">
      <formula>"PC"</formula>
    </cfRule>
    <cfRule type="cellIs" dxfId="282" priority="69" stopIfTrue="1" operator="equal">
      <formula>"R"</formula>
    </cfRule>
    <cfRule type="cellIs" dxfId="281" priority="70" stopIfTrue="1" operator="equal">
      <formula>"E"</formula>
    </cfRule>
    <cfRule type="cellIs" dxfId="280" priority="71" stopIfTrue="1" operator="equal">
      <formula>"PT"</formula>
    </cfRule>
    <cfRule type="cellIs" dxfId="279" priority="72" stopIfTrue="1" operator="equal">
      <formula>"mt"</formula>
    </cfRule>
  </conditionalFormatting>
  <conditionalFormatting sqref="D14:AH14">
    <cfRule type="expression" dxfId="278" priority="66">
      <formula>COUNTIF($D$13:$AH$13,férié)</formula>
    </cfRule>
  </conditionalFormatting>
  <conditionalFormatting sqref="D15:AH16">
    <cfRule type="expression" dxfId="277" priority="64">
      <formula>COUNTIF(JF,D$13)</formula>
    </cfRule>
    <cfRule type="expression" dxfId="276" priority="65">
      <formula>WEEKDAY(D$13,2)&gt;5</formula>
    </cfRule>
  </conditionalFormatting>
  <conditionalFormatting sqref="D13:AH16">
    <cfRule type="expression" dxfId="275" priority="63" stopIfTrue="1">
      <formula>D$13=""</formula>
    </cfRule>
  </conditionalFormatting>
  <conditionalFormatting sqref="Q2:Q4 Q6:Q10">
    <cfRule type="cellIs" dxfId="274" priority="57" stopIfTrue="1" operator="equal">
      <formula>"GV"</formula>
    </cfRule>
    <cfRule type="cellIs" dxfId="273" priority="58" stopIfTrue="1" operator="equal">
      <formula>"PC"</formula>
    </cfRule>
    <cfRule type="cellIs" dxfId="272" priority="59" stopIfTrue="1" operator="equal">
      <formula>"R"</formula>
    </cfRule>
    <cfRule type="cellIs" dxfId="271" priority="60" stopIfTrue="1" operator="equal">
      <formula>"E"</formula>
    </cfRule>
    <cfRule type="cellIs" dxfId="270" priority="61" stopIfTrue="1" operator="equal">
      <formula>"PT"</formula>
    </cfRule>
    <cfRule type="cellIs" dxfId="269" priority="62" stopIfTrue="1" operator="equal">
      <formula>"mt"</formula>
    </cfRule>
  </conditionalFormatting>
  <conditionalFormatting sqref="Q2:Q10">
    <cfRule type="cellIs" dxfId="268" priority="54" stopIfTrue="1" operator="equal">
      <formula>"cc"</formula>
    </cfRule>
    <cfRule type="cellIs" dxfId="267" priority="55" stopIfTrue="1" operator="equal">
      <formula>"cl"</formula>
    </cfRule>
    <cfRule type="cellIs" dxfId="266" priority="56" stopIfTrue="1" operator="equal">
      <formula>"m"</formula>
    </cfRule>
  </conditionalFormatting>
  <conditionalFormatting sqref="Q2:Q10">
    <cfRule type="cellIs" dxfId="265" priority="51" stopIfTrue="1" operator="equal">
      <formula>"F"</formula>
    </cfRule>
    <cfRule type="cellIs" dxfId="264" priority="52" stopIfTrue="1" operator="equal">
      <formula>"WK"</formula>
    </cfRule>
    <cfRule type="cellIs" dxfId="263" priority="53" stopIfTrue="1" operator="equal">
      <formula>"T"</formula>
    </cfRule>
  </conditionalFormatting>
  <conditionalFormatting sqref="Q5">
    <cfRule type="cellIs" dxfId="262" priority="45" stopIfTrue="1" operator="equal">
      <formula>"GV"</formula>
    </cfRule>
    <cfRule type="cellIs" dxfId="261" priority="46" stopIfTrue="1" operator="equal">
      <formula>"PC"</formula>
    </cfRule>
    <cfRule type="cellIs" dxfId="260" priority="47" stopIfTrue="1" operator="equal">
      <formula>"R"</formula>
    </cfRule>
    <cfRule type="cellIs" dxfId="259" priority="48" stopIfTrue="1" operator="equal">
      <formula>"E"</formula>
    </cfRule>
    <cfRule type="cellIs" dxfId="258" priority="49" stopIfTrue="1" operator="equal">
      <formula>"PT"</formula>
    </cfRule>
    <cfRule type="cellIs" dxfId="257" priority="50" stopIfTrue="1" operator="equal">
      <formula>"mt"</formula>
    </cfRule>
  </conditionalFormatting>
  <conditionalFormatting sqref="D14:AH14">
    <cfRule type="expression" dxfId="256" priority="44">
      <formula>COUNTIF($D$13:$AH$13,férié)</formula>
    </cfRule>
  </conditionalFormatting>
  <conditionalFormatting sqref="Q2:Q10">
    <cfRule type="cellIs" dxfId="255" priority="41" stopIfTrue="1" operator="equal">
      <formula>"cc"</formula>
    </cfRule>
    <cfRule type="cellIs" dxfId="254" priority="42" stopIfTrue="1" operator="equal">
      <formula>"cl"</formula>
    </cfRule>
    <cfRule type="cellIs" dxfId="253" priority="43" stopIfTrue="1" operator="equal">
      <formula>"m"</formula>
    </cfRule>
  </conditionalFormatting>
  <conditionalFormatting sqref="Q2:Q10">
    <cfRule type="cellIs" dxfId="252" priority="38" stopIfTrue="1" operator="equal">
      <formula>"F"</formula>
    </cfRule>
    <cfRule type="cellIs" dxfId="251" priority="39" stopIfTrue="1" operator="equal">
      <formula>"WK"</formula>
    </cfRule>
    <cfRule type="cellIs" dxfId="250" priority="40" stopIfTrue="1" operator="equal">
      <formula>"T"</formula>
    </cfRule>
  </conditionalFormatting>
  <conditionalFormatting sqref="Q2:Q4 Q6:Q10">
    <cfRule type="cellIs" dxfId="249" priority="32" stopIfTrue="1" operator="equal">
      <formula>"GV"</formula>
    </cfRule>
    <cfRule type="cellIs" dxfId="248" priority="33" stopIfTrue="1" operator="equal">
      <formula>"PC"</formula>
    </cfRule>
    <cfRule type="cellIs" dxfId="247" priority="34" stopIfTrue="1" operator="equal">
      <formula>"R"</formula>
    </cfRule>
    <cfRule type="cellIs" dxfId="246" priority="35" stopIfTrue="1" operator="equal">
      <formula>"E"</formula>
    </cfRule>
    <cfRule type="cellIs" dxfId="245" priority="36" stopIfTrue="1" operator="equal">
      <formula>"PT"</formula>
    </cfRule>
    <cfRule type="cellIs" dxfId="244" priority="37" stopIfTrue="1" operator="equal">
      <formula>"mt"</formula>
    </cfRule>
  </conditionalFormatting>
  <conditionalFormatting sqref="Q5">
    <cfRule type="cellIs" dxfId="243" priority="26" stopIfTrue="1" operator="equal">
      <formula>"GV"</formula>
    </cfRule>
    <cfRule type="cellIs" dxfId="242" priority="27" stopIfTrue="1" operator="equal">
      <formula>"PC"</formula>
    </cfRule>
    <cfRule type="cellIs" dxfId="241" priority="28" stopIfTrue="1" operator="equal">
      <formula>"R"</formula>
    </cfRule>
    <cfRule type="cellIs" dxfId="240" priority="29" stopIfTrue="1" operator="equal">
      <formula>"E"</formula>
    </cfRule>
    <cfRule type="cellIs" dxfId="239" priority="30" stopIfTrue="1" operator="equal">
      <formula>"PT"</formula>
    </cfRule>
    <cfRule type="cellIs" dxfId="238" priority="31" stopIfTrue="1" operator="equal">
      <formula>"mt"</formula>
    </cfRule>
  </conditionalFormatting>
  <conditionalFormatting sqref="D14:AH14">
    <cfRule type="expression" dxfId="237" priority="25">
      <formula>COUNTIF($D$13:$AH$13,férié)</formula>
    </cfRule>
  </conditionalFormatting>
  <conditionalFormatting sqref="Q2:Q10">
    <cfRule type="cellIs" dxfId="236" priority="20" stopIfTrue="1" operator="equal">
      <formula>"cc"</formula>
    </cfRule>
    <cfRule type="cellIs" dxfId="235" priority="21" stopIfTrue="1" operator="equal">
      <formula>"cl"</formula>
    </cfRule>
    <cfRule type="cellIs" dxfId="234" priority="22" stopIfTrue="1" operator="equal">
      <formula>"m"</formula>
    </cfRule>
  </conditionalFormatting>
  <conditionalFormatting sqref="Q2:Q10">
    <cfRule type="cellIs" dxfId="233" priority="17" stopIfTrue="1" operator="equal">
      <formula>"F"</formula>
    </cfRule>
    <cfRule type="cellIs" dxfId="232" priority="18" stopIfTrue="1" operator="equal">
      <formula>"WK"</formula>
    </cfRule>
    <cfRule type="cellIs" dxfId="231" priority="19" stopIfTrue="1" operator="equal">
      <formula>"T"</formula>
    </cfRule>
  </conditionalFormatting>
  <conditionalFormatting sqref="Q2:Q4 Q6:Q10">
    <cfRule type="cellIs" dxfId="230" priority="11" stopIfTrue="1" operator="equal">
      <formula>"GV"</formula>
    </cfRule>
    <cfRule type="cellIs" dxfId="229" priority="12" stopIfTrue="1" operator="equal">
      <formula>"PC"</formula>
    </cfRule>
    <cfRule type="cellIs" dxfId="228" priority="13" stopIfTrue="1" operator="equal">
      <formula>"R"</formula>
    </cfRule>
    <cfRule type="cellIs" dxfId="227" priority="14" stopIfTrue="1" operator="equal">
      <formula>"E"</formula>
    </cfRule>
    <cfRule type="cellIs" dxfId="226" priority="15" stopIfTrue="1" operator="equal">
      <formula>"PT"</formula>
    </cfRule>
    <cfRule type="cellIs" dxfId="225" priority="16" stopIfTrue="1" operator="equal">
      <formula>"mt"</formula>
    </cfRule>
  </conditionalFormatting>
  <conditionalFormatting sqref="Q5">
    <cfRule type="cellIs" dxfId="224" priority="5" stopIfTrue="1" operator="equal">
      <formula>"GV"</formula>
    </cfRule>
    <cfRule type="cellIs" dxfId="223" priority="6" stopIfTrue="1" operator="equal">
      <formula>"PC"</formula>
    </cfRule>
    <cfRule type="cellIs" dxfId="222" priority="7" stopIfTrue="1" operator="equal">
      <formula>"R"</formula>
    </cfRule>
    <cfRule type="cellIs" dxfId="221" priority="8" stopIfTrue="1" operator="equal">
      <formula>"E"</formula>
    </cfRule>
    <cfRule type="cellIs" dxfId="220" priority="9" stopIfTrue="1" operator="equal">
      <formula>"PT"</formula>
    </cfRule>
    <cfRule type="cellIs" dxfId="219" priority="10" stopIfTrue="1" operator="equal">
      <formula>"mt"</formula>
    </cfRule>
  </conditionalFormatting>
  <conditionalFormatting sqref="D14:AH14">
    <cfRule type="expression" dxfId="218" priority="4">
      <formula>COUNTIF($D$13:$AH$13,férié)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C64"/>
  <sheetViews>
    <sheetView zoomScale="85" zoomScaleNormal="85" workbookViewId="0">
      <selection activeCell="C23" sqref="C23"/>
    </sheetView>
  </sheetViews>
  <sheetFormatPr baseColWidth="10" defaultColWidth="11.42578125" defaultRowHeight="12.75" outlineLevelRow="1" x14ac:dyDescent="0.2"/>
  <cols>
    <col min="1" max="3" width="24.7109375" style="8" customWidth="1"/>
    <col min="4" max="4" width="6.28515625" style="4" customWidth="1"/>
    <col min="5" max="9" width="6.28515625" style="3" customWidth="1"/>
    <col min="10" max="34" width="6.28515625" style="4" customWidth="1"/>
    <col min="35" max="16384" width="11.42578125" style="4"/>
  </cols>
  <sheetData>
    <row r="1" spans="1:55" ht="36" customHeight="1" x14ac:dyDescent="0.2">
      <c r="A1" s="72" t="s">
        <v>46</v>
      </c>
      <c r="B1" s="17"/>
      <c r="C1" s="17"/>
      <c r="J1" s="7"/>
      <c r="K1" s="7"/>
      <c r="L1" s="49"/>
      <c r="M1" s="49"/>
      <c r="N1" s="49"/>
      <c r="O1" s="49"/>
      <c r="P1" s="49"/>
      <c r="Q1" s="41"/>
      <c r="R1" s="49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73"/>
      <c r="B2" s="29"/>
      <c r="C2" s="29"/>
      <c r="D2" s="30"/>
      <c r="E2" s="30"/>
      <c r="F2" s="30"/>
      <c r="G2" s="30"/>
      <c r="H2" s="30"/>
      <c r="I2" s="30"/>
      <c r="J2" s="30"/>
      <c r="K2" s="30"/>
      <c r="L2" s="50"/>
      <c r="M2" s="16"/>
      <c r="N2" s="16"/>
      <c r="O2" s="46"/>
      <c r="P2" s="46"/>
      <c r="Q2" s="51"/>
      <c r="R2" s="46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</row>
    <row r="3" spans="1:55" customFormat="1" x14ac:dyDescent="0.2">
      <c r="A3" s="29"/>
      <c r="B3" s="29"/>
      <c r="C3" s="29"/>
      <c r="D3" s="31"/>
      <c r="E3" s="31"/>
      <c r="F3" s="31"/>
      <c r="G3" s="31"/>
      <c r="H3" s="31"/>
      <c r="I3" s="31"/>
      <c r="J3" s="31"/>
      <c r="K3" s="31"/>
      <c r="L3" s="50"/>
      <c r="M3" s="16"/>
      <c r="N3" s="16"/>
      <c r="O3" s="47"/>
      <c r="P3" s="47"/>
      <c r="Q3" s="51"/>
      <c r="R3" s="47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55" s="1" customFormat="1" x14ac:dyDescent="0.2">
      <c r="D4" s="32" t="s">
        <v>13</v>
      </c>
      <c r="E4" s="32"/>
      <c r="F4" s="32"/>
      <c r="G4" s="32"/>
      <c r="H4" s="32"/>
      <c r="I4" s="32"/>
      <c r="J4" s="32"/>
      <c r="K4" s="32"/>
      <c r="L4" s="5"/>
      <c r="M4" s="16"/>
      <c r="N4" s="16"/>
      <c r="O4" s="32"/>
      <c r="P4" s="32"/>
      <c r="Q4" s="51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</row>
    <row r="5" spans="1:55" s="1" customFormat="1" ht="18" x14ac:dyDescent="0.25">
      <c r="D5" s="33"/>
      <c r="E5" s="33"/>
      <c r="F5" s="54"/>
      <c r="G5" s="55"/>
      <c r="H5" s="55"/>
      <c r="I5" s="55"/>
      <c r="J5" s="55"/>
      <c r="K5" s="55"/>
      <c r="L5" s="56"/>
      <c r="M5" s="56"/>
      <c r="N5" s="56"/>
      <c r="O5" s="55"/>
      <c r="P5" s="55"/>
      <c r="Q5" s="57"/>
      <c r="R5" s="55"/>
      <c r="S5" s="55"/>
      <c r="T5" s="55"/>
      <c r="U5" s="55"/>
      <c r="V5" s="55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</row>
    <row r="6" spans="1:55" s="1" customFormat="1" x14ac:dyDescent="0.2">
      <c r="D6" s="32"/>
      <c r="E6" s="32"/>
      <c r="F6" s="32"/>
      <c r="G6" s="32"/>
      <c r="H6" s="32"/>
      <c r="I6" s="32"/>
      <c r="J6" s="32"/>
      <c r="K6" s="32"/>
      <c r="L6" s="5"/>
      <c r="M6" s="16"/>
      <c r="N6" s="16"/>
      <c r="O6" s="32"/>
      <c r="P6" s="32"/>
      <c r="Q6" s="51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55" s="1" customFormat="1" ht="18" x14ac:dyDescent="0.25">
      <c r="D7" s="32"/>
      <c r="E7" s="32"/>
      <c r="F7" s="53"/>
      <c r="G7" s="58"/>
      <c r="H7" s="58"/>
      <c r="I7" s="58"/>
      <c r="J7" s="58"/>
      <c r="K7" s="58"/>
      <c r="L7" s="56"/>
      <c r="M7" s="56"/>
      <c r="N7" s="56"/>
      <c r="O7" s="58"/>
      <c r="P7" s="58"/>
      <c r="Q7" s="51"/>
      <c r="R7" s="32"/>
      <c r="S7" s="32"/>
      <c r="T7" s="32"/>
      <c r="U7" s="52"/>
      <c r="V7" s="53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1:55" customFormat="1" x14ac:dyDescent="0.2">
      <c r="A8" s="29"/>
      <c r="B8" s="29"/>
      <c r="C8" s="29"/>
      <c r="D8" s="34"/>
      <c r="E8" s="35"/>
      <c r="F8" s="35"/>
      <c r="G8" s="35"/>
      <c r="H8" s="35"/>
      <c r="I8" s="35"/>
      <c r="J8" s="35"/>
      <c r="K8" s="35"/>
      <c r="L8" s="50"/>
      <c r="M8" s="16"/>
      <c r="N8" s="16"/>
      <c r="O8" s="35"/>
      <c r="P8" s="35"/>
      <c r="Q8" s="51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29"/>
      <c r="B9" s="29"/>
      <c r="C9" s="29"/>
      <c r="D9" s="2"/>
      <c r="E9" s="2"/>
      <c r="F9" s="48"/>
      <c r="G9" s="48"/>
      <c r="H9" s="48"/>
      <c r="I9" s="48"/>
      <c r="J9" s="48"/>
      <c r="K9" s="48"/>
      <c r="L9" s="50"/>
      <c r="M9" s="16"/>
      <c r="N9" s="16"/>
      <c r="O9" s="48"/>
      <c r="P9" s="48"/>
      <c r="Q9" s="51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29"/>
      <c r="B10" s="29"/>
      <c r="C10" s="29"/>
      <c r="D10" s="30"/>
      <c r="E10" s="30"/>
      <c r="F10" s="30"/>
      <c r="G10" s="30"/>
      <c r="H10" s="30"/>
      <c r="I10" s="30"/>
      <c r="J10" s="30"/>
      <c r="K10" s="30"/>
      <c r="L10" s="50"/>
      <c r="M10" s="16"/>
      <c r="N10" s="16"/>
      <c r="O10" s="46"/>
      <c r="P10" s="46"/>
      <c r="Q10" s="51"/>
      <c r="R10" s="46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55" customFormat="1" ht="15" customHeight="1" x14ac:dyDescent="0.2">
      <c r="A11" s="36"/>
      <c r="B11" s="36"/>
      <c r="C11" s="36"/>
      <c r="E11" s="1"/>
      <c r="F11" s="1"/>
      <c r="G11" s="1"/>
      <c r="H11" s="1"/>
      <c r="I11" s="1"/>
      <c r="J11" s="37"/>
      <c r="K11" s="37"/>
      <c r="L11" s="37"/>
      <c r="M11" s="38"/>
      <c r="N11" s="37"/>
      <c r="O11" s="37"/>
      <c r="P11" s="37"/>
      <c r="Q11" s="37"/>
      <c r="R11" s="37"/>
      <c r="S11" s="37"/>
      <c r="T11" s="37"/>
      <c r="U11" s="38"/>
      <c r="V11" s="37"/>
      <c r="W11" s="37"/>
      <c r="X11" s="37"/>
      <c r="Y11" s="37"/>
      <c r="Z11" s="37"/>
      <c r="AA11" s="37"/>
      <c r="AB11" s="39"/>
      <c r="AC11" s="37"/>
      <c r="AD11" s="37"/>
      <c r="AE11" s="38"/>
      <c r="AF11" s="37"/>
      <c r="AG11" s="37"/>
      <c r="AH11" s="37"/>
    </row>
    <row r="12" spans="1:55" ht="15.75" x14ac:dyDescent="0.25">
      <c r="A12" s="18"/>
      <c r="B12" s="18"/>
      <c r="C12" s="18"/>
      <c r="D12" s="78">
        <f>EDATE(DATE('année calendaire'!A1,12,1),0)</f>
        <v>40877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80"/>
    </row>
    <row r="13" spans="1:55" s="3" customFormat="1" ht="12.75" customHeight="1" x14ac:dyDescent="0.2">
      <c r="A13" s="15"/>
      <c r="B13" s="15"/>
      <c r="C13" s="15"/>
      <c r="D13" s="40">
        <f>D12</f>
        <v>40877</v>
      </c>
      <c r="E13" s="40">
        <f>D13+1</f>
        <v>40878</v>
      </c>
      <c r="F13" s="40">
        <f>E13+1</f>
        <v>40879</v>
      </c>
      <c r="G13" s="40">
        <f>F13+1</f>
        <v>40880</v>
      </c>
      <c r="H13" s="40">
        <f t="shared" ref="H13:AC13" si="0">G13+1</f>
        <v>40881</v>
      </c>
      <c r="I13" s="40">
        <f t="shared" si="0"/>
        <v>40882</v>
      </c>
      <c r="J13" s="40">
        <f t="shared" si="0"/>
        <v>40883</v>
      </c>
      <c r="K13" s="40">
        <f t="shared" si="0"/>
        <v>40884</v>
      </c>
      <c r="L13" s="40">
        <f t="shared" si="0"/>
        <v>40885</v>
      </c>
      <c r="M13" s="40">
        <f t="shared" si="0"/>
        <v>40886</v>
      </c>
      <c r="N13" s="40">
        <f t="shared" si="0"/>
        <v>40887</v>
      </c>
      <c r="O13" s="40">
        <f t="shared" si="0"/>
        <v>40888</v>
      </c>
      <c r="P13" s="40">
        <f t="shared" si="0"/>
        <v>40889</v>
      </c>
      <c r="Q13" s="40">
        <f t="shared" si="0"/>
        <v>40890</v>
      </c>
      <c r="R13" s="40">
        <f t="shared" si="0"/>
        <v>40891</v>
      </c>
      <c r="S13" s="40">
        <f t="shared" si="0"/>
        <v>40892</v>
      </c>
      <c r="T13" s="40">
        <f t="shared" si="0"/>
        <v>40893</v>
      </c>
      <c r="U13" s="40">
        <f t="shared" si="0"/>
        <v>40894</v>
      </c>
      <c r="V13" s="40">
        <f t="shared" si="0"/>
        <v>40895</v>
      </c>
      <c r="W13" s="40">
        <f t="shared" si="0"/>
        <v>40896</v>
      </c>
      <c r="X13" s="40">
        <f t="shared" si="0"/>
        <v>40897</v>
      </c>
      <c r="Y13" s="40">
        <f t="shared" si="0"/>
        <v>40898</v>
      </c>
      <c r="Z13" s="40">
        <f t="shared" si="0"/>
        <v>40899</v>
      </c>
      <c r="AA13" s="40">
        <f t="shared" si="0"/>
        <v>40900</v>
      </c>
      <c r="AB13" s="40">
        <f t="shared" si="0"/>
        <v>40901</v>
      </c>
      <c r="AC13" s="40">
        <f t="shared" si="0"/>
        <v>40902</v>
      </c>
      <c r="AD13" s="40">
        <f>IF(AC13&lt;&gt;"",IF(AC13+1&lt;=EOMONTH(($D$12)*1,0),AC13+1,""),"")</f>
        <v>40903</v>
      </c>
      <c r="AE13" s="40">
        <f>IF(AD13="","",IF(MONTH(AD13+1)&lt;&gt;MONTH(AD13),"",AD13+1))</f>
        <v>40904</v>
      </c>
      <c r="AF13" s="40">
        <f t="shared" ref="AF13:AH13" si="1">IF(AE13="","",IF(MONTH(AE13+1)&lt;&gt;MONTH(AE13),"",AE13+1))</f>
        <v>40905</v>
      </c>
      <c r="AG13" s="40">
        <f t="shared" si="1"/>
        <v>40906</v>
      </c>
      <c r="AH13" s="40">
        <f t="shared" si="1"/>
        <v>40907</v>
      </c>
    </row>
    <row r="14" spans="1:55" x14ac:dyDescent="0.2">
      <c r="A14" s="9" t="s">
        <v>47</v>
      </c>
      <c r="B14" s="9" t="s">
        <v>48</v>
      </c>
      <c r="C14" s="9" t="s">
        <v>16</v>
      </c>
      <c r="D14" s="59">
        <f>D13</f>
        <v>40877</v>
      </c>
      <c r="E14" s="59">
        <f t="shared" ref="E14:AH14" si="2">E13</f>
        <v>40878</v>
      </c>
      <c r="F14" s="59">
        <f t="shared" si="2"/>
        <v>40879</v>
      </c>
      <c r="G14" s="59">
        <f t="shared" si="2"/>
        <v>40880</v>
      </c>
      <c r="H14" s="59">
        <f t="shared" si="2"/>
        <v>40881</v>
      </c>
      <c r="I14" s="59">
        <f t="shared" si="2"/>
        <v>40882</v>
      </c>
      <c r="J14" s="59">
        <f t="shared" si="2"/>
        <v>40883</v>
      </c>
      <c r="K14" s="59">
        <f t="shared" si="2"/>
        <v>40884</v>
      </c>
      <c r="L14" s="59">
        <f t="shared" si="2"/>
        <v>40885</v>
      </c>
      <c r="M14" s="59">
        <f t="shared" si="2"/>
        <v>40886</v>
      </c>
      <c r="N14" s="59">
        <f t="shared" si="2"/>
        <v>40887</v>
      </c>
      <c r="O14" s="59">
        <f t="shared" si="2"/>
        <v>40888</v>
      </c>
      <c r="P14" s="59">
        <f t="shared" si="2"/>
        <v>40889</v>
      </c>
      <c r="Q14" s="59">
        <f t="shared" si="2"/>
        <v>40890</v>
      </c>
      <c r="R14" s="59">
        <f t="shared" si="2"/>
        <v>40891</v>
      </c>
      <c r="S14" s="59">
        <f t="shared" si="2"/>
        <v>40892</v>
      </c>
      <c r="T14" s="59">
        <f t="shared" si="2"/>
        <v>40893</v>
      </c>
      <c r="U14" s="59">
        <f t="shared" si="2"/>
        <v>40894</v>
      </c>
      <c r="V14" s="59">
        <f t="shared" si="2"/>
        <v>40895</v>
      </c>
      <c r="W14" s="59">
        <f t="shared" si="2"/>
        <v>40896</v>
      </c>
      <c r="X14" s="59">
        <f t="shared" si="2"/>
        <v>40897</v>
      </c>
      <c r="Y14" s="59">
        <f t="shared" si="2"/>
        <v>40898</v>
      </c>
      <c r="Z14" s="59">
        <f t="shared" si="2"/>
        <v>40899</v>
      </c>
      <c r="AA14" s="59">
        <f t="shared" si="2"/>
        <v>40900</v>
      </c>
      <c r="AB14" s="59">
        <f t="shared" si="2"/>
        <v>40901</v>
      </c>
      <c r="AC14" s="59">
        <f t="shared" si="2"/>
        <v>40902</v>
      </c>
      <c r="AD14" s="59">
        <f t="shared" si="2"/>
        <v>40903</v>
      </c>
      <c r="AE14" s="59">
        <f t="shared" si="2"/>
        <v>40904</v>
      </c>
      <c r="AF14" s="59">
        <f t="shared" si="2"/>
        <v>40905</v>
      </c>
      <c r="AG14" s="59">
        <f t="shared" si="2"/>
        <v>40906</v>
      </c>
      <c r="AH14" s="59">
        <f t="shared" si="2"/>
        <v>40907</v>
      </c>
      <c r="AI14" s="4" t="s">
        <v>49</v>
      </c>
    </row>
    <row r="15" spans="1:55" s="3" customFormat="1" ht="13.9" customHeight="1" outlineLevel="1" x14ac:dyDescent="0.2">
      <c r="A15" s="43"/>
      <c r="B15" s="71"/>
      <c r="C15" s="71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3">
        <f>SUM(H15:AH15)</f>
        <v>0</v>
      </c>
    </row>
    <row r="16" spans="1:55" s="3" customFormat="1" x14ac:dyDescent="0.2">
      <c r="A16" s="42"/>
      <c r="B16" s="42"/>
      <c r="C16" s="42"/>
      <c r="D16" s="44">
        <f>SUM(D$15:D15)</f>
        <v>0</v>
      </c>
      <c r="E16" s="44">
        <f>SUM(E$15:E15)</f>
        <v>0</v>
      </c>
      <c r="F16" s="44">
        <f>SUM(F$15:F15)</f>
        <v>0</v>
      </c>
      <c r="G16" s="44">
        <f>SUM(G$15:G15)</f>
        <v>0</v>
      </c>
      <c r="H16" s="44">
        <f>SUM(H$15:H15)</f>
        <v>0</v>
      </c>
      <c r="I16" s="44">
        <f>SUM(I$15:I15)</f>
        <v>0</v>
      </c>
      <c r="J16" s="44">
        <f>SUM(J$15:J15)</f>
        <v>0</v>
      </c>
      <c r="K16" s="44">
        <f>SUM(K$15:K15)</f>
        <v>0</v>
      </c>
      <c r="L16" s="44">
        <f>SUM(L$15:L15)</f>
        <v>0</v>
      </c>
      <c r="M16" s="44">
        <f>SUM(M$15:M15)</f>
        <v>0</v>
      </c>
      <c r="N16" s="44">
        <f>SUM(N$15:N15)</f>
        <v>0</v>
      </c>
      <c r="O16" s="44">
        <f>SUM(O$15:O15)</f>
        <v>0</v>
      </c>
      <c r="P16" s="44">
        <f>SUM(P$15:P15)</f>
        <v>0</v>
      </c>
      <c r="Q16" s="44">
        <f>SUM(Q$15:Q15)</f>
        <v>0</v>
      </c>
      <c r="R16" s="44">
        <f>SUM(R$15:R15)</f>
        <v>0</v>
      </c>
      <c r="S16" s="44">
        <f>SUM(S$15:S15)</f>
        <v>0</v>
      </c>
      <c r="T16" s="44">
        <f>SUM(T$15:T15)</f>
        <v>0</v>
      </c>
      <c r="U16" s="44">
        <f>SUM(U$15:U15)</f>
        <v>0</v>
      </c>
      <c r="V16" s="44">
        <f>SUM(V$15:V15)</f>
        <v>0</v>
      </c>
      <c r="W16" s="44">
        <f>SUM(W$15:W15)</f>
        <v>0</v>
      </c>
      <c r="X16" s="44">
        <f>SUM(X$15:X15)</f>
        <v>0</v>
      </c>
      <c r="Y16" s="44">
        <f>SUM(Y$15:Y15)</f>
        <v>0</v>
      </c>
      <c r="Z16" s="44">
        <f>SUM(Z$15:Z15)</f>
        <v>0</v>
      </c>
      <c r="AA16" s="44">
        <f>SUM(AA$15:AA15)</f>
        <v>0</v>
      </c>
      <c r="AB16" s="44">
        <f>SUM(AB$15:AB15)</f>
        <v>0</v>
      </c>
      <c r="AC16" s="44">
        <f>SUM(AC$15:AC15)</f>
        <v>0</v>
      </c>
      <c r="AD16" s="44">
        <f>SUM(AD$15:AD15)</f>
        <v>0</v>
      </c>
      <c r="AE16" s="44">
        <f>SUM(AE$15:AE15)</f>
        <v>0</v>
      </c>
      <c r="AF16" s="44">
        <f>SUM(AF$15:AF15)</f>
        <v>0</v>
      </c>
      <c r="AG16" s="44">
        <f>SUM(AG$15:AG15)</f>
        <v>0</v>
      </c>
      <c r="AH16" s="44">
        <f>SUM(AH$15:AH15)</f>
        <v>0</v>
      </c>
      <c r="AI16" s="3">
        <f>SUM(H16:AH16)</f>
        <v>0</v>
      </c>
    </row>
    <row r="17" spans="1:34" s="3" customFormat="1" x14ac:dyDescent="0.2">
      <c r="A17" s="42"/>
      <c r="B17" s="42"/>
      <c r="C17" s="4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</row>
    <row r="18" spans="1:34" s="3" customFormat="1" x14ac:dyDescent="0.2">
      <c r="A18" s="42"/>
      <c r="B18" s="42"/>
      <c r="C18" s="42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s="3" customFormat="1" x14ac:dyDescent="0.2">
      <c r="A19" s="13"/>
      <c r="B19" s="13"/>
      <c r="C19" s="1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">
      <c r="D20" s="10"/>
      <c r="E20" s="5"/>
      <c r="F20" s="5"/>
      <c r="G20" s="5"/>
      <c r="H20" s="5"/>
      <c r="I20" s="5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15.75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x14ac:dyDescent="0.2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x14ac:dyDescent="0.2"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3" customFormat="1" x14ac:dyDescent="0.2">
      <c r="A24" s="13"/>
      <c r="B24" s="13"/>
      <c r="C24" s="1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s="3" customFormat="1" x14ac:dyDescent="0.2">
      <c r="A25" s="13"/>
      <c r="B25" s="13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</row>
    <row r="26" spans="1:34" s="3" customFormat="1" x14ac:dyDescent="0.2">
      <c r="A26" s="13"/>
      <c r="B26" s="13"/>
      <c r="C26" s="1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s="3" customFormat="1" x14ac:dyDescent="0.2">
      <c r="A27" s="13"/>
      <c r="B27" s="13"/>
      <c r="C27" s="1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">
      <c r="D28" s="10"/>
      <c r="E28" s="5"/>
      <c r="F28" s="5"/>
      <c r="G28" s="5"/>
      <c r="H28" s="5"/>
      <c r="I28" s="5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ht="15.75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2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x14ac:dyDescent="0.2"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 s="3" customFormat="1" x14ac:dyDescent="0.2">
      <c r="A32" s="13"/>
      <c r="B32" s="13"/>
      <c r="C32" s="13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s="3" customFormat="1" x14ac:dyDescent="0.2">
      <c r="A33" s="13"/>
      <c r="B33" s="13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</row>
    <row r="34" spans="1:34" s="3" customFormat="1" x14ac:dyDescent="0.2">
      <c r="A34" s="13"/>
      <c r="B34" s="13"/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s="3" customFormat="1" x14ac:dyDescent="0.2">
      <c r="A35" s="13"/>
      <c r="B35" s="13"/>
      <c r="C35" s="13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">
      <c r="D36" s="10"/>
      <c r="E36" s="5"/>
      <c r="F36" s="5"/>
      <c r="G36" s="5"/>
      <c r="H36" s="5"/>
      <c r="I36" s="5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5.75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x14ac:dyDescent="0.2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x14ac:dyDescent="0.2"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1:34" s="3" customFormat="1" x14ac:dyDescent="0.2">
      <c r="A40" s="13"/>
      <c r="B40" s="13"/>
      <c r="C40" s="13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s="3" customFormat="1" x14ac:dyDescent="0.2">
      <c r="A41" s="13"/>
      <c r="B41" s="13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</row>
    <row r="42" spans="1:34" s="3" customFormat="1" x14ac:dyDescent="0.2">
      <c r="A42" s="13"/>
      <c r="B42" s="13"/>
      <c r="C42" s="13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s="3" customFormat="1" x14ac:dyDescent="0.2">
      <c r="A43" s="13"/>
      <c r="B43" s="13"/>
      <c r="C43" s="13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</row>
    <row r="44" spans="1:34" x14ac:dyDescent="0.2">
      <c r="D44" s="10"/>
      <c r="E44" s="5"/>
      <c r="F44" s="5"/>
      <c r="G44" s="5"/>
      <c r="H44" s="5"/>
      <c r="I44" s="5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15.75" x14ac:dyDescent="0.25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 spans="1:34" x14ac:dyDescent="0.2"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1:34" s="3" customFormat="1" x14ac:dyDescent="0.2">
      <c r="A48" s="13"/>
      <c r="B48" s="13"/>
      <c r="C48" s="13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s="3" customFormat="1" x14ac:dyDescent="0.2">
      <c r="A49" s="13"/>
      <c r="B49" s="13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</row>
    <row r="50" spans="1:34" s="3" customFormat="1" x14ac:dyDescent="0.2">
      <c r="A50" s="13"/>
      <c r="B50" s="13"/>
      <c r="C50" s="13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s="3" customFormat="1" x14ac:dyDescent="0.2">
      <c r="A51" s="13"/>
      <c r="B51" s="13"/>
      <c r="C51" s="13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x14ac:dyDescent="0.2">
      <c r="D52" s="10"/>
      <c r="E52" s="5"/>
      <c r="F52" s="5"/>
      <c r="G52" s="5"/>
      <c r="H52" s="5"/>
      <c r="I52" s="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ht="15.75" x14ac:dyDescent="0.25"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x14ac:dyDescent="0.2"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1:34" x14ac:dyDescent="0.2"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1:34" s="3" customFormat="1" x14ac:dyDescent="0.2">
      <c r="A56" s="13"/>
      <c r="B56" s="13"/>
      <c r="C56" s="13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s="3" customFormat="1" x14ac:dyDescent="0.2">
      <c r="A57" s="13"/>
      <c r="B57" s="13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</row>
    <row r="58" spans="1:34" s="3" customFormat="1" x14ac:dyDescent="0.2">
      <c r="A58" s="13"/>
      <c r="B58" s="13"/>
      <c r="C58" s="13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s="3" customFormat="1" x14ac:dyDescent="0.2">
      <c r="A59" s="13"/>
      <c r="B59" s="13"/>
      <c r="C59" s="13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x14ac:dyDescent="0.2">
      <c r="D60" s="10"/>
      <c r="E60" s="5"/>
      <c r="F60" s="5"/>
      <c r="G60" s="5"/>
      <c r="H60" s="5"/>
      <c r="I60" s="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x14ac:dyDescent="0.2">
      <c r="D61" s="10"/>
      <c r="E61" s="5"/>
      <c r="F61" s="5"/>
      <c r="G61" s="5"/>
      <c r="H61" s="5"/>
      <c r="I61" s="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x14ac:dyDescent="0.2">
      <c r="D62" s="10"/>
      <c r="E62" s="5"/>
      <c r="F62" s="5"/>
      <c r="G62" s="5"/>
      <c r="H62" s="5"/>
      <c r="I62" s="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">
      <c r="D63" s="10"/>
      <c r="E63" s="5"/>
      <c r="F63" s="5"/>
      <c r="G63" s="5"/>
      <c r="H63" s="5"/>
      <c r="I63" s="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x14ac:dyDescent="0.2">
      <c r="D64" s="10"/>
      <c r="E64" s="5"/>
      <c r="F64" s="5"/>
      <c r="G64" s="5"/>
      <c r="H64" s="5"/>
      <c r="I64" s="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</sheetData>
  <mergeCells count="1">
    <mergeCell ref="D12:AH12"/>
  </mergeCells>
  <phoneticPr fontId="1" type="noConversion"/>
  <conditionalFormatting sqref="Q2:Q4 Q6:Q10">
    <cfRule type="cellIs" dxfId="217" priority="204" stopIfTrue="1" operator="equal">
      <formula>"GV"</formula>
    </cfRule>
    <cfRule type="cellIs" dxfId="216" priority="205" stopIfTrue="1" operator="equal">
      <formula>"PC"</formula>
    </cfRule>
    <cfRule type="cellIs" dxfId="215" priority="206" stopIfTrue="1" operator="equal">
      <formula>"R"</formula>
    </cfRule>
    <cfRule type="cellIs" dxfId="214" priority="207" stopIfTrue="1" operator="equal">
      <formula>"E"</formula>
    </cfRule>
    <cfRule type="cellIs" dxfId="213" priority="208" stopIfTrue="1" operator="equal">
      <formula>"PT"</formula>
    </cfRule>
    <cfRule type="cellIs" dxfId="212" priority="209" stopIfTrue="1" operator="equal">
      <formula>"mt"</formula>
    </cfRule>
  </conditionalFormatting>
  <conditionalFormatting sqref="Q2:Q10">
    <cfRule type="cellIs" dxfId="211" priority="261" stopIfTrue="1" operator="equal">
      <formula>"cc"</formula>
    </cfRule>
    <cfRule type="cellIs" dxfId="210" priority="262" stopIfTrue="1" operator="equal">
      <formula>"cl"</formula>
    </cfRule>
    <cfRule type="cellIs" dxfId="209" priority="263" stopIfTrue="1" operator="equal">
      <formula>"m"</formula>
    </cfRule>
  </conditionalFormatting>
  <conditionalFormatting sqref="Q2:Q10">
    <cfRule type="cellIs" dxfId="208" priority="258" stopIfTrue="1" operator="equal">
      <formula>"F"</formula>
    </cfRule>
    <cfRule type="cellIs" dxfId="207" priority="259" stopIfTrue="1" operator="equal">
      <formula>"WK"</formula>
    </cfRule>
    <cfRule type="cellIs" dxfId="206" priority="260" stopIfTrue="1" operator="equal">
      <formula>"T"</formula>
    </cfRule>
  </conditionalFormatting>
  <conditionalFormatting sqref="Q5">
    <cfRule type="cellIs" dxfId="205" priority="192" stopIfTrue="1" operator="equal">
      <formula>"GV"</formula>
    </cfRule>
    <cfRule type="cellIs" dxfId="204" priority="193" stopIfTrue="1" operator="equal">
      <formula>"PC"</formula>
    </cfRule>
    <cfRule type="cellIs" dxfId="203" priority="194" stopIfTrue="1" operator="equal">
      <formula>"R"</formula>
    </cfRule>
    <cfRule type="cellIs" dxfId="202" priority="195" stopIfTrue="1" operator="equal">
      <formula>"E"</formula>
    </cfRule>
    <cfRule type="cellIs" dxfId="201" priority="196" stopIfTrue="1" operator="equal">
      <formula>"PT"</formula>
    </cfRule>
    <cfRule type="cellIs" dxfId="200" priority="197" stopIfTrue="1" operator="equal">
      <formula>"mt"</formula>
    </cfRule>
  </conditionalFormatting>
  <conditionalFormatting sqref="D14:AH14">
    <cfRule type="expression" dxfId="199" priority="107">
      <formula>COUNTIF($D$13:$AH$13,férié)</formula>
    </cfRule>
  </conditionalFormatting>
  <conditionalFormatting sqref="Q2:Q10">
    <cfRule type="cellIs" dxfId="198" priority="104" stopIfTrue="1" operator="equal">
      <formula>"cc"</formula>
    </cfRule>
    <cfRule type="cellIs" dxfId="197" priority="105" stopIfTrue="1" operator="equal">
      <formula>"cl"</formula>
    </cfRule>
    <cfRule type="cellIs" dxfId="196" priority="106" stopIfTrue="1" operator="equal">
      <formula>"m"</formula>
    </cfRule>
  </conditionalFormatting>
  <conditionalFormatting sqref="Q2:Q10">
    <cfRule type="cellIs" dxfId="195" priority="101" stopIfTrue="1" operator="equal">
      <formula>"F"</formula>
    </cfRule>
    <cfRule type="cellIs" dxfId="194" priority="102" stopIfTrue="1" operator="equal">
      <formula>"WK"</formula>
    </cfRule>
    <cfRule type="cellIs" dxfId="193" priority="103" stopIfTrue="1" operator="equal">
      <formula>"T"</formula>
    </cfRule>
  </conditionalFormatting>
  <conditionalFormatting sqref="Q2:Q4 Q6:Q10">
    <cfRule type="cellIs" dxfId="192" priority="95" stopIfTrue="1" operator="equal">
      <formula>"GV"</formula>
    </cfRule>
    <cfRule type="cellIs" dxfId="191" priority="96" stopIfTrue="1" operator="equal">
      <formula>"PC"</formula>
    </cfRule>
    <cfRule type="cellIs" dxfId="190" priority="97" stopIfTrue="1" operator="equal">
      <formula>"R"</formula>
    </cfRule>
    <cfRule type="cellIs" dxfId="189" priority="98" stopIfTrue="1" operator="equal">
      <formula>"E"</formula>
    </cfRule>
    <cfRule type="cellIs" dxfId="188" priority="99" stopIfTrue="1" operator="equal">
      <formula>"PT"</formula>
    </cfRule>
    <cfRule type="cellIs" dxfId="187" priority="100" stopIfTrue="1" operator="equal">
      <formula>"mt"</formula>
    </cfRule>
  </conditionalFormatting>
  <conditionalFormatting sqref="Q5">
    <cfRule type="cellIs" dxfId="186" priority="89" stopIfTrue="1" operator="equal">
      <formula>"GV"</formula>
    </cfRule>
    <cfRule type="cellIs" dxfId="185" priority="90" stopIfTrue="1" operator="equal">
      <formula>"PC"</formula>
    </cfRule>
    <cfRule type="cellIs" dxfId="184" priority="91" stopIfTrue="1" operator="equal">
      <formula>"R"</formula>
    </cfRule>
    <cfRule type="cellIs" dxfId="183" priority="92" stopIfTrue="1" operator="equal">
      <formula>"E"</formula>
    </cfRule>
    <cfRule type="cellIs" dxfId="182" priority="93" stopIfTrue="1" operator="equal">
      <formula>"PT"</formula>
    </cfRule>
    <cfRule type="cellIs" dxfId="181" priority="94" stopIfTrue="1" operator="equal">
      <formula>"mt"</formula>
    </cfRule>
  </conditionalFormatting>
  <conditionalFormatting sqref="D14:AH14">
    <cfRule type="expression" dxfId="180" priority="88">
      <formula>COUNTIF($D$13:$AH$13,férié)</formula>
    </cfRule>
  </conditionalFormatting>
  <conditionalFormatting sqref="D15:AH16">
    <cfRule type="expression" dxfId="179" priority="85">
      <formula>D$13=""</formula>
    </cfRule>
    <cfRule type="expression" dxfId="178" priority="86">
      <formula>COUNTIF(JF,D$13)</formula>
    </cfRule>
    <cfRule type="expression" dxfId="177" priority="87">
      <formula>WEEKDAY(D$13,2)&gt;5</formula>
    </cfRule>
  </conditionalFormatting>
  <conditionalFormatting sqref="Q2:Q10">
    <cfRule type="cellIs" dxfId="176" priority="82" stopIfTrue="1" operator="equal">
      <formula>"cc"</formula>
    </cfRule>
    <cfRule type="cellIs" dxfId="175" priority="83" stopIfTrue="1" operator="equal">
      <formula>"cl"</formula>
    </cfRule>
    <cfRule type="cellIs" dxfId="174" priority="84" stopIfTrue="1" operator="equal">
      <formula>"m"</formula>
    </cfRule>
  </conditionalFormatting>
  <conditionalFormatting sqref="Q2:Q10">
    <cfRule type="cellIs" dxfId="173" priority="79" stopIfTrue="1" operator="equal">
      <formula>"F"</formula>
    </cfRule>
    <cfRule type="cellIs" dxfId="172" priority="80" stopIfTrue="1" operator="equal">
      <formula>"WK"</formula>
    </cfRule>
    <cfRule type="cellIs" dxfId="171" priority="81" stopIfTrue="1" operator="equal">
      <formula>"T"</formula>
    </cfRule>
  </conditionalFormatting>
  <conditionalFormatting sqref="Q2:Q4 Q6:Q10">
    <cfRule type="cellIs" dxfId="170" priority="73" stopIfTrue="1" operator="equal">
      <formula>"GV"</formula>
    </cfRule>
    <cfRule type="cellIs" dxfId="169" priority="74" stopIfTrue="1" operator="equal">
      <formula>"PC"</formula>
    </cfRule>
    <cfRule type="cellIs" dxfId="168" priority="75" stopIfTrue="1" operator="equal">
      <formula>"R"</formula>
    </cfRule>
    <cfRule type="cellIs" dxfId="167" priority="76" stopIfTrue="1" operator="equal">
      <formula>"E"</formula>
    </cfRule>
    <cfRule type="cellIs" dxfId="166" priority="77" stopIfTrue="1" operator="equal">
      <formula>"PT"</formula>
    </cfRule>
    <cfRule type="cellIs" dxfId="165" priority="78" stopIfTrue="1" operator="equal">
      <formula>"mt"</formula>
    </cfRule>
  </conditionalFormatting>
  <conditionalFormatting sqref="Q5">
    <cfRule type="cellIs" dxfId="164" priority="67" stopIfTrue="1" operator="equal">
      <formula>"GV"</formula>
    </cfRule>
    <cfRule type="cellIs" dxfId="163" priority="68" stopIfTrue="1" operator="equal">
      <formula>"PC"</formula>
    </cfRule>
    <cfRule type="cellIs" dxfId="162" priority="69" stopIfTrue="1" operator="equal">
      <formula>"R"</formula>
    </cfRule>
    <cfRule type="cellIs" dxfId="161" priority="70" stopIfTrue="1" operator="equal">
      <formula>"E"</formula>
    </cfRule>
    <cfRule type="cellIs" dxfId="160" priority="71" stopIfTrue="1" operator="equal">
      <formula>"PT"</formula>
    </cfRule>
    <cfRule type="cellIs" dxfId="159" priority="72" stopIfTrue="1" operator="equal">
      <formula>"mt"</formula>
    </cfRule>
  </conditionalFormatting>
  <conditionalFormatting sqref="D14:AH14">
    <cfRule type="expression" dxfId="158" priority="66">
      <formula>COUNTIF($D$13:$AH$13,férié)</formula>
    </cfRule>
  </conditionalFormatting>
  <conditionalFormatting sqref="D15:AH16">
    <cfRule type="expression" dxfId="157" priority="64">
      <formula>COUNTIF(JF,D$13)</formula>
    </cfRule>
    <cfRule type="expression" dxfId="156" priority="65">
      <formula>WEEKDAY(D$13,2)&gt;5</formula>
    </cfRule>
  </conditionalFormatting>
  <conditionalFormatting sqref="D13:AH16">
    <cfRule type="expression" dxfId="155" priority="63" stopIfTrue="1">
      <formula>D$13=""</formula>
    </cfRule>
  </conditionalFormatting>
  <conditionalFormatting sqref="Q2:Q4 Q6:Q10">
    <cfRule type="cellIs" dxfId="154" priority="57" stopIfTrue="1" operator="equal">
      <formula>"GV"</formula>
    </cfRule>
    <cfRule type="cellIs" dxfId="153" priority="58" stopIfTrue="1" operator="equal">
      <formula>"PC"</formula>
    </cfRule>
    <cfRule type="cellIs" dxfId="152" priority="59" stopIfTrue="1" operator="equal">
      <formula>"R"</formula>
    </cfRule>
    <cfRule type="cellIs" dxfId="151" priority="60" stopIfTrue="1" operator="equal">
      <formula>"E"</formula>
    </cfRule>
    <cfRule type="cellIs" dxfId="150" priority="61" stopIfTrue="1" operator="equal">
      <formula>"PT"</formula>
    </cfRule>
    <cfRule type="cellIs" dxfId="149" priority="62" stopIfTrue="1" operator="equal">
      <formula>"mt"</formula>
    </cfRule>
  </conditionalFormatting>
  <conditionalFormatting sqref="Q2:Q10">
    <cfRule type="cellIs" dxfId="148" priority="54" stopIfTrue="1" operator="equal">
      <formula>"cc"</formula>
    </cfRule>
    <cfRule type="cellIs" dxfId="147" priority="55" stopIfTrue="1" operator="equal">
      <formula>"cl"</formula>
    </cfRule>
    <cfRule type="cellIs" dxfId="146" priority="56" stopIfTrue="1" operator="equal">
      <formula>"m"</formula>
    </cfRule>
  </conditionalFormatting>
  <conditionalFormatting sqref="Q2:Q10">
    <cfRule type="cellIs" dxfId="145" priority="51" stopIfTrue="1" operator="equal">
      <formula>"F"</formula>
    </cfRule>
    <cfRule type="cellIs" dxfId="144" priority="52" stopIfTrue="1" operator="equal">
      <formula>"WK"</formula>
    </cfRule>
    <cfRule type="cellIs" dxfId="143" priority="53" stopIfTrue="1" operator="equal">
      <formula>"T"</formula>
    </cfRule>
  </conditionalFormatting>
  <conditionalFormatting sqref="Q5">
    <cfRule type="cellIs" dxfId="142" priority="45" stopIfTrue="1" operator="equal">
      <formula>"GV"</formula>
    </cfRule>
    <cfRule type="cellIs" dxfId="141" priority="46" stopIfTrue="1" operator="equal">
      <formula>"PC"</formula>
    </cfRule>
    <cfRule type="cellIs" dxfId="140" priority="47" stopIfTrue="1" operator="equal">
      <formula>"R"</formula>
    </cfRule>
    <cfRule type="cellIs" dxfId="139" priority="48" stopIfTrue="1" operator="equal">
      <formula>"E"</formula>
    </cfRule>
    <cfRule type="cellIs" dxfId="138" priority="49" stopIfTrue="1" operator="equal">
      <formula>"PT"</formula>
    </cfRule>
    <cfRule type="cellIs" dxfId="137" priority="50" stopIfTrue="1" operator="equal">
      <formula>"mt"</formula>
    </cfRule>
  </conditionalFormatting>
  <conditionalFormatting sqref="D14:AH14">
    <cfRule type="expression" dxfId="136" priority="44">
      <formula>COUNTIF($D$13:$AH$13,férié)</formula>
    </cfRule>
  </conditionalFormatting>
  <conditionalFormatting sqref="Q2:Q10">
    <cfRule type="cellIs" dxfId="135" priority="41" stopIfTrue="1" operator="equal">
      <formula>"cc"</formula>
    </cfRule>
    <cfRule type="cellIs" dxfId="134" priority="42" stopIfTrue="1" operator="equal">
      <formula>"cl"</formula>
    </cfRule>
    <cfRule type="cellIs" dxfId="133" priority="43" stopIfTrue="1" operator="equal">
      <formula>"m"</formula>
    </cfRule>
  </conditionalFormatting>
  <conditionalFormatting sqref="Q2:Q10">
    <cfRule type="cellIs" dxfId="132" priority="38" stopIfTrue="1" operator="equal">
      <formula>"F"</formula>
    </cfRule>
    <cfRule type="cellIs" dxfId="131" priority="39" stopIfTrue="1" operator="equal">
      <formula>"WK"</formula>
    </cfRule>
    <cfRule type="cellIs" dxfId="130" priority="40" stopIfTrue="1" operator="equal">
      <formula>"T"</formula>
    </cfRule>
  </conditionalFormatting>
  <conditionalFormatting sqref="Q2:Q4 Q6:Q10">
    <cfRule type="cellIs" dxfId="129" priority="32" stopIfTrue="1" operator="equal">
      <formula>"GV"</formula>
    </cfRule>
    <cfRule type="cellIs" dxfId="128" priority="33" stopIfTrue="1" operator="equal">
      <formula>"PC"</formula>
    </cfRule>
    <cfRule type="cellIs" dxfId="127" priority="34" stopIfTrue="1" operator="equal">
      <formula>"R"</formula>
    </cfRule>
    <cfRule type="cellIs" dxfId="126" priority="35" stopIfTrue="1" operator="equal">
      <formula>"E"</formula>
    </cfRule>
    <cfRule type="cellIs" dxfId="125" priority="36" stopIfTrue="1" operator="equal">
      <formula>"PT"</formula>
    </cfRule>
    <cfRule type="cellIs" dxfId="124" priority="37" stopIfTrue="1" operator="equal">
      <formula>"mt"</formula>
    </cfRule>
  </conditionalFormatting>
  <conditionalFormatting sqref="Q5">
    <cfRule type="cellIs" dxfId="123" priority="26" stopIfTrue="1" operator="equal">
      <formula>"GV"</formula>
    </cfRule>
    <cfRule type="cellIs" dxfId="122" priority="27" stopIfTrue="1" operator="equal">
      <formula>"PC"</formula>
    </cfRule>
    <cfRule type="cellIs" dxfId="121" priority="28" stopIfTrue="1" operator="equal">
      <formula>"R"</formula>
    </cfRule>
    <cfRule type="cellIs" dxfId="120" priority="29" stopIfTrue="1" operator="equal">
      <formula>"E"</formula>
    </cfRule>
    <cfRule type="cellIs" dxfId="119" priority="30" stopIfTrue="1" operator="equal">
      <formula>"PT"</formula>
    </cfRule>
    <cfRule type="cellIs" dxfId="118" priority="31" stopIfTrue="1" operator="equal">
      <formula>"mt"</formula>
    </cfRule>
  </conditionalFormatting>
  <conditionalFormatting sqref="D14:AH14">
    <cfRule type="expression" dxfId="117" priority="25">
      <formula>COUNTIF($D$13:$AH$13,férié)</formula>
    </cfRule>
  </conditionalFormatting>
  <conditionalFormatting sqref="Q2:Q10">
    <cfRule type="cellIs" dxfId="116" priority="20" stopIfTrue="1" operator="equal">
      <formula>"cc"</formula>
    </cfRule>
    <cfRule type="cellIs" dxfId="115" priority="21" stopIfTrue="1" operator="equal">
      <formula>"cl"</formula>
    </cfRule>
    <cfRule type="cellIs" dxfId="114" priority="22" stopIfTrue="1" operator="equal">
      <formula>"m"</formula>
    </cfRule>
  </conditionalFormatting>
  <conditionalFormatting sqref="Q2:Q10">
    <cfRule type="cellIs" dxfId="113" priority="17" stopIfTrue="1" operator="equal">
      <formula>"F"</formula>
    </cfRule>
    <cfRule type="cellIs" dxfId="112" priority="18" stopIfTrue="1" operator="equal">
      <formula>"WK"</formula>
    </cfRule>
    <cfRule type="cellIs" dxfId="111" priority="19" stopIfTrue="1" operator="equal">
      <formula>"T"</formula>
    </cfRule>
  </conditionalFormatting>
  <conditionalFormatting sqref="Q2:Q4 Q6:Q10">
    <cfRule type="cellIs" dxfId="110" priority="11" stopIfTrue="1" operator="equal">
      <formula>"GV"</formula>
    </cfRule>
    <cfRule type="cellIs" dxfId="109" priority="12" stopIfTrue="1" operator="equal">
      <formula>"PC"</formula>
    </cfRule>
    <cfRule type="cellIs" dxfId="108" priority="13" stopIfTrue="1" operator="equal">
      <formula>"R"</formula>
    </cfRule>
    <cfRule type="cellIs" dxfId="107" priority="14" stopIfTrue="1" operator="equal">
      <formula>"E"</formula>
    </cfRule>
    <cfRule type="cellIs" dxfId="106" priority="15" stopIfTrue="1" operator="equal">
      <formula>"PT"</formula>
    </cfRule>
    <cfRule type="cellIs" dxfId="105" priority="16" stopIfTrue="1" operator="equal">
      <formula>"mt"</formula>
    </cfRule>
  </conditionalFormatting>
  <conditionalFormatting sqref="Q5">
    <cfRule type="cellIs" dxfId="104" priority="5" stopIfTrue="1" operator="equal">
      <formula>"GV"</formula>
    </cfRule>
    <cfRule type="cellIs" dxfId="103" priority="6" stopIfTrue="1" operator="equal">
      <formula>"PC"</formula>
    </cfRule>
    <cfRule type="cellIs" dxfId="102" priority="7" stopIfTrue="1" operator="equal">
      <formula>"R"</formula>
    </cfRule>
    <cfRule type="cellIs" dxfId="101" priority="8" stopIfTrue="1" operator="equal">
      <formula>"E"</formula>
    </cfRule>
    <cfRule type="cellIs" dxfId="100" priority="9" stopIfTrue="1" operator="equal">
      <formula>"PT"</formula>
    </cfRule>
    <cfRule type="cellIs" dxfId="99" priority="10" stopIfTrue="1" operator="equal">
      <formula>"mt"</formula>
    </cfRule>
  </conditionalFormatting>
  <conditionalFormatting sqref="D14:AH14">
    <cfRule type="expression" dxfId="98" priority="4">
      <formula>COUNTIF($D$13:$AH$13,férié)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2:M45"/>
  <sheetViews>
    <sheetView zoomScale="85" zoomScaleNormal="85" workbookViewId="0">
      <selection activeCell="B15" sqref="B15"/>
    </sheetView>
  </sheetViews>
  <sheetFormatPr baseColWidth="10" defaultRowHeight="12.75" x14ac:dyDescent="0.2"/>
  <sheetData>
    <row r="2" spans="1:13" x14ac:dyDescent="0.2">
      <c r="A2" s="60" t="s">
        <v>14</v>
      </c>
      <c r="B2" s="75" t="str">
        <f>janv!A15</f>
        <v>cappou</v>
      </c>
    </row>
    <row r="3" spans="1:13" x14ac:dyDescent="0.2">
      <c r="A3" s="60" t="s">
        <v>15</v>
      </c>
      <c r="B3" s="76" t="str">
        <f>'0-5 ans'!D2</f>
        <v>nathalie</v>
      </c>
    </row>
    <row r="4" spans="1:13" x14ac:dyDescent="0.2">
      <c r="A4" s="60" t="s">
        <v>16</v>
      </c>
      <c r="C4" s="77">
        <f>janv!C15</f>
        <v>39510</v>
      </c>
    </row>
    <row r="5" spans="1:13" x14ac:dyDescent="0.2">
      <c r="A5" s="60" t="s">
        <v>17</v>
      </c>
      <c r="E5" s="77">
        <f>'0-5 ans'!F2</f>
        <v>40179</v>
      </c>
    </row>
    <row r="6" spans="1:13" x14ac:dyDescent="0.2">
      <c r="A6" s="60" t="s">
        <v>18</v>
      </c>
      <c r="E6" s="77">
        <f>'0-5 ans'!H2</f>
        <v>40253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>
        <v>1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>
        <v>1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>
        <v>1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>
        <v>1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>
        <v>1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>
        <v>1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>
        <v>1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>
        <v>1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>
        <v>1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>
        <v>1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>
        <v>1</v>
      </c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>
        <v>1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>
        <v>1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  <row r="45" spans="1:13" x14ac:dyDescent="0.2">
      <c r="B45">
        <f>SUM(B14:B44)</f>
        <v>13</v>
      </c>
    </row>
  </sheetData>
  <conditionalFormatting sqref="B14:M44">
    <cfRule type="expression" dxfId="97" priority="1">
      <formula>COUNTIF(JF,DATE(Année_Calendaire,MONTH(B$13),$A14))</formula>
    </cfRule>
    <cfRule type="expression" dxfId="96" priority="3">
      <formula>WEEKDAY(DATE(Année_Calendaire,MONTH(B$13),$A14),2)&gt;5</formula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2:M44"/>
  <sheetViews>
    <sheetView workbookViewId="0">
      <selection activeCell="E10" sqref="E10"/>
    </sheetView>
  </sheetViews>
  <sheetFormatPr baseColWidth="10" defaultRowHeight="12.75" x14ac:dyDescent="0.2"/>
  <sheetData>
    <row r="2" spans="1:13" x14ac:dyDescent="0.2">
      <c r="A2" s="60" t="s">
        <v>14</v>
      </c>
      <c r="B2" s="61"/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95" priority="1">
      <formula>COUNTIF(JF,DATE(Année_Calendaire,MONTH(B$13),$A14))</formula>
    </cfRule>
    <cfRule type="expression" dxfId="94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93" priority="1">
      <formula>COUNTIF(JF,DATE(Année_Calendaire,MONTH(B$13),$A14))</formula>
    </cfRule>
    <cfRule type="expression" dxfId="92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91" priority="1">
      <formula>COUNTIF(JF,DATE(Année_Calendaire,MONTH(B$13),$A14))</formula>
    </cfRule>
    <cfRule type="expression" dxfId="90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89" priority="1">
      <formula>COUNTIF(JF,DATE(Année_Calendaire,MONTH(B$13),$A14))</formula>
    </cfRule>
    <cfRule type="expression" dxfId="88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87" priority="1">
      <formula>COUNTIF(JF,DATE(Année_Calendaire,MONTH(B$13),$A14))</formula>
    </cfRule>
    <cfRule type="expression" dxfId="86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2:M44"/>
  <sheetViews>
    <sheetView workbookViewId="0">
      <selection activeCell="D8" sqref="D8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85" priority="1">
      <formula>COUNTIF(JF,DATE(Année_Calendaire,MONTH(B$13),$A14))</formula>
    </cfRule>
    <cfRule type="expression" dxfId="84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83" priority="1">
      <formula>COUNTIF(JF,DATE(Année_Calendaire,MONTH(B$13),$A14))</formula>
    </cfRule>
    <cfRule type="expression" dxfId="82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81" priority="1">
      <formula>COUNTIF(JF,DATE(Année_Calendaire,MONTH(B$13),$A14))</formula>
    </cfRule>
    <cfRule type="expression" dxfId="80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79" priority="1">
      <formula>COUNTIF(JF,DATE(Année_Calendaire,MONTH(B$13),$A14))</formula>
    </cfRule>
    <cfRule type="expression" dxfId="78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77" priority="1">
      <formula>COUNTIF(JF,DATE(Année_Calendaire,MONTH(B$13),$A14))</formula>
    </cfRule>
    <cfRule type="expression" dxfId="76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75" priority="1">
      <formula>COUNTIF(JF,DATE(Année_Calendaire,MONTH(B$13),$A14))</formula>
    </cfRule>
    <cfRule type="expression" dxfId="74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73" priority="1">
      <formula>COUNTIF(JF,DATE(Année_Calendaire,MONTH(B$13),$A14))</formula>
    </cfRule>
    <cfRule type="expression" dxfId="72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71" priority="1">
      <formula>COUNTIF(JF,DATE(Année_Calendaire,MONTH(B$13),$A14))</formula>
    </cfRule>
    <cfRule type="expression" dxfId="70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69" priority="1">
      <formula>COUNTIF(JF,DATE(Année_Calendaire,MONTH(B$13),$A14))</formula>
    </cfRule>
    <cfRule type="expression" dxfId="68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67" priority="1">
      <formula>COUNTIF(JF,DATE(Année_Calendaire,MONTH(B$13),$A14))</formula>
    </cfRule>
    <cfRule type="expression" dxfId="66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65" priority="1">
      <formula>COUNTIF(JF,DATE(Année_Calendaire,MONTH(B$13),$A14))</formula>
    </cfRule>
    <cfRule type="expression" dxfId="64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63" priority="1">
      <formula>COUNTIF(JF,DATE(Année_Calendaire,MONTH(B$13),$A14))</formula>
    </cfRule>
    <cfRule type="expression" dxfId="62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61" priority="1">
      <formula>COUNTIF(JF,DATE(Année_Calendaire,MONTH(B$13),$A14))</formula>
    </cfRule>
    <cfRule type="expression" dxfId="60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59" priority="1">
      <formula>COUNTIF(JF,DATE(Année_Calendaire,MONTH(B$13),$A14))</formula>
    </cfRule>
    <cfRule type="expression" dxfId="58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57" priority="1">
      <formula>COUNTIF(JF,DATE(Année_Calendaire,MONTH(B$13),$A14))</formula>
    </cfRule>
    <cfRule type="expression" dxfId="56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2:M44"/>
  <sheetViews>
    <sheetView workbookViewId="0">
      <selection activeCell="J32" sqref="J32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55" priority="1">
      <formula>COUNTIF(JF,DATE(Année_Calendaire,MONTH(B$13),$A14))</formula>
    </cfRule>
    <cfRule type="expression" dxfId="54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53" priority="1">
      <formula>COUNTIF(JF,DATE(Année_Calendaire,MONTH(B$13),$A14))</formula>
    </cfRule>
    <cfRule type="expression" dxfId="52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51" priority="1">
      <formula>COUNTIF(JF,DATE(Année_Calendaire,MONTH(B$13),$A14))</formula>
    </cfRule>
    <cfRule type="expression" dxfId="50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49" priority="1">
      <formula>COUNTIF(JF,DATE(Année_Calendaire,MONTH(B$13),$A14))</formula>
    </cfRule>
    <cfRule type="expression" dxfId="48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47" priority="1">
      <formula>COUNTIF(JF,DATE(Année_Calendaire,MONTH(B$13),$A14))</formula>
    </cfRule>
    <cfRule type="expression" dxfId="46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45" priority="1">
      <formula>COUNTIF(JF,DATE(Année_Calendaire,MONTH(B$13),$A14))</formula>
    </cfRule>
    <cfRule type="expression" dxfId="44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43" priority="1">
      <formula>COUNTIF(JF,DATE(Année_Calendaire,MONTH(B$13),$A14))</formula>
    </cfRule>
    <cfRule type="expression" dxfId="42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41" priority="1">
      <formula>COUNTIF(JF,DATE(Année_Calendaire,MONTH(B$13),$A14))</formula>
    </cfRule>
    <cfRule type="expression" dxfId="40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39" priority="1">
      <formula>COUNTIF(JF,DATE(Année_Calendaire,MONTH(B$13),$A14))</formula>
    </cfRule>
    <cfRule type="expression" dxfId="38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2:M44"/>
  <sheetViews>
    <sheetView workbookViewId="0">
      <selection activeCell="N22" sqref="N22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37" priority="1">
      <formula>COUNTIF(JF,DATE(Année_Calendaire,MONTH(B$13),$A14))</formula>
    </cfRule>
    <cfRule type="expression" dxfId="36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35" priority="1">
      <formula>COUNTIF(JF,DATE(Année_Calendaire,MONTH(B$13),$A14))</formula>
    </cfRule>
    <cfRule type="expression" dxfId="34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33" priority="1">
      <formula>COUNTIF(JF,DATE(Année_Calendaire,MONTH(B$13),$A14))</formula>
    </cfRule>
    <cfRule type="expression" dxfId="32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31" priority="1">
      <formula>COUNTIF(JF,DATE(Année_Calendaire,MONTH(B$13),$A14))</formula>
    </cfRule>
    <cfRule type="expression" dxfId="30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29" priority="1">
      <formula>COUNTIF(JF,DATE(Année_Calendaire,MONTH(B$13),$A14))</formula>
    </cfRule>
    <cfRule type="expression" dxfId="28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27" priority="1">
      <formula>COUNTIF(JF,DATE(Année_Calendaire,MONTH(B$13),$A14))</formula>
    </cfRule>
    <cfRule type="expression" dxfId="26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25" priority="1">
      <formula>COUNTIF(JF,DATE(Année_Calendaire,MONTH(B$13),$A14))</formula>
    </cfRule>
    <cfRule type="expression" dxfId="24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23" priority="1">
      <formula>COUNTIF(JF,DATE(Année_Calendaire,MONTH(B$13),$A14))</formula>
    </cfRule>
    <cfRule type="expression" dxfId="22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21" priority="1">
      <formula>COUNTIF(JF,DATE(Année_Calendaire,MONTH(B$13),$A14))</formula>
    </cfRule>
    <cfRule type="expression" dxfId="20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19" priority="1">
      <formula>COUNTIF(JF,DATE(Année_Calendaire,MONTH(B$13),$A14))</formula>
    </cfRule>
    <cfRule type="expression" dxfId="18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17" priority="1">
      <formula>COUNTIF(JF,DATE(Année_Calendaire,MONTH(B$13),$A14))</formula>
    </cfRule>
    <cfRule type="expression" dxfId="16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15" priority="1">
      <formula>COUNTIF(JF,DATE(Année_Calendaire,MONTH(B$13),$A14))</formula>
    </cfRule>
    <cfRule type="expression" dxfId="14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13" priority="1">
      <formula>COUNTIF(JF,DATE(Année_Calendaire,MONTH(B$13),$A14))</formula>
    </cfRule>
    <cfRule type="expression" dxfId="12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11" priority="1">
      <formula>COUNTIF(JF,DATE(Année_Calendaire,MONTH(B$13),$A14))</formula>
    </cfRule>
    <cfRule type="expression" dxfId="10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9" priority="1">
      <formula>COUNTIF(JF,DATE(Année_Calendaire,MONTH(B$13),$A14))</formula>
    </cfRule>
    <cfRule type="expression" dxfId="8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7" priority="1">
      <formula>COUNTIF(JF,DATE(Année_Calendaire,MONTH(B$13),$A14))</formula>
    </cfRule>
    <cfRule type="expression" dxfId="6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5" priority="1">
      <formula>COUNTIF(JF,DATE(Année_Calendaire,MONTH(B$13),$A14))</formula>
    </cfRule>
    <cfRule type="expression" dxfId="4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3" priority="1">
      <formula>COUNTIF(JF,DATE(Année_Calendaire,MONTH(B$13),$A14))</formula>
    </cfRule>
    <cfRule type="expression" dxfId="2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2:M44"/>
  <sheetViews>
    <sheetView workbookViewId="0">
      <selection sqref="A1:XFD1048576"/>
    </sheetView>
  </sheetViews>
  <sheetFormatPr baseColWidth="10" defaultRowHeight="12.75" x14ac:dyDescent="0.2"/>
  <sheetData>
    <row r="2" spans="1:13" x14ac:dyDescent="0.2">
      <c r="A2" s="60" t="s">
        <v>14</v>
      </c>
      <c r="B2" s="61" t="s">
        <v>12</v>
      </c>
    </row>
    <row r="3" spans="1:13" x14ac:dyDescent="0.2">
      <c r="A3" s="60" t="s">
        <v>15</v>
      </c>
    </row>
    <row r="4" spans="1:13" x14ac:dyDescent="0.2">
      <c r="A4" s="60" t="s">
        <v>16</v>
      </c>
    </row>
    <row r="5" spans="1:13" x14ac:dyDescent="0.2">
      <c r="A5" s="60" t="s">
        <v>17</v>
      </c>
    </row>
    <row r="6" spans="1:13" x14ac:dyDescent="0.2">
      <c r="A6" s="60" t="s">
        <v>18</v>
      </c>
    </row>
    <row r="7" spans="1:13" x14ac:dyDescent="0.2">
      <c r="A7" s="60" t="s">
        <v>19</v>
      </c>
    </row>
    <row r="11" spans="1:13" x14ac:dyDescent="0.2">
      <c r="B11" s="65">
        <f>DATE(2015,MONTH(B13),A14)</f>
        <v>40543</v>
      </c>
    </row>
    <row r="13" spans="1:13" x14ac:dyDescent="0.2">
      <c r="A13" s="66"/>
      <c r="B13" s="62">
        <f>EDATE(DATE('année calendaire'!A1,1,1),0)</f>
        <v>40543</v>
      </c>
      <c r="C13" s="62">
        <f>EDATE(DATE('année calendaire'!$A$1,2,1),0)</f>
        <v>40574</v>
      </c>
      <c r="D13" s="62">
        <f>EDATE(DATE('année calendaire'!$A$1,3,1),0)</f>
        <v>40602</v>
      </c>
      <c r="E13" s="62">
        <f>EDATE(DATE('année calendaire'!$A$1,4,1),0)</f>
        <v>40633</v>
      </c>
      <c r="F13" s="62">
        <f>EDATE(DATE('année calendaire'!$A$1,5,1),0)</f>
        <v>40663</v>
      </c>
      <c r="G13" s="62">
        <f>EDATE(DATE('année calendaire'!$A$1,6,1),0)</f>
        <v>40694</v>
      </c>
      <c r="H13" s="62">
        <f>EDATE(DATE('année calendaire'!$A$1,7,1),0)</f>
        <v>40724</v>
      </c>
      <c r="I13" s="62">
        <f>EDATE(DATE('année calendaire'!$A$1,8,1),0)</f>
        <v>40755</v>
      </c>
      <c r="J13" s="62">
        <f>EDATE(DATE('année calendaire'!$A$1,9,1),0)</f>
        <v>40786</v>
      </c>
      <c r="K13" s="62">
        <f>EDATE(DATE('année calendaire'!$A$1,10,1),0)</f>
        <v>40816</v>
      </c>
      <c r="L13" s="62">
        <f>EDATE(DATE('année calendaire'!$A$1,11,1),0)</f>
        <v>40847</v>
      </c>
      <c r="M13" s="62">
        <f>EDATE(DATE('année calendaire'!$A$1,12,1),0)</f>
        <v>40877</v>
      </c>
    </row>
    <row r="14" spans="1:13" x14ac:dyDescent="0.2">
      <c r="A14" s="63">
        <v>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3" x14ac:dyDescent="0.2">
      <c r="A15" s="63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3" x14ac:dyDescent="0.2">
      <c r="A16" s="63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3" x14ac:dyDescent="0.2">
      <c r="A17" s="63">
        <v>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2">
      <c r="A18" s="63">
        <v>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2">
      <c r="A19" s="63">
        <v>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2">
      <c r="A20" s="63">
        <v>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2">
      <c r="A21" s="63">
        <v>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2">
      <c r="A22" s="63">
        <v>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">
      <c r="A23" s="63">
        <v>10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x14ac:dyDescent="0.2">
      <c r="A24" s="63">
        <v>11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1:13" x14ac:dyDescent="0.2">
      <c r="A25" s="63">
        <v>12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</row>
    <row r="26" spans="1:13" x14ac:dyDescent="0.2">
      <c r="A26" s="63">
        <v>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3" x14ac:dyDescent="0.2">
      <c r="A27" s="63">
        <v>14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</row>
    <row r="28" spans="1:13" x14ac:dyDescent="0.2">
      <c r="A28" s="63">
        <v>15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</row>
    <row r="29" spans="1:13" x14ac:dyDescent="0.2">
      <c r="A29" s="63">
        <v>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x14ac:dyDescent="0.2">
      <c r="A30" s="63">
        <v>17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x14ac:dyDescent="0.2">
      <c r="A31" s="63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x14ac:dyDescent="0.2">
      <c r="A32" s="63">
        <v>19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</row>
    <row r="33" spans="1:13" x14ac:dyDescent="0.2">
      <c r="A33" s="63">
        <v>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1:13" x14ac:dyDescent="0.2">
      <c r="A34" s="63">
        <v>21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1:13" x14ac:dyDescent="0.2">
      <c r="A35" s="63">
        <v>22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1:13" x14ac:dyDescent="0.2">
      <c r="A36" s="63">
        <v>23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</row>
    <row r="37" spans="1:13" x14ac:dyDescent="0.2">
      <c r="A37" s="63">
        <v>24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</row>
    <row r="38" spans="1:13" x14ac:dyDescent="0.2">
      <c r="A38" s="63">
        <v>25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</row>
    <row r="39" spans="1:13" x14ac:dyDescent="0.2">
      <c r="A39" s="63">
        <v>26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</row>
    <row r="40" spans="1:13" x14ac:dyDescent="0.2">
      <c r="A40" s="63">
        <v>27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</row>
    <row r="41" spans="1:13" x14ac:dyDescent="0.2">
      <c r="A41" s="63">
        <v>28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</row>
    <row r="42" spans="1:13" x14ac:dyDescent="0.2">
      <c r="A42" s="63">
        <v>29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x14ac:dyDescent="0.2">
      <c r="A43" s="63">
        <v>30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x14ac:dyDescent="0.2">
      <c r="A44" s="63">
        <v>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</sheetData>
  <conditionalFormatting sqref="B14:M44">
    <cfRule type="expression" dxfId="1" priority="1">
      <formula>COUNTIF(JF,DATE(Année_Calendaire,MONTH(B$13),$A14))</formula>
    </cfRule>
    <cfRule type="expression" dxfId="0" priority="2">
      <formula>WEEKDAY(DATE(Année_Calendaire,MONTH(B$13),$A14),2)&gt;5</formula>
    </cfRule>
  </conditionalFormatting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G19"/>
  <sheetViews>
    <sheetView workbookViewId="0">
      <selection activeCell="E10" sqref="E10"/>
    </sheetView>
  </sheetViews>
  <sheetFormatPr baseColWidth="10" defaultRowHeight="12.75" x14ac:dyDescent="0.2"/>
  <cols>
    <col min="1" max="1" width="20.7109375" customWidth="1"/>
    <col min="2" max="2" width="20" customWidth="1"/>
    <col min="4" max="4" width="11.5703125" customWidth="1"/>
    <col min="5" max="5" width="23.85546875" customWidth="1"/>
    <col min="6" max="6" width="11.5703125" customWidth="1"/>
    <col min="7" max="7" width="15" customWidth="1"/>
  </cols>
  <sheetData>
    <row r="1" spans="1:7" x14ac:dyDescent="0.2">
      <c r="A1" s="82">
        <v>2015</v>
      </c>
      <c r="B1" s="83"/>
      <c r="D1" s="24"/>
      <c r="E1" s="25"/>
      <c r="F1" s="81"/>
      <c r="G1" s="81"/>
    </row>
    <row r="2" spans="1:7" x14ac:dyDescent="0.2">
      <c r="A2" s="84"/>
      <c r="B2" s="85"/>
      <c r="D2" s="26"/>
      <c r="E2" s="23"/>
      <c r="F2" s="81"/>
      <c r="G2" s="81"/>
    </row>
    <row r="3" spans="1:7" x14ac:dyDescent="0.2">
      <c r="A3" s="20">
        <f>("01/01/"&amp;Année_Calendaire)*1</f>
        <v>40543</v>
      </c>
      <c r="B3" s="21" t="s">
        <v>0</v>
      </c>
      <c r="D3" s="26"/>
      <c r="E3" s="23"/>
      <c r="F3" s="16"/>
      <c r="G3" s="16"/>
    </row>
    <row r="4" spans="1:7" x14ac:dyDescent="0.2">
      <c r="A4" s="20">
        <f>IF(MOD(19*MOD(A1,19)+24,30)+MOD(2*MOD(A1,4)+4*MOD(A1,7)+6* MOD(19*MOD(A1,19)+24,30)+5,7)-9&lt;=0,DATE(A1,3,22+MOD(19*MOD(A1, 19)+24,30)+MOD(2*MOD(A1,4)+4*MOD(A1,7)+6*MOD(19*MOD(A1,19)+24, 30)+5,7)),DATE(A1,4,MOD(19*MOD(A1,19)+24,30)+MOD(2*MOD(A1,4)+4* MOD(A1,7)+6*MOD(19*MOD(A1,19)+24,30)+5,7)-9))</f>
        <v>40637</v>
      </c>
      <c r="B4" s="21" t="s">
        <v>1</v>
      </c>
      <c r="D4" s="26"/>
      <c r="E4" s="23"/>
      <c r="F4" s="27"/>
      <c r="G4" s="16"/>
    </row>
    <row r="5" spans="1:7" x14ac:dyDescent="0.2">
      <c r="A5" s="20">
        <f>A4+1</f>
        <v>40638</v>
      </c>
      <c r="B5" s="21" t="s">
        <v>2</v>
      </c>
      <c r="D5" s="26"/>
      <c r="E5" s="23"/>
      <c r="F5" s="16"/>
      <c r="G5" s="27"/>
    </row>
    <row r="6" spans="1:7" x14ac:dyDescent="0.2">
      <c r="A6" s="20">
        <f>("01/05/"&amp;Année_Calendaire)*1</f>
        <v>40663</v>
      </c>
      <c r="B6" s="21" t="s">
        <v>3</v>
      </c>
      <c r="D6" s="26"/>
      <c r="E6" s="23"/>
      <c r="F6" s="16"/>
      <c r="G6" s="16"/>
    </row>
    <row r="7" spans="1:7" x14ac:dyDescent="0.2">
      <c r="A7" s="20">
        <f>A4+39</f>
        <v>40676</v>
      </c>
      <c r="B7" s="21" t="s">
        <v>4</v>
      </c>
      <c r="D7" s="26"/>
      <c r="E7" s="23"/>
      <c r="F7" s="16"/>
      <c r="G7" s="16"/>
    </row>
    <row r="8" spans="1:7" x14ac:dyDescent="0.2">
      <c r="A8" s="20">
        <f>A4+49</f>
        <v>40686</v>
      </c>
      <c r="B8" s="21" t="s">
        <v>5</v>
      </c>
      <c r="D8" s="26"/>
      <c r="E8" s="23"/>
      <c r="F8" s="27"/>
      <c r="G8" s="16"/>
    </row>
    <row r="9" spans="1:7" x14ac:dyDescent="0.2">
      <c r="A9" s="20">
        <f>A4+50</f>
        <v>40687</v>
      </c>
      <c r="B9" s="21" t="s">
        <v>6</v>
      </c>
      <c r="D9" s="26"/>
      <c r="E9" s="23"/>
      <c r="F9" s="27"/>
      <c r="G9" s="16"/>
    </row>
    <row r="10" spans="1:7" x14ac:dyDescent="0.2">
      <c r="A10" s="20">
        <f>("21/07/"&amp;Année_Calendaire)*1</f>
        <v>40744</v>
      </c>
      <c r="B10" s="21" t="s">
        <v>7</v>
      </c>
      <c r="D10" s="26"/>
      <c r="E10" s="23"/>
      <c r="F10" s="27"/>
      <c r="G10" s="16"/>
    </row>
    <row r="11" spans="1:7" x14ac:dyDescent="0.2">
      <c r="A11" s="20">
        <f>("15/08/"&amp;Année_Calendaire)*1</f>
        <v>40769</v>
      </c>
      <c r="B11" s="21" t="s">
        <v>8</v>
      </c>
      <c r="D11" s="26"/>
      <c r="E11" s="23"/>
      <c r="F11" s="27"/>
      <c r="G11" s="16"/>
    </row>
    <row r="12" spans="1:7" x14ac:dyDescent="0.2">
      <c r="A12" s="20">
        <f>("27/09/"&amp;Année_Calendaire)*1</f>
        <v>40812</v>
      </c>
      <c r="B12" s="22"/>
      <c r="D12" s="26"/>
      <c r="E12" s="23"/>
      <c r="F12" s="27"/>
      <c r="G12" s="16"/>
    </row>
    <row r="13" spans="1:7" x14ac:dyDescent="0.2">
      <c r="A13" s="20">
        <f>("01/11/"&amp;Année_Calendaire)*1</f>
        <v>40847</v>
      </c>
      <c r="B13" s="21" t="s">
        <v>9</v>
      </c>
      <c r="D13" s="26"/>
      <c r="E13" s="23"/>
      <c r="F13" s="27"/>
      <c r="G13" s="16"/>
    </row>
    <row r="14" spans="1:7" x14ac:dyDescent="0.2">
      <c r="A14" s="20">
        <f>("11/11/"&amp;Année_Calendaire)*1</f>
        <v>40857</v>
      </c>
      <c r="B14" s="21" t="s">
        <v>10</v>
      </c>
      <c r="D14" s="26"/>
      <c r="E14" s="23"/>
      <c r="F14" s="27"/>
      <c r="G14" s="16"/>
    </row>
    <row r="15" spans="1:7" x14ac:dyDescent="0.2">
      <c r="A15" s="20">
        <f>("25/12/"&amp;Année_Calendaire)*1</f>
        <v>40901</v>
      </c>
      <c r="B15" s="21" t="s">
        <v>11</v>
      </c>
      <c r="D15" s="26"/>
      <c r="E15" s="23"/>
      <c r="F15" s="28"/>
      <c r="G15" s="16"/>
    </row>
    <row r="16" spans="1:7" x14ac:dyDescent="0.2">
      <c r="A16" s="20">
        <f>A15+7</f>
        <v>40908</v>
      </c>
      <c r="B16" s="19">
        <v>0</v>
      </c>
      <c r="D16" s="26"/>
      <c r="E16" s="23"/>
      <c r="F16" s="28"/>
      <c r="G16" s="16"/>
    </row>
    <row r="17" spans="1:7" x14ac:dyDescent="0.2">
      <c r="A17" s="20"/>
      <c r="B17" s="21"/>
      <c r="D17" s="26"/>
      <c r="E17" s="23"/>
      <c r="F17" s="28"/>
      <c r="G17" s="16"/>
    </row>
    <row r="18" spans="1:7" x14ac:dyDescent="0.2">
      <c r="A18" s="20"/>
      <c r="B18" s="21"/>
      <c r="D18" s="16"/>
      <c r="E18" s="16"/>
      <c r="F18" s="16"/>
      <c r="G18" s="16"/>
    </row>
    <row r="19" spans="1:7" x14ac:dyDescent="0.2">
      <c r="A19" s="20"/>
      <c r="B19" s="21"/>
    </row>
  </sheetData>
  <mergeCells count="2">
    <mergeCell ref="F1:G2"/>
    <mergeCell ref="A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66</vt:i4>
      </vt:variant>
      <vt:variant>
        <vt:lpstr>Plages nommées</vt:lpstr>
      </vt:variant>
      <vt:variant>
        <vt:i4>5</vt:i4>
      </vt:variant>
    </vt:vector>
  </HeadingPairs>
  <TitlesOfParts>
    <vt:vector size="71" baseType="lpstr">
      <vt:lpstr>mémo</vt:lpstr>
      <vt:lpstr>Menu</vt:lpstr>
      <vt:lpstr>0-5 ans</vt:lpstr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année calendaire</vt:lpstr>
      <vt:lpstr>Année_Calendaire</vt:lpstr>
      <vt:lpstr>JF</vt:lpstr>
      <vt:lpstr>Pâques</vt:lpstr>
      <vt:lpstr>Pentecôte</vt:lpstr>
      <vt:lpstr>mai!Zone_d_impression</vt:lpstr>
    </vt:vector>
  </TitlesOfParts>
  <Company>CVFE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AnneC</dc:creator>
  <cp:lastModifiedBy>gmb</cp:lastModifiedBy>
  <cp:lastPrinted>2014-01-14T06:55:29Z</cp:lastPrinted>
  <dcterms:created xsi:type="dcterms:W3CDTF">2006-12-20T10:58:30Z</dcterms:created>
  <dcterms:modified xsi:type="dcterms:W3CDTF">2015-05-29T08:32:11Z</dcterms:modified>
</cp:coreProperties>
</file>