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90" windowHeight="9690" activeTab="1"/>
  </bookViews>
  <sheets>
    <sheet name="janvier" sheetId="12" r:id="rId1"/>
    <sheet name="février" sheetId="13" r:id="rId2"/>
    <sheet name="mars" sheetId="15" r:id="rId3"/>
    <sheet name="avril" sheetId="16" r:id="rId4"/>
    <sheet name="mai" sheetId="17" r:id="rId5"/>
    <sheet name="juin" sheetId="19" r:id="rId6"/>
    <sheet name="juillet" sheetId="24" r:id="rId7"/>
    <sheet name="août" sheetId="25" r:id="rId8"/>
    <sheet name="septembre" sheetId="26" r:id="rId9"/>
    <sheet name="octobre" sheetId="6" r:id="rId10"/>
    <sheet name="novembre" sheetId="10" r:id="rId11"/>
    <sheet name="décembre" sheetId="11" r:id="rId12"/>
    <sheet name="Feuil1" sheetId="27" r:id="rId13"/>
    <sheet name="Feuil3" sheetId="18" state="hidden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9" i="6" l="1"/>
  <c r="V6" i="26"/>
  <c r="V12" i="25"/>
  <c r="T12" i="25"/>
  <c r="V9" i="24"/>
  <c r="V6" i="24"/>
  <c r="T9" i="24"/>
  <c r="T6" i="24"/>
  <c r="V15" i="19"/>
  <c r="T15" i="19"/>
  <c r="T6" i="19"/>
  <c r="T9" i="19"/>
  <c r="V9" i="17"/>
  <c r="V6" i="17"/>
  <c r="T6" i="17"/>
  <c r="T12" i="15"/>
  <c r="V12" i="13"/>
  <c r="T12" i="13"/>
  <c r="T9" i="13"/>
  <c r="V9" i="11"/>
  <c r="T6" i="10" l="1"/>
  <c r="T6" i="26"/>
  <c r="T9" i="6"/>
  <c r="U9" i="6" s="1"/>
  <c r="U12" i="25"/>
  <c r="AC1" i="16"/>
  <c r="AC1" i="11"/>
  <c r="AC1" i="10"/>
  <c r="AC1" i="6"/>
  <c r="AC1" i="26"/>
  <c r="AC1" i="25"/>
  <c r="AC1" i="24"/>
  <c r="AC1" i="19"/>
  <c r="AC1" i="17"/>
  <c r="AA16" i="11"/>
  <c r="Z16" i="11"/>
  <c r="AA16" i="10"/>
  <c r="Z16" i="10"/>
  <c r="AA16" i="6"/>
  <c r="Z16" i="6"/>
  <c r="AA16" i="26"/>
  <c r="Z16" i="26"/>
  <c r="AA16" i="25"/>
  <c r="AA16" i="24"/>
  <c r="Z16" i="24"/>
  <c r="AA16" i="19"/>
  <c r="Z16" i="19"/>
  <c r="AA16" i="17"/>
  <c r="Z16" i="17"/>
  <c r="AA16" i="16"/>
  <c r="Z16" i="16"/>
  <c r="AA16" i="15"/>
  <c r="Z16" i="15"/>
  <c r="AA16" i="13"/>
  <c r="Z16" i="13"/>
  <c r="AA16" i="12"/>
  <c r="Z16" i="12"/>
  <c r="X16" i="12"/>
  <c r="U9" i="24"/>
  <c r="U15" i="19"/>
  <c r="U9" i="19"/>
  <c r="U12" i="15"/>
  <c r="W9" i="11"/>
  <c r="W9" i="6"/>
  <c r="W6" i="26"/>
  <c r="W12" i="25"/>
  <c r="W9" i="24"/>
  <c r="W6" i="24"/>
  <c r="W15" i="19"/>
  <c r="W9" i="17"/>
  <c r="W6" i="17"/>
  <c r="W12" i="13"/>
  <c r="U12" i="13"/>
  <c r="U9" i="13"/>
  <c r="W9" i="19"/>
  <c r="W6" i="19"/>
  <c r="V15" i="10" l="1"/>
  <c r="W15" i="10" s="1"/>
  <c r="T15" i="10"/>
  <c r="U15" i="10" s="1"/>
  <c r="V12" i="10"/>
  <c r="W12" i="10" s="1"/>
  <c r="T12" i="10"/>
  <c r="U12" i="10" s="1"/>
  <c r="V9" i="10"/>
  <c r="W9" i="10" s="1"/>
  <c r="T9" i="10"/>
  <c r="V6" i="10"/>
  <c r="U6" i="10"/>
  <c r="V15" i="11"/>
  <c r="W15" i="11" s="1"/>
  <c r="T15" i="11"/>
  <c r="U15" i="11" s="1"/>
  <c r="V12" i="11"/>
  <c r="W12" i="11" s="1"/>
  <c r="T12" i="11"/>
  <c r="U12" i="11" s="1"/>
  <c r="T9" i="11"/>
  <c r="U9" i="11" s="1"/>
  <c r="V6" i="11"/>
  <c r="T6" i="11"/>
  <c r="V15" i="6"/>
  <c r="W15" i="6" s="1"/>
  <c r="T15" i="6"/>
  <c r="U15" i="6" s="1"/>
  <c r="V12" i="6"/>
  <c r="W12" i="6" s="1"/>
  <c r="T12" i="6"/>
  <c r="U12" i="6" s="1"/>
  <c r="V6" i="6"/>
  <c r="T6" i="6"/>
  <c r="V15" i="26"/>
  <c r="W15" i="26" s="1"/>
  <c r="T15" i="26"/>
  <c r="U15" i="26" s="1"/>
  <c r="V12" i="26"/>
  <c r="W12" i="26" s="1"/>
  <c r="T12" i="26"/>
  <c r="V9" i="26"/>
  <c r="T9" i="26"/>
  <c r="U9" i="26" s="1"/>
  <c r="U6" i="26"/>
  <c r="V15" i="25"/>
  <c r="W15" i="25" s="1"/>
  <c r="T15" i="25"/>
  <c r="U15" i="25" s="1"/>
  <c r="V9" i="25"/>
  <c r="W9" i="25" s="1"/>
  <c r="T9" i="25"/>
  <c r="U9" i="25" s="1"/>
  <c r="V6" i="25"/>
  <c r="T6" i="25"/>
  <c r="V15" i="24"/>
  <c r="W15" i="24" s="1"/>
  <c r="T15" i="24"/>
  <c r="U15" i="24" s="1"/>
  <c r="V12" i="24"/>
  <c r="T12" i="24"/>
  <c r="U6" i="24"/>
  <c r="V12" i="19"/>
  <c r="T12" i="19"/>
  <c r="U6" i="19"/>
  <c r="V15" i="17"/>
  <c r="W15" i="17" s="1"/>
  <c r="T15" i="17"/>
  <c r="U15" i="17" s="1"/>
  <c r="V12" i="17"/>
  <c r="T12" i="17"/>
  <c r="U12" i="17" s="1"/>
  <c r="T9" i="17"/>
  <c r="U6" i="17"/>
  <c r="V15" i="16"/>
  <c r="W15" i="16" s="1"/>
  <c r="T15" i="16"/>
  <c r="U15" i="16" s="1"/>
  <c r="V12" i="16"/>
  <c r="W12" i="16" s="1"/>
  <c r="T12" i="16"/>
  <c r="U12" i="16" s="1"/>
  <c r="V9" i="16"/>
  <c r="W9" i="16" s="1"/>
  <c r="T9" i="16"/>
  <c r="U9" i="16" s="1"/>
  <c r="V6" i="16"/>
  <c r="T6" i="16"/>
  <c r="V15" i="15"/>
  <c r="W15" i="15" s="1"/>
  <c r="T15" i="15"/>
  <c r="U15" i="15" s="1"/>
  <c r="V12" i="15"/>
  <c r="W12" i="15" s="1"/>
  <c r="V9" i="15"/>
  <c r="W9" i="15" s="1"/>
  <c r="T9" i="15"/>
  <c r="U9" i="15" s="1"/>
  <c r="V6" i="15"/>
  <c r="T6" i="15"/>
  <c r="V15" i="12"/>
  <c r="W15" i="12" s="1"/>
  <c r="T15" i="12"/>
  <c r="U15" i="12" s="1"/>
  <c r="V12" i="12"/>
  <c r="W12" i="12" s="1"/>
  <c r="T12" i="12"/>
  <c r="U12" i="12" s="1"/>
  <c r="V9" i="12"/>
  <c r="W9" i="12" s="1"/>
  <c r="T9" i="12"/>
  <c r="U9" i="12" s="1"/>
  <c r="V6" i="12"/>
  <c r="T6" i="12"/>
  <c r="X15" i="16"/>
  <c r="X12" i="10"/>
  <c r="X12" i="24"/>
  <c r="X12" i="6"/>
  <c r="X15" i="25"/>
  <c r="X12" i="19"/>
  <c r="X12" i="11"/>
  <c r="X9" i="25"/>
  <c r="X15" i="6"/>
  <c r="X15" i="17"/>
  <c r="X15" i="10"/>
  <c r="X15" i="24"/>
  <c r="V16" i="10" l="1"/>
  <c r="W6" i="10"/>
  <c r="W16" i="10" s="1"/>
  <c r="U9" i="10"/>
  <c r="U16" i="10" s="1"/>
  <c r="T16" i="10"/>
  <c r="W6" i="6"/>
  <c r="W16" i="6" s="1"/>
  <c r="V16" i="6"/>
  <c r="U6" i="6"/>
  <c r="U16" i="6" s="1"/>
  <c r="T16" i="6"/>
  <c r="W9" i="26"/>
  <c r="W16" i="26" s="1"/>
  <c r="V16" i="26"/>
  <c r="W6" i="25"/>
  <c r="W16" i="25" s="1"/>
  <c r="U6" i="25"/>
  <c r="U16" i="25" s="1"/>
  <c r="T16" i="25"/>
  <c r="W12" i="24"/>
  <c r="W16" i="24" s="1"/>
  <c r="V16" i="24"/>
  <c r="T16" i="24"/>
  <c r="U12" i="24"/>
  <c r="Y12" i="24" s="1"/>
  <c r="AB12" i="24" s="1"/>
  <c r="U16" i="24"/>
  <c r="W12" i="19"/>
  <c r="W16" i="19" s="1"/>
  <c r="V16" i="19"/>
  <c r="U12" i="19"/>
  <c r="U16" i="19" s="1"/>
  <c r="T16" i="19"/>
  <c r="W12" i="17"/>
  <c r="W16" i="17" s="1"/>
  <c r="V16" i="17"/>
  <c r="U9" i="17"/>
  <c r="T16" i="17"/>
  <c r="U16" i="17"/>
  <c r="W6" i="16"/>
  <c r="W16" i="16" s="1"/>
  <c r="V16" i="16"/>
  <c r="U6" i="16"/>
  <c r="U16" i="16" s="1"/>
  <c r="T16" i="16"/>
  <c r="W6" i="15"/>
  <c r="W16" i="15" s="1"/>
  <c r="V16" i="15"/>
  <c r="U6" i="15"/>
  <c r="U16" i="15" s="1"/>
  <c r="T16" i="15"/>
  <c r="Y15" i="12"/>
  <c r="Y12" i="12"/>
  <c r="Y9" i="12"/>
  <c r="W6" i="12"/>
  <c r="W16" i="12" s="1"/>
  <c r="V16" i="12"/>
  <c r="U6" i="12"/>
  <c r="T16" i="12"/>
  <c r="W6" i="11"/>
  <c r="W16" i="11" s="1"/>
  <c r="V16" i="11"/>
  <c r="U6" i="11"/>
  <c r="U16" i="11" s="1"/>
  <c r="T16" i="11"/>
  <c r="U12" i="26"/>
  <c r="U16" i="26" s="1"/>
  <c r="T16" i="26"/>
  <c r="Y9" i="10"/>
  <c r="Y15" i="6"/>
  <c r="AB15" i="6" s="1"/>
  <c r="Y12" i="6"/>
  <c r="AB12" i="6" s="1"/>
  <c r="Y15" i="25"/>
  <c r="AB15" i="25" s="1"/>
  <c r="Y9" i="25"/>
  <c r="Y15" i="24"/>
  <c r="AB15" i="24" s="1"/>
  <c r="Y12" i="19"/>
  <c r="AB12" i="19" s="1"/>
  <c r="Y12" i="10"/>
  <c r="AB12" i="10" s="1"/>
  <c r="Y15" i="10"/>
  <c r="AB15" i="10" s="1"/>
  <c r="Y12" i="11"/>
  <c r="AB12" i="11" s="1"/>
  <c r="Y15" i="17"/>
  <c r="AB15" i="17" s="1"/>
  <c r="Y15" i="16"/>
  <c r="AB15" i="16" s="1"/>
  <c r="X9" i="26"/>
  <c r="X6" i="11"/>
  <c r="X6" i="25"/>
  <c r="X6" i="24"/>
  <c r="X9" i="19"/>
  <c r="X15" i="11"/>
  <c r="Y6" i="12" l="1"/>
  <c r="Y16" i="12" s="1"/>
  <c r="U16" i="12"/>
  <c r="Y6" i="11"/>
  <c r="AB6" i="11" s="1"/>
  <c r="Y9" i="26"/>
  <c r="AB9" i="26" s="1"/>
  <c r="Y6" i="25"/>
  <c r="AB6" i="25"/>
  <c r="Y6" i="24"/>
  <c r="AB6" i="24" s="1"/>
  <c r="Y9" i="19"/>
  <c r="AB9" i="19" s="1"/>
  <c r="Y15" i="11"/>
  <c r="AB15" i="11" s="1"/>
  <c r="X6" i="6"/>
  <c r="X9" i="6"/>
  <c r="Y9" i="6" l="1"/>
  <c r="AB9" i="6" s="1"/>
  <c r="Y6" i="6"/>
  <c r="X16" i="6"/>
  <c r="AC1" i="15"/>
  <c r="AC1" i="13"/>
  <c r="AC1" i="12"/>
  <c r="AB6" i="6" l="1"/>
  <c r="AB16" i="6" s="1"/>
  <c r="Y16" i="6"/>
  <c r="V15" i="13"/>
  <c r="W15" i="13" s="1"/>
  <c r="T15" i="13"/>
  <c r="U15" i="13" s="1"/>
  <c r="V9" i="13"/>
  <c r="W9" i="13" s="1"/>
  <c r="V6" i="13"/>
  <c r="T6" i="13"/>
  <c r="V16" i="13" l="1"/>
  <c r="W6" i="13"/>
  <c r="W16" i="13" s="1"/>
  <c r="U6" i="13"/>
  <c r="U16" i="13" s="1"/>
  <c r="T16" i="13"/>
  <c r="AB12" i="12"/>
  <c r="AB9" i="12"/>
  <c r="AB15" i="12"/>
  <c r="AB6" i="12" l="1"/>
  <c r="AB16" i="12" s="1"/>
  <c r="X6" i="13"/>
  <c r="Y6" i="13" l="1"/>
  <c r="AB6" i="13" s="1"/>
  <c r="X9" i="15"/>
  <c r="X12" i="13"/>
  <c r="X12" i="15"/>
  <c r="X15" i="13"/>
  <c r="X15" i="15"/>
  <c r="Y15" i="15" l="1"/>
  <c r="AB15" i="15" s="1"/>
  <c r="Y12" i="15"/>
  <c r="AB12" i="15" s="1"/>
  <c r="Y9" i="15"/>
  <c r="AB9" i="15" s="1"/>
  <c r="Y15" i="13"/>
  <c r="AB15" i="13" s="1"/>
  <c r="Y12" i="13"/>
  <c r="AB12" i="13" s="1"/>
  <c r="X9" i="13"/>
  <c r="X9" i="17"/>
  <c r="X12" i="17"/>
  <c r="X12" i="16"/>
  <c r="X6" i="16"/>
  <c r="X9" i="16"/>
  <c r="Y6" i="16" l="1"/>
  <c r="AB6" i="16" s="1"/>
  <c r="Y9" i="17"/>
  <c r="AB9" i="17" s="1"/>
  <c r="Y12" i="17"/>
  <c r="AB12" i="17" s="1"/>
  <c r="X16" i="16"/>
  <c r="Y9" i="16"/>
  <c r="Y12" i="16"/>
  <c r="AB12" i="16" s="1"/>
  <c r="Y9" i="13"/>
  <c r="X16" i="13"/>
  <c r="X15" i="19"/>
  <c r="X6" i="26"/>
  <c r="X12" i="26"/>
  <c r="Y12" i="26" l="1"/>
  <c r="AB12" i="26" s="1"/>
  <c r="Y6" i="26"/>
  <c r="Y15" i="19"/>
  <c r="AB15" i="19" s="1"/>
  <c r="AB9" i="16"/>
  <c r="Y16" i="16"/>
  <c r="AB9" i="13"/>
  <c r="Y16" i="13"/>
  <c r="X6" i="15"/>
  <c r="X6" i="17"/>
  <c r="X15" i="26"/>
  <c r="X9" i="24"/>
  <c r="X9" i="11"/>
  <c r="Y15" i="26" l="1"/>
  <c r="AB15" i="26" s="1"/>
  <c r="X16" i="26"/>
  <c r="Y6" i="15"/>
  <c r="X16" i="15"/>
  <c r="Y9" i="24"/>
  <c r="Y6" i="17"/>
  <c r="Y9" i="11"/>
  <c r="Y16" i="11" s="1"/>
  <c r="X16" i="11"/>
  <c r="AB16" i="13"/>
  <c r="AB6" i="26"/>
  <c r="X16" i="24"/>
  <c r="X16" i="17"/>
  <c r="AB16" i="16"/>
  <c r="X6" i="10"/>
  <c r="Y16" i="26" l="1"/>
  <c r="AB16" i="26"/>
  <c r="AB6" i="15"/>
  <c r="Y16" i="15"/>
  <c r="AB9" i="11"/>
  <c r="AB16" i="11" s="1"/>
  <c r="AB9" i="10"/>
  <c r="AB9" i="24"/>
  <c r="Y16" i="24"/>
  <c r="Y16" i="17"/>
  <c r="AB6" i="17"/>
  <c r="X12" i="25"/>
  <c r="X9" i="10"/>
  <c r="X6" i="19"/>
  <c r="Z12" i="25" l="1"/>
  <c r="Z16" i="25" s="1"/>
  <c r="Y6" i="10"/>
  <c r="X16" i="10"/>
  <c r="AB16" i="15"/>
  <c r="Y12" i="25"/>
  <c r="AB9" i="25" s="1"/>
  <c r="Y6" i="19"/>
  <c r="X16" i="25"/>
  <c r="AB16" i="24"/>
  <c r="X16" i="19"/>
  <c r="AB16" i="17"/>
  <c r="AB6" i="10" l="1"/>
  <c r="AB16" i="10" s="1"/>
  <c r="Y16" i="10"/>
  <c r="AB12" i="25"/>
  <c r="AB16" i="25" s="1"/>
  <c r="Y16" i="25"/>
  <c r="Y16" i="19"/>
  <c r="AB6" i="19"/>
  <c r="AB16" i="19" s="1"/>
</calcChain>
</file>

<file path=xl/sharedStrings.xml><?xml version="1.0" encoding="utf-8"?>
<sst xmlns="http://schemas.openxmlformats.org/spreadsheetml/2006/main" count="282" uniqueCount="55">
  <si>
    <t>SOLDE</t>
  </si>
  <si>
    <t>DATE</t>
  </si>
  <si>
    <t>LIEU</t>
  </si>
  <si>
    <t>PZ</t>
  </si>
  <si>
    <t>MARCHE</t>
  </si>
  <si>
    <t>LOTS DE 20 OIG</t>
  </si>
  <si>
    <t>LOTS DE 40 PIG</t>
  </si>
  <si>
    <t>NBRE</t>
  </si>
  <si>
    <t>déjà sortis</t>
  </si>
  <si>
    <t>20pig</t>
  </si>
  <si>
    <t>40pig</t>
  </si>
  <si>
    <t>pds</t>
  </si>
  <si>
    <t>reste</t>
  </si>
  <si>
    <t>a rajouter si #</t>
  </si>
  <si>
    <t>matin</t>
  </si>
  <si>
    <t>bac4</t>
  </si>
  <si>
    <t>BAC5</t>
  </si>
  <si>
    <t>BAC3</t>
  </si>
  <si>
    <t>BAC7</t>
  </si>
  <si>
    <t>BAC9</t>
  </si>
  <si>
    <t>BAC11</t>
  </si>
  <si>
    <t>BAC12</t>
  </si>
  <si>
    <t>BAC4</t>
  </si>
  <si>
    <t>BAC10</t>
  </si>
  <si>
    <t>BAC13</t>
  </si>
  <si>
    <t>BAC15</t>
  </si>
  <si>
    <t>BAC2</t>
  </si>
  <si>
    <t>BAC1</t>
  </si>
  <si>
    <t>BAC14</t>
  </si>
  <si>
    <t>BAC16</t>
  </si>
  <si>
    <t>BAC17</t>
  </si>
  <si>
    <t>BAC18</t>
  </si>
  <si>
    <t>BAC19</t>
  </si>
  <si>
    <t>BAC20</t>
  </si>
  <si>
    <t>BAC21</t>
  </si>
  <si>
    <t>BAC23</t>
  </si>
  <si>
    <t>BAC24</t>
  </si>
  <si>
    <t>TDRE</t>
  </si>
  <si>
    <t>LUT1</t>
  </si>
  <si>
    <t>bac9</t>
  </si>
  <si>
    <t>bac12</t>
  </si>
  <si>
    <t>BAC6</t>
  </si>
  <si>
    <t>BAC30</t>
  </si>
  <si>
    <t>JANVIER</t>
  </si>
  <si>
    <t>FEVRIER</t>
  </si>
  <si>
    <t>MARS</t>
  </si>
  <si>
    <t>AVRIL</t>
  </si>
  <si>
    <t>MAI</t>
  </si>
  <si>
    <t>JUIN</t>
  </si>
  <si>
    <t>JUIIIET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</si>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</sst>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/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0" fontId="1" fillId="0" borderId="1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22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left" vertical="center"/>
    </xf>
    <xf numFmtId="0" fontId="7" fillId="4" borderId="17" xfId="0" applyFont="1" applyFill="1" applyBorder="1" applyAlignment="1">
      <alignment horizontal="center" vertical="center"/>
    </xf>
    <xf numFmtId="0" fontId="5" fillId="0" borderId="24" xfId="0" applyFont="1" applyBorder="1"/>
    <xf numFmtId="0" fontId="1" fillId="0" borderId="24" xfId="0" applyFont="1" applyBorder="1" applyAlignment="1">
      <alignment horizontal="left"/>
    </xf>
    <xf numFmtId="0" fontId="4" fillId="0" borderId="23" xfId="0" applyFont="1" applyBorder="1" applyAlignment="1">
      <alignment horizontal="left"/>
    </xf>
    <xf numFmtId="0" fontId="4" fillId="0" borderId="24" xfId="0" applyFont="1" applyBorder="1"/>
    <xf numFmtId="0" fontId="1" fillId="2" borderId="24" xfId="0" applyFont="1" applyFill="1" applyBorder="1" applyAlignment="1">
      <alignment horizontal="centerContinuous"/>
    </xf>
    <xf numFmtId="0" fontId="1" fillId="2" borderId="25" xfId="0" applyFont="1" applyFill="1" applyBorder="1" applyAlignment="1">
      <alignment horizontal="centerContinuous"/>
    </xf>
    <xf numFmtId="0" fontId="1" fillId="0" borderId="10" xfId="0" applyFont="1" applyBorder="1" applyAlignment="1">
      <alignment horizontal="centerContinuous" vertical="center"/>
    </xf>
    <xf numFmtId="0" fontId="6" fillId="5" borderId="3" xfId="0" applyFont="1" applyFill="1" applyBorder="1" applyAlignment="1">
      <alignment vertical="top"/>
    </xf>
    <xf numFmtId="0" fontId="6" fillId="5" borderId="6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center"/>
    </xf>
    <xf numFmtId="2" fontId="1" fillId="5" borderId="11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14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2" fontId="2" fillId="5" borderId="22" xfId="0" applyNumberFormat="1" applyFont="1" applyFill="1" applyBorder="1" applyAlignment="1">
      <alignment horizontal="center"/>
    </xf>
    <xf numFmtId="0" fontId="6" fillId="5" borderId="3" xfId="0" applyFont="1" applyFill="1" applyBorder="1" applyAlignment="1"/>
    <xf numFmtId="2" fontId="1" fillId="2" borderId="33" xfId="0" applyNumberFormat="1" applyFont="1" applyFill="1" applyBorder="1" applyAlignment="1">
      <alignment horizontal="center"/>
    </xf>
    <xf numFmtId="2" fontId="1" fillId="0" borderId="16" xfId="0" applyNumberFormat="1" applyFont="1" applyFill="1" applyBorder="1" applyAlignment="1">
      <alignment horizontal="center"/>
    </xf>
    <xf numFmtId="2" fontId="1" fillId="0" borderId="34" xfId="0" applyNumberFormat="1" applyFont="1" applyFill="1" applyBorder="1" applyAlignment="1">
      <alignment horizontal="center"/>
    </xf>
    <xf numFmtId="0" fontId="1" fillId="0" borderId="35" xfId="0" applyFont="1" applyBorder="1" applyAlignment="1">
      <alignment horizontal="left" vertical="center"/>
    </xf>
    <xf numFmtId="0" fontId="1" fillId="4" borderId="36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/>
    </xf>
    <xf numFmtId="2" fontId="1" fillId="5" borderId="35" xfId="0" applyNumberFormat="1" applyFont="1" applyFill="1" applyBorder="1" applyAlignment="1">
      <alignment horizontal="center"/>
    </xf>
    <xf numFmtId="0" fontId="1" fillId="0" borderId="25" xfId="0" applyFont="1" applyBorder="1"/>
    <xf numFmtId="0" fontId="1" fillId="0" borderId="40" xfId="0" applyFont="1" applyBorder="1" applyAlignment="1">
      <alignment horizontal="center"/>
    </xf>
    <xf numFmtId="0" fontId="1" fillId="5" borderId="41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2" fontId="1" fillId="0" borderId="42" xfId="0" applyNumberFormat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2" fontId="2" fillId="6" borderId="31" xfId="0" applyNumberFormat="1" applyFont="1" applyFill="1" applyBorder="1" applyAlignment="1">
      <alignment horizontal="center"/>
    </xf>
    <xf numFmtId="0" fontId="1" fillId="0" borderId="32" xfId="0" applyNumberFormat="1" applyFont="1" applyBorder="1" applyAlignment="1">
      <alignment horizontal="center" vertical="center"/>
    </xf>
    <xf numFmtId="0" fontId="1" fillId="0" borderId="39" xfId="0" applyNumberFormat="1" applyFont="1" applyBorder="1" applyAlignment="1">
      <alignment horizontal="center" vertical="center"/>
    </xf>
    <xf numFmtId="0" fontId="0" fillId="7" borderId="0" xfId="0" applyFill="1"/>
    <xf numFmtId="2" fontId="8" fillId="0" borderId="0" xfId="0" applyNumberFormat="1" applyFont="1" applyAlignment="1">
      <alignment horizontal="center"/>
    </xf>
    <xf numFmtId="164" fontId="1" fillId="0" borderId="4" xfId="0" applyNumberFormat="1" applyFont="1" applyBorder="1" applyAlignment="1">
      <alignment horizontal="left"/>
    </xf>
    <xf numFmtId="164" fontId="6" fillId="5" borderId="6" xfId="0" applyNumberFormat="1" applyFont="1" applyFill="1" applyBorder="1" applyAlignment="1">
      <alignment horizontal="left"/>
    </xf>
    <xf numFmtId="164" fontId="1" fillId="0" borderId="4" xfId="0" applyNumberFormat="1" applyFont="1" applyFill="1" applyBorder="1" applyAlignment="1">
      <alignment horizontal="left"/>
    </xf>
    <xf numFmtId="164" fontId="6" fillId="5" borderId="11" xfId="0" applyNumberFormat="1" applyFont="1" applyFill="1" applyBorder="1" applyAlignment="1">
      <alignment horizontal="left"/>
    </xf>
    <xf numFmtId="0" fontId="1" fillId="5" borderId="43" xfId="0" applyFont="1" applyFill="1" applyBorder="1" applyAlignment="1">
      <alignment horizont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44" xfId="0" applyBorder="1"/>
    <xf numFmtId="2" fontId="1" fillId="0" borderId="0" xfId="0" applyNumberFormat="1" applyFont="1"/>
    <xf numFmtId="2" fontId="8" fillId="8" borderId="0" xfId="0" applyNumberFormat="1" applyFont="1" applyFill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 shrinkToFit="1"/>
    </xf>
    <xf numFmtId="0" fontId="0" fillId="0" borderId="27" xfId="0" applyBorder="1" applyAlignment="1">
      <alignment horizontal="center" vertical="center" shrinkToFit="1"/>
    </xf>
    <xf numFmtId="0" fontId="1" fillId="3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" fillId="0" borderId="19" xfId="0" applyNumberFormat="1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13</xdr:col>
      <xdr:colOff>106680</xdr:colOff>
      <xdr:row>0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7" name="ZoneTexte 6"/>
        <xdr:cNvSpPr txBox="1"/>
      </xdr:nvSpPr>
      <xdr:spPr>
        <a:xfrm>
          <a:off x="60960" y="220980"/>
          <a:ext cx="2537460" cy="384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8" name="ZoneTexte 7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X15" sqref="X15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3.28515625" customWidth="1"/>
  </cols>
  <sheetData>
    <row r="1" spans="15:29" ht="16.5" thickTop="1" x14ac:dyDescent="0.25">
      <c r="O1" s="17"/>
      <c r="P1" s="18"/>
      <c r="Q1" s="15" t="s">
        <v>43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0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41280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41281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41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v>250</v>
      </c>
      <c r="Y6" s="27">
        <f>U6+W6-X6</f>
        <v>-250</v>
      </c>
      <c r="Z6" s="26">
        <v>22</v>
      </c>
      <c r="AA6" s="28"/>
      <c r="AB6" s="29">
        <f>Y6+Z6+AA6</f>
        <v>-228</v>
      </c>
    </row>
    <row r="7" spans="15:29" x14ac:dyDescent="0.25">
      <c r="O7" s="7"/>
      <c r="P7" s="56">
        <v>41284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41286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42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v>145</v>
      </c>
      <c r="Y9" s="27">
        <f>U9+W9-X9</f>
        <v>-145</v>
      </c>
      <c r="Z9" s="26"/>
      <c r="AA9" s="28">
        <v>44</v>
      </c>
      <c r="AB9" s="29">
        <f>Y9+Z9+AA9</f>
        <v>-101</v>
      </c>
    </row>
    <row r="10" spans="15:29" x14ac:dyDescent="0.25">
      <c r="O10" s="1"/>
      <c r="P10" s="54">
        <v>41287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41288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15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v>23</v>
      </c>
      <c r="Y12" s="27">
        <f>U12+W12-X12</f>
        <v>-23</v>
      </c>
      <c r="Z12" s="26"/>
      <c r="AA12" s="28">
        <v>30</v>
      </c>
      <c r="AB12" s="29">
        <f>Y12+Z12+AA12</f>
        <v>7</v>
      </c>
    </row>
    <row r="13" spans="15:29" x14ac:dyDescent="0.25">
      <c r="O13" s="1"/>
      <c r="P13" s="54">
        <v>41289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41290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16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62">
        <v>124</v>
      </c>
      <c r="Y15" s="27">
        <f>U15+W15-X15</f>
        <v>-124</v>
      </c>
      <c r="Z15" s="26">
        <v>42</v>
      </c>
      <c r="AA15" s="28"/>
      <c r="AB15" s="29">
        <f>Y15+Z15+AA15</f>
        <v>-82</v>
      </c>
    </row>
    <row r="16" spans="15:29" ht="15.75" thickBot="1" x14ac:dyDescent="0.3">
      <c r="O16" s="33"/>
      <c r="P16" s="32"/>
      <c r="Q16" s="32"/>
      <c r="R16" s="32"/>
      <c r="S16" s="42"/>
      <c r="T16" s="31">
        <f>T6+T9+T12+T15</f>
        <v>0</v>
      </c>
      <c r="U16" s="31">
        <f t="shared" ref="U16:AB16" si="0">U6+U9+U12+U15</f>
        <v>0</v>
      </c>
      <c r="V16" s="31">
        <f t="shared" si="0"/>
        <v>0</v>
      </c>
      <c r="W16" s="31">
        <f t="shared" si="0"/>
        <v>0</v>
      </c>
      <c r="X16" s="31">
        <f t="shared" si="0"/>
        <v>542</v>
      </c>
      <c r="Y16" s="31">
        <f t="shared" si="0"/>
        <v>-542</v>
      </c>
      <c r="Z16" s="31">
        <f t="shared" si="0"/>
        <v>64</v>
      </c>
      <c r="AA16" s="31">
        <f t="shared" si="0"/>
        <v>74</v>
      </c>
      <c r="AB16" s="31">
        <f t="shared" si="0"/>
        <v>-404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abSelected="1" topLeftCell="H1" workbookViewId="0">
      <selection activeCell="AF20" sqref="AF20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3.140625" customWidth="1"/>
  </cols>
  <sheetData>
    <row r="1" spans="15:29" ht="16.5" thickTop="1" x14ac:dyDescent="0.25">
      <c r="O1" s="17"/>
      <c r="P1" s="18"/>
      <c r="Q1" s="15" t="s">
        <v>44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</v>
      </c>
    </row>
    <row r="2" spans="15:29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17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41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-228</v>
      </c>
      <c r="Y9" s="27">
        <f ca="1">U9+W9-X9</f>
        <v>228</v>
      </c>
      <c r="Z9" s="26"/>
      <c r="AA9" s="28">
        <v>44</v>
      </c>
      <c r="AB9" s="29">
        <f ca="1">Y9+Z9+AA9</f>
        <v>272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25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16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62">
        <f ca="1">SUMPRODUCT(SUMIF(INDIRECT(TEXT(DATE(2013,ROW(INDIRECT("1:"&amp;$AC$1)),1),"mmmm")&amp;"!P4:P60"),$P12,INDIRECT(TEXT(DATE(2013,ROW(INDIRECT("1:"&amp;$AC$1)),1),"mmmm")&amp;"!AB4:AB13")))</f>
        <v>-82</v>
      </c>
      <c r="Y12" s="27">
        <f ca="1">U12+W12-X12</f>
        <v>82</v>
      </c>
      <c r="Z12" s="26"/>
      <c r="AA12" s="28">
        <v>30</v>
      </c>
      <c r="AB12" s="29">
        <f ca="1">Y12+Z12+AA12</f>
        <v>112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 t="s">
        <v>44</v>
      </c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19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-310</v>
      </c>
      <c r="Y16" s="31">
        <f t="shared" ca="1" si="0"/>
        <v>310</v>
      </c>
      <c r="Z16" s="31">
        <f t="shared" si="0"/>
        <v>64</v>
      </c>
      <c r="AA16" s="31">
        <f t="shared" si="0"/>
        <v>74</v>
      </c>
      <c r="AB16" s="31">
        <f t="shared" ca="1" si="0"/>
        <v>448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4.28515625" customWidth="1"/>
  </cols>
  <sheetData>
    <row r="1" spans="15:29" ht="16.5" thickTop="1" x14ac:dyDescent="0.25">
      <c r="O1" s="17"/>
      <c r="P1" s="18"/>
      <c r="Q1" s="15" t="s">
        <v>45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2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ht="15.75" thickBot="1" x14ac:dyDescent="0.3">
      <c r="O4" s="1"/>
      <c r="P4" s="54">
        <v>41311</v>
      </c>
      <c r="Q4" s="4"/>
      <c r="R4" s="50" t="s">
        <v>37</v>
      </c>
      <c r="S4" s="51" t="s">
        <v>38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16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SUMPRODUCT(SUMIF(INDIRECT(TEXT(DATE(,ROW(INDIRECT("1:"&amp;$AC$1)),1),"mmmm")&amp;"!P4:P60"),$P6,INDIRECT(TEXT(DATE(,ROW(INDIRECT("1:"&amp;$AC$1)),1),"mmmm")&amp;"!AB4:AB13")))</f>
        <v>30</v>
      </c>
      <c r="Y6" s="27">
        <f ca="1">U6+W6-X6</f>
        <v>-30</v>
      </c>
      <c r="Z6" s="26">
        <v>22</v>
      </c>
      <c r="AA6" s="28"/>
      <c r="AB6" s="29">
        <f ca="1">Y6+Z6+AA6</f>
        <v>-8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  <c r="AC8" s="2"/>
    </row>
    <row r="9" spans="15:29" x14ac:dyDescent="0.25">
      <c r="O9" s="30"/>
      <c r="P9" s="55" t="s">
        <v>21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0</v>
      </c>
      <c r="Y9" s="27">
        <f ca="1">U9+W9-X9</f>
        <v>0</v>
      </c>
      <c r="Z9" s="26"/>
      <c r="AA9" s="28">
        <v>44</v>
      </c>
      <c r="AB9" s="29">
        <f ca="1">Y9+Z9+AA9</f>
        <v>44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22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7</v>
      </c>
      <c r="Y12" s="27">
        <f ca="1">U12+W12-X12</f>
        <v>-7</v>
      </c>
      <c r="Z12" s="26"/>
      <c r="AA12" s="28">
        <v>30</v>
      </c>
      <c r="AB12" s="29">
        <f ca="1">Y12+Z12+AA12</f>
        <v>23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27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37</v>
      </c>
      <c r="Y16" s="31">
        <f t="shared" ca="1" si="0"/>
        <v>-37</v>
      </c>
      <c r="Z16" s="31">
        <f t="shared" si="0"/>
        <v>64</v>
      </c>
      <c r="AA16" s="31">
        <f t="shared" si="0"/>
        <v>74</v>
      </c>
      <c r="AB16" s="31">
        <f t="shared" ca="1" si="0"/>
        <v>101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4.28515625" customWidth="1"/>
  </cols>
  <sheetData>
    <row r="1" spans="15:29" ht="16.5" thickTop="1" x14ac:dyDescent="0.25">
      <c r="O1" s="17"/>
      <c r="P1" s="18"/>
      <c r="Q1" s="15" t="s">
        <v>46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3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ht="15.75" thickBot="1" x14ac:dyDescent="0.3">
      <c r="O4" s="1"/>
      <c r="P4" s="54">
        <v>41311</v>
      </c>
      <c r="Q4" s="4"/>
      <c r="R4" s="50" t="s">
        <v>37</v>
      </c>
      <c r="S4" s="51" t="s">
        <v>38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15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30</v>
      </c>
      <c r="Y6" s="27">
        <f ca="1">U6+W6-X6</f>
        <v>-30</v>
      </c>
      <c r="Z6" s="26">
        <v>22</v>
      </c>
      <c r="AA6" s="28"/>
      <c r="AB6" s="29">
        <f ca="1">Y6+Z6+AA6</f>
        <v>-8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19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42</v>
      </c>
      <c r="Y9" s="27">
        <f ca="1">T9+V9-X9</f>
        <v>-42</v>
      </c>
      <c r="Z9" s="26"/>
      <c r="AA9" s="28">
        <v>44</v>
      </c>
      <c r="AB9" s="29">
        <f ca="1">Y9+Z9+AA9</f>
        <v>2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26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18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72</v>
      </c>
      <c r="Y16" s="31">
        <f t="shared" ca="1" si="0"/>
        <v>-72</v>
      </c>
      <c r="Z16" s="31">
        <f t="shared" si="0"/>
        <v>64</v>
      </c>
      <c r="AA16" s="31">
        <f t="shared" si="0"/>
        <v>74</v>
      </c>
      <c r="AB16" s="31">
        <f t="shared" ca="1" si="0"/>
        <v>66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9"/>
  <sheetViews>
    <sheetView topLeftCell="D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3" customWidth="1"/>
  </cols>
  <sheetData>
    <row r="1" spans="15:29" ht="16.5" thickTop="1" x14ac:dyDescent="0.25">
      <c r="O1" s="17"/>
      <c r="P1" s="18"/>
      <c r="Q1" s="15" t="s">
        <v>47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4</v>
      </c>
    </row>
    <row r="2" spans="15:29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 t="s">
        <v>14</v>
      </c>
      <c r="S4" s="39"/>
      <c r="T4" s="36">
        <v>6000</v>
      </c>
      <c r="U4" s="43"/>
      <c r="V4" s="5">
        <v>4068</v>
      </c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>
        <v>221</v>
      </c>
      <c r="U5" s="43"/>
      <c r="V5" s="5">
        <v>4500</v>
      </c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39</v>
      </c>
      <c r="Q6" s="23"/>
      <c r="R6" s="24"/>
      <c r="S6" s="40"/>
      <c r="T6" s="37">
        <f>SUM(T4:T5)</f>
        <v>6221</v>
      </c>
      <c r="U6" s="25">
        <f>T6*0.12</f>
        <v>746.52</v>
      </c>
      <c r="V6" s="26">
        <f>SUM(V4:V5)</f>
        <v>8568</v>
      </c>
      <c r="W6" s="25">
        <f>V6*0.08</f>
        <v>685.44</v>
      </c>
      <c r="X6" s="53">
        <f ca="1">SUMPRODUCT(SUMIF(INDIRECT(TEXT(DATE(2013,ROW(INDIRECT("1:"&amp;$AC$1)),1),"mmmm")&amp;"!P4:P60"),$P6,INDIRECT(TEXT(DATE(2013,ROW(INDIRECT("1:"&amp;$AC$1)),1),"mmmm")&amp;"!AB4:AB13")))</f>
        <v>44</v>
      </c>
      <c r="Y6" s="27">
        <f ca="1">U6+W6-X6</f>
        <v>1387.96</v>
      </c>
      <c r="Z6" s="26">
        <v>22</v>
      </c>
      <c r="AA6" s="28"/>
      <c r="AB6" s="29">
        <f ca="1">Y6+Z6+AA6</f>
        <v>1409.96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20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>
        <v>44</v>
      </c>
      <c r="AB9" s="29">
        <f ca="1">Y9+Z9+AA9</f>
        <v>44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21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44</v>
      </c>
      <c r="Y12" s="27">
        <f ca="1">T12+V12-X12</f>
        <v>-44</v>
      </c>
      <c r="Z12" s="26"/>
      <c r="AA12" s="28">
        <v>30</v>
      </c>
      <c r="AB12" s="29">
        <f ca="1">Y12+Z12+AA12</f>
        <v>-14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7" t="s">
        <v>24</v>
      </c>
      <c r="Q15" s="73"/>
      <c r="R15" s="74"/>
      <c r="S15" s="58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O16" s="33"/>
      <c r="P16" s="32"/>
      <c r="Q16" s="59"/>
      <c r="R16" s="59"/>
      <c r="S16" s="42"/>
      <c r="T16" s="31">
        <f t="shared" ref="T16:AB16" si="0">T6+T9+T12+T15</f>
        <v>6221</v>
      </c>
      <c r="U16" s="31">
        <f t="shared" si="0"/>
        <v>746.52</v>
      </c>
      <c r="V16" s="31">
        <f t="shared" si="0"/>
        <v>8568</v>
      </c>
      <c r="W16" s="31">
        <f t="shared" si="0"/>
        <v>685.44</v>
      </c>
      <c r="X16" s="31">
        <f t="shared" ca="1" si="0"/>
        <v>88</v>
      </c>
      <c r="Y16" s="31">
        <f t="shared" ca="1" si="0"/>
        <v>1343.96</v>
      </c>
      <c r="Z16" s="31">
        <f t="shared" si="0"/>
        <v>64</v>
      </c>
      <c r="AA16" s="31">
        <f t="shared" si="0"/>
        <v>74</v>
      </c>
      <c r="AB16" s="31">
        <f t="shared" ca="1" si="0"/>
        <v>1481.96</v>
      </c>
    </row>
    <row r="17" spans="17:17" ht="15.75" thickTop="1" x14ac:dyDescent="0.25"/>
    <row r="19" spans="17:17" ht="15.75" thickBot="1" x14ac:dyDescent="0.3">
      <c r="Q19" s="60"/>
    </row>
  </sheetData>
  <mergeCells count="7">
    <mergeCell ref="Q15:R15"/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4.28515625" customWidth="1"/>
  </cols>
  <sheetData>
    <row r="1" spans="15:29" ht="16.5" thickTop="1" x14ac:dyDescent="0.25">
      <c r="O1" s="17"/>
      <c r="P1" s="18"/>
      <c r="Q1" s="15" t="s">
        <v>48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5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19</v>
      </c>
      <c r="Q6" s="23"/>
      <c r="R6" s="24"/>
      <c r="S6" s="40"/>
      <c r="T6" s="37">
        <f>SUM(T4:T5)</f>
        <v>0</v>
      </c>
      <c r="U6" s="25">
        <f>T6*0.12</f>
        <v>0</v>
      </c>
      <c r="V6" s="26">
        <v>8459</v>
      </c>
      <c r="W6" s="25">
        <f>V6*0.08</f>
        <v>676.72</v>
      </c>
      <c r="X6" s="53">
        <f ca="1">SUMPRODUCT(SUMIF(INDIRECT(TEXT(DATE(2013,ROW(INDIRECT("1:"&amp;$AC$1)),1),"mmmm")&amp;"!P4:P60"),$P6,INDIRECT(TEXT(DATE(2013,ROW(INDIRECT("1:"&amp;$AC$1)),1),"mmmm")&amp;"!AB4:AB13")))</f>
        <v>1453.96</v>
      </c>
      <c r="Y6" s="27">
        <f ca="1">U6+W6-X6</f>
        <v>-777.24</v>
      </c>
      <c r="Z6" s="26">
        <v>22</v>
      </c>
      <c r="AA6" s="28"/>
      <c r="AB6" s="29">
        <f ca="1">Y6+Z6+AA6</f>
        <v>-755.24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18</v>
      </c>
      <c r="Q9" s="23"/>
      <c r="R9" s="24"/>
      <c r="S9" s="40"/>
      <c r="T9" s="37">
        <f>SUM(T7:T8)</f>
        <v>0</v>
      </c>
      <c r="U9" s="25">
        <f>T9*0.12</f>
        <v>0</v>
      </c>
      <c r="V9" s="26">
        <v>9856</v>
      </c>
      <c r="W9" s="25">
        <f>V9*0.08</f>
        <v>788.48</v>
      </c>
      <c r="X9" s="53">
        <f ca="1">SUMPRODUCT(SUMIF(INDIRECT(TEXT(DATE(2013,ROW(INDIRECT("1:"&amp;$AC$1)),1),"mmmm")&amp;"!P4:P60"),$P9,INDIRECT(TEXT(DATE(2013,ROW(INDIRECT("1:"&amp;$AC$1)),1),"mmmm")&amp;"!AB4:AB13")))</f>
        <v>42</v>
      </c>
      <c r="Y9" s="27">
        <f ca="1">U9+W9-X9</f>
        <v>746.48</v>
      </c>
      <c r="Z9" s="26"/>
      <c r="AA9" s="28">
        <v>44</v>
      </c>
      <c r="AB9" s="29">
        <f ca="1">Y9+Z9+AA9</f>
        <v>790.48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23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>
        <v>30</v>
      </c>
      <c r="AB12" s="29">
        <f ca="1">Y12+Z12+AA12</f>
        <v>30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21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30</v>
      </c>
      <c r="Y15" s="27">
        <f ca="1">U15+W15-X15</f>
        <v>-30</v>
      </c>
      <c r="Z15" s="26">
        <v>42</v>
      </c>
      <c r="AA15" s="28"/>
      <c r="AB15" s="29">
        <f ca="1">Y15+Z15+AA15</f>
        <v>12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18315</v>
      </c>
      <c r="W16" s="31">
        <f t="shared" si="0"/>
        <v>1465.2</v>
      </c>
      <c r="X16" s="31">
        <f t="shared" ca="1" si="0"/>
        <v>1525.96</v>
      </c>
      <c r="Y16" s="31">
        <f t="shared" ca="1" si="0"/>
        <v>-60.759999999999991</v>
      </c>
      <c r="Z16" s="31">
        <f t="shared" si="0"/>
        <v>64</v>
      </c>
      <c r="AA16" s="31">
        <f t="shared" si="0"/>
        <v>74</v>
      </c>
      <c r="AB16" s="31">
        <f t="shared" ca="1" si="0"/>
        <v>77.240000000000009</v>
      </c>
    </row>
    <row r="17" ht="15.75" thickTop="1" x14ac:dyDescent="0.25"/>
  </sheetData>
  <mergeCells count="6">
    <mergeCell ref="X2:X3"/>
    <mergeCell ref="Y2:Y3"/>
    <mergeCell ref="O2:O3"/>
    <mergeCell ref="P2:P3"/>
    <mergeCell ref="Q2:Q3"/>
    <mergeCell ref="R2:S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4.28515625" customWidth="1"/>
  </cols>
  <sheetData>
    <row r="1" spans="15:29" ht="16.5" thickTop="1" x14ac:dyDescent="0.25">
      <c r="O1" s="17"/>
      <c r="P1" s="18"/>
      <c r="Q1" s="15" t="s">
        <v>49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6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34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40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42</v>
      </c>
      <c r="Y9" s="27">
        <f ca="1">U9+W9-X9</f>
        <v>-42</v>
      </c>
      <c r="Z9" s="26"/>
      <c r="AA9" s="28">
        <v>44</v>
      </c>
      <c r="AB9" s="29">
        <f ca="1">Y9+Z9+AA9</f>
        <v>2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25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>
        <v>30</v>
      </c>
      <c r="AB12" s="29">
        <f ca="1">Y12+Z12+AA12</f>
        <v>30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28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42</v>
      </c>
      <c r="Y16" s="31">
        <f t="shared" ca="1" si="0"/>
        <v>-42</v>
      </c>
      <c r="Z16" s="31">
        <f t="shared" si="0"/>
        <v>64</v>
      </c>
      <c r="AA16" s="31">
        <f t="shared" si="0"/>
        <v>74</v>
      </c>
      <c r="AB16" s="31">
        <f t="shared" ca="1" si="0"/>
        <v>96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4.28515625" customWidth="1"/>
  </cols>
  <sheetData>
    <row r="1" spans="15:29" ht="16.5" thickTop="1" x14ac:dyDescent="0.25">
      <c r="O1" s="17"/>
      <c r="P1" s="18"/>
      <c r="Q1" s="15" t="s">
        <v>50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7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/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25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30</v>
      </c>
      <c r="Y6" s="61">
        <f ca="1">U6+W6-X6</f>
        <v>-30</v>
      </c>
      <c r="Z6" s="26">
        <v>22</v>
      </c>
      <c r="AA6" s="28"/>
      <c r="AB6" s="29">
        <f ca="1">Y9+Z6+AA6</f>
        <v>22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30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61">
        <f ca="1">U9+W9-X9</f>
        <v>0</v>
      </c>
      <c r="Z9" s="26"/>
      <c r="AA9" s="28">
        <v>44</v>
      </c>
      <c r="AB9" s="29">
        <f ca="1">Y12+Z9+AA9</f>
        <v>0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21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44</v>
      </c>
      <c r="Y12" s="61">
        <f ca="1">U12+W12-X12</f>
        <v>-44</v>
      </c>
      <c r="Z12" s="26">
        <f ca="1">SUM(V12:X12)</f>
        <v>44</v>
      </c>
      <c r="AA12" s="28">
        <v>30</v>
      </c>
      <c r="AB12" s="29">
        <f ca="1">Y12+Z12+AA12</f>
        <v>30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29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61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T16" s="31">
        <f>T6+T9+T12+T15</f>
        <v>0</v>
      </c>
      <c r="U16" s="31">
        <f>U6+U9+U12+U15</f>
        <v>0</v>
      </c>
      <c r="V16" s="31" t="s">
        <v>50</v>
      </c>
      <c r="W16" s="31">
        <f>W6+W9+W12+W15</f>
        <v>0</v>
      </c>
      <c r="X16" s="31">
        <f ca="1">X6+X9+X12+X15</f>
        <v>74</v>
      </c>
      <c r="Y16" s="31" t="e">
        <f ca="1">Y9+#REF!+Y12+Y15</f>
        <v>#REF!</v>
      </c>
      <c r="Z16" s="31">
        <f ca="1">Z6+Z9+Z12+Z15</f>
        <v>108</v>
      </c>
      <c r="AA16" s="31">
        <f>AA6+AA9+AA12+AA15</f>
        <v>74</v>
      </c>
      <c r="AB16" s="31">
        <f ca="1">AB6+AB9+AB12+AB15</f>
        <v>94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4.28515625" customWidth="1"/>
  </cols>
  <sheetData>
    <row r="1" spans="15:29" ht="16.5" thickTop="1" x14ac:dyDescent="0.25">
      <c r="O1" s="17"/>
      <c r="P1" s="18"/>
      <c r="Q1" s="15" t="s">
        <v>51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8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42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-101</v>
      </c>
      <c r="Y6" s="27">
        <f ca="1">U6+W6-X6</f>
        <v>101</v>
      </c>
      <c r="Z6" s="26">
        <v>22</v>
      </c>
      <c r="AA6" s="28"/>
      <c r="AB6" s="29">
        <f ca="1">Y6+Z6+AA6</f>
        <v>123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23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30</v>
      </c>
      <c r="Y9" s="27">
        <f ca="1">U9+W9-X9</f>
        <v>-30</v>
      </c>
      <c r="Z9" s="26"/>
      <c r="AA9" s="28">
        <v>44</v>
      </c>
      <c r="AB9" s="29">
        <f ca="1">Y9+Z9+AA9</f>
        <v>14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15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22</v>
      </c>
      <c r="Y12" s="27">
        <f ca="1">U12+W12-X12</f>
        <v>-22</v>
      </c>
      <c r="Z12" s="26"/>
      <c r="AA12" s="28">
        <v>30</v>
      </c>
      <c r="AB12" s="29">
        <f ca="1">Y12+Z12+AA12</f>
        <v>8</v>
      </c>
    </row>
    <row r="13" spans="15:29" ht="14.45" customHeight="1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41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44</v>
      </c>
      <c r="Y15" s="27">
        <f ca="1">U15+W15-X15</f>
        <v>-44</v>
      </c>
      <c r="Z15" s="26">
        <v>42</v>
      </c>
      <c r="AA15" s="28"/>
      <c r="AB15" s="29">
        <f ca="1">Y15+Z15+AA15</f>
        <v>-2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-5</v>
      </c>
      <c r="Y16" s="31">
        <f t="shared" ca="1" si="0"/>
        <v>5</v>
      </c>
      <c r="Z16" s="31">
        <f t="shared" si="0"/>
        <v>64</v>
      </c>
      <c r="AA16" s="31">
        <f t="shared" si="0"/>
        <v>74</v>
      </c>
      <c r="AB16" s="31">
        <f t="shared" ca="1" si="0"/>
        <v>143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D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7" width="7.7109375" customWidth="1"/>
    <col min="28" max="28" width="10.7109375" customWidth="1"/>
    <col min="29" max="29" width="2.7109375" customWidth="1"/>
    <col min="30" max="42" width="10.7109375" customWidth="1"/>
    <col min="43" max="44" width="6.7109375" customWidth="1"/>
    <col min="45" max="45" width="8.7109375" customWidth="1"/>
    <col min="46" max="55" width="7.7109375" customWidth="1"/>
    <col min="56" max="56" width="4.28515625" customWidth="1"/>
  </cols>
  <sheetData>
    <row r="1" spans="15:29" ht="16.5" thickTop="1" x14ac:dyDescent="0.25">
      <c r="O1" s="17"/>
      <c r="P1" s="18"/>
      <c r="Q1" s="15" t="s">
        <v>52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9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customHeight="1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25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52</v>
      </c>
      <c r="Y6" s="27">
        <f ca="1">+U6+W6-X6</f>
        <v>-52</v>
      </c>
      <c r="Z6" s="26">
        <v>22</v>
      </c>
      <c r="AA6" s="28"/>
      <c r="AB6" s="29">
        <f ca="1">Y6+Z6+AA6</f>
        <v>-30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18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832.48</v>
      </c>
      <c r="Y9" s="27">
        <f ca="1">+U9+W9-X9</f>
        <v>-832.48</v>
      </c>
      <c r="Z9" s="26"/>
      <c r="AA9" s="28">
        <v>44</v>
      </c>
      <c r="AB9" s="29">
        <f ca="1">Y9+Z9+AA9</f>
        <v>-788.48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32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+U12+W12-X12</f>
        <v>0</v>
      </c>
      <c r="Z12" s="26"/>
      <c r="AA12" s="28">
        <v>30</v>
      </c>
      <c r="AB12" s="29">
        <f ca="1">Y12+Z12+AA12</f>
        <v>30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33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+U15+W15-X15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884.48</v>
      </c>
      <c r="Y16" s="31">
        <f t="shared" ca="1" si="0"/>
        <v>-884.48</v>
      </c>
      <c r="Z16" s="31">
        <f t="shared" si="0"/>
        <v>64</v>
      </c>
      <c r="AA16" s="31">
        <f t="shared" si="0"/>
        <v>74</v>
      </c>
      <c r="AB16" s="31">
        <f t="shared" ca="1" si="0"/>
        <v>-746.48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Q1" sqref="Q1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3.28515625" customWidth="1"/>
  </cols>
  <sheetData>
    <row r="1" spans="15:29" ht="16.5" thickTop="1" x14ac:dyDescent="0.25">
      <c r="O1" s="17"/>
      <c r="P1" s="18"/>
      <c r="Q1" s="15" t="s">
        <v>53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10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42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SUMPRODUCT(SUMIF(INDIRECT(TEXT(DATE(2013,ROW(INDIRECT("1:"&amp;$AC$1)),1),"mmmm")&amp;"!P4:P60"),$P6,INDIRECT(TEXT(DATE(2013,ROW(INDIRECT("1:"&amp;$AC$1)),1),"mmmm")&amp;"!AB4:AB16")))</f>
        <v>22</v>
      </c>
      <c r="Y6" s="27">
        <f ca="1">U6+W6-X9</f>
        <v>-22</v>
      </c>
      <c r="Z6" s="26">
        <v>22</v>
      </c>
      <c r="AA6" s="28"/>
      <c r="AB6" s="29">
        <f ca="1">Y6+Z6+AA6</f>
        <v>0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16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SUMPRODUCT(SUMIF(INDIRECT(TEXT(DATE(2013,ROW(INDIRECT("1:"&amp;$AC$1)),1),"mmmm")&amp;"!P4:P60"),$P9,INDIRECT(TEXT(DATE(2013,ROW(INDIRECT("1:"&amp;$AC$1)),1),"mmmm")&amp;"!AB4:AB16")))</f>
        <v>22</v>
      </c>
      <c r="Y9" s="27">
        <f ca="1">U9+W9-X12</f>
        <v>0</v>
      </c>
      <c r="Z9" s="26"/>
      <c r="AA9" s="28">
        <v>44</v>
      </c>
      <c r="AB9" s="29">
        <f ca="1">Y9+Z9+AA9</f>
        <v>44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31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36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.75" thickBot="1" x14ac:dyDescent="0.3">
      <c r="O16" s="33"/>
      <c r="P16" s="32"/>
      <c r="Q16" s="32"/>
      <c r="R16" s="32"/>
      <c r="S16" s="42"/>
      <c r="T16" s="31">
        <f>T6+T9+T12+T15</f>
        <v>0</v>
      </c>
      <c r="U16" s="31">
        <f>U6+U9+U12+U15</f>
        <v>0</v>
      </c>
      <c r="V16" s="31">
        <f>V6+V9+V12+V15</f>
        <v>0</v>
      </c>
      <c r="W16" s="31">
        <f>W6+W9+W12+W15</f>
        <v>0</v>
      </c>
      <c r="X16" s="31" t="e">
        <f ca="1">X9+#REF!+X12+X15</f>
        <v>#REF!</v>
      </c>
      <c r="Y16" s="31">
        <f ca="1">Y6+Y9+Y12+Y15</f>
        <v>-22</v>
      </c>
      <c r="Z16" s="31">
        <f>Z6+Z9+Z12+Z15</f>
        <v>64</v>
      </c>
      <c r="AA16" s="31">
        <f>AA6+AA9+AA12+AA15</f>
        <v>74</v>
      </c>
      <c r="AB16" s="31">
        <f ca="1">AB6+AB9+AB12+AB15</f>
        <v>116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workbookViewId="0">
      <selection activeCell="Q2" sqref="Q2:Q3"/>
    </sheetView>
  </sheetViews>
  <sheetFormatPr baseColWidth="10" defaultRowHeight="15" x14ac:dyDescent="0.25"/>
  <cols>
    <col min="1" max="1" width="3" customWidth="1"/>
    <col min="2" max="15" width="2.7109375" customWidth="1"/>
    <col min="16" max="17" width="6.7109375" customWidth="1"/>
    <col min="18" max="18" width="8.7109375" customWidth="1"/>
    <col min="19" max="28" width="7.7109375" customWidth="1"/>
    <col min="29" max="29" width="3.28515625" customWidth="1"/>
  </cols>
  <sheetData>
    <row r="1" spans="15:29" ht="16.5" thickTop="1" x14ac:dyDescent="0.25">
      <c r="O1" s="17"/>
      <c r="P1" s="18"/>
      <c r="Q1" s="15" t="s">
        <v>54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11</v>
      </c>
    </row>
    <row r="2" spans="15:29" ht="14.45" customHeight="1" x14ac:dyDescent="0.25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.75" thickBot="1" x14ac:dyDescent="0.3">
      <c r="O3" s="66"/>
      <c r="P3" s="68"/>
      <c r="Q3" s="68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25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25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25">
      <c r="O6" s="22"/>
      <c r="P6" s="55" t="s">
        <v>32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30</v>
      </c>
      <c r="Y6" s="27">
        <f ca="1">U6+W6-X6</f>
        <v>-30</v>
      </c>
      <c r="Z6" s="26">
        <v>22</v>
      </c>
      <c r="AA6" s="28"/>
      <c r="AB6" s="29">
        <f ca="1">Y6+Z6+AA6</f>
        <v>-8</v>
      </c>
    </row>
    <row r="7" spans="15:29" x14ac:dyDescent="0.25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25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25">
      <c r="O9" s="30"/>
      <c r="P9" s="55" t="s">
        <v>22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30</v>
      </c>
      <c r="Y9" s="27">
        <f ca="1">T9+V9-X9</f>
        <v>-30</v>
      </c>
      <c r="Z9" s="26"/>
      <c r="AA9" s="28">
        <v>44</v>
      </c>
      <c r="AB9" s="29">
        <f ca="1">Y9+Z9+AA9</f>
        <v>14</v>
      </c>
    </row>
    <row r="10" spans="15:29" x14ac:dyDescent="0.25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25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25">
      <c r="O12" s="30"/>
      <c r="P12" s="55" t="s">
        <v>35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25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25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.75" thickBot="1" x14ac:dyDescent="0.3">
      <c r="O15" s="30"/>
      <c r="P15" s="55" t="s">
        <v>31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30</v>
      </c>
      <c r="Y15" s="27">
        <f ca="1">T15+V15-X15</f>
        <v>-30</v>
      </c>
      <c r="Z15" s="26">
        <v>42</v>
      </c>
      <c r="AA15" s="28"/>
      <c r="AB15" s="29">
        <f ca="1">Y15+Z15+AA15</f>
        <v>12</v>
      </c>
    </row>
    <row r="16" spans="15:29" ht="15.75" thickBot="1" x14ac:dyDescent="0.3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90</v>
      </c>
      <c r="Y16" s="31">
        <f t="shared" ca="1" si="0"/>
        <v>-90</v>
      </c>
      <c r="Z16" s="31">
        <f t="shared" si="0"/>
        <v>64</v>
      </c>
      <c r="AA16" s="31">
        <f t="shared" si="0"/>
        <v>74</v>
      </c>
      <c r="AB16" s="31">
        <f t="shared" ca="1" si="0"/>
        <v>48</v>
      </c>
    </row>
    <row r="17" ht="15.75" thickTop="1" x14ac:dyDescent="0.25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Guy Blancher</cp:lastModifiedBy>
  <cp:lastPrinted>2013-12-09T10:05:49Z</cp:lastPrinted>
  <dcterms:created xsi:type="dcterms:W3CDTF">2013-11-14T09:16:13Z</dcterms:created>
  <dcterms:modified xsi:type="dcterms:W3CDTF">2013-12-15T12:17:21Z</dcterms:modified>
</cp:coreProperties>
</file>