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8340" activeTab="5"/>
  </bookViews>
  <sheets>
    <sheet name="RECAP TOTALE" sheetId="19" r:id="rId1"/>
    <sheet name="BUREAU" sheetId="33" r:id="rId2"/>
    <sheet name="COMMERCE" sheetId="34" r:id="rId3"/>
    <sheet name="PLOMB" sheetId="10" r:id="rId4"/>
    <sheet name="AMIANTE" sheetId="27" r:id="rId5"/>
    <sheet name="DPE" sheetId="28" r:id="rId6"/>
    <sheet name="ELECTRICITE" sheetId="29" r:id="rId7"/>
    <sheet name="GAZ" sheetId="30" r:id="rId8"/>
    <sheet name="TERMITES-EP" sheetId="31" r:id="rId9"/>
    <sheet name="SURFACES" sheetId="32" r:id="rId10"/>
    <sheet name="TERMITE A" sheetId="24" r:id="rId11"/>
    <sheet name="SURFACES A" sheetId="26" r:id="rId12"/>
  </sheets>
  <calcPr calcId="152511"/>
</workbook>
</file>

<file path=xl/calcChain.xml><?xml version="1.0" encoding="utf-8"?>
<calcChain xmlns="http://schemas.openxmlformats.org/spreadsheetml/2006/main">
  <c r="H8" i="28" l="1"/>
  <c r="H7" i="33"/>
  <c r="H7" i="28"/>
  <c r="I7" i="28"/>
  <c r="B10" i="34"/>
  <c r="B9" i="34"/>
  <c r="B8" i="34"/>
  <c r="B7" i="34"/>
  <c r="B6" i="34"/>
  <c r="B5" i="34"/>
  <c r="B4" i="34"/>
  <c r="B2" i="34"/>
  <c r="B10" i="32"/>
  <c r="B9" i="32"/>
  <c r="B8" i="32"/>
  <c r="B7" i="32"/>
  <c r="B6" i="32"/>
  <c r="B5" i="32"/>
  <c r="B4" i="32"/>
  <c r="B2" i="32"/>
  <c r="B10" i="31"/>
  <c r="B9" i="31"/>
  <c r="B8" i="31"/>
  <c r="B7" i="31"/>
  <c r="B6" i="31"/>
  <c r="B5" i="31"/>
  <c r="B4" i="31"/>
  <c r="B2" i="31"/>
  <c r="B10" i="30"/>
  <c r="B9" i="30"/>
  <c r="B8" i="30"/>
  <c r="B7" i="30"/>
  <c r="B6" i="30"/>
  <c r="B5" i="30"/>
  <c r="B4" i="30"/>
  <c r="B2" i="30"/>
  <c r="B10" i="29"/>
  <c r="B9" i="29"/>
  <c r="B8" i="29"/>
  <c r="B7" i="29"/>
  <c r="B6" i="29"/>
  <c r="B5" i="29"/>
  <c r="B4" i="29"/>
  <c r="B2" i="29"/>
  <c r="B10" i="27"/>
  <c r="B9" i="27"/>
  <c r="B8" i="27"/>
  <c r="B7" i="27"/>
  <c r="B6" i="27"/>
  <c r="B5" i="27"/>
  <c r="B4" i="27"/>
  <c r="B2" i="27"/>
  <c r="B7" i="10"/>
  <c r="B6" i="10"/>
  <c r="B10" i="10"/>
  <c r="B9" i="10"/>
  <c r="B8" i="10"/>
  <c r="B5" i="10"/>
  <c r="B4" i="10"/>
  <c r="B2" i="10"/>
  <c r="G3" i="26"/>
  <c r="A3" i="26"/>
  <c r="A6" i="26"/>
  <c r="A5" i="26"/>
  <c r="A4" i="26"/>
  <c r="A5" i="24"/>
  <c r="G3" i="24"/>
  <c r="G5" i="24"/>
  <c r="G4" i="24"/>
  <c r="M4" i="24"/>
  <c r="M6" i="24"/>
  <c r="M5" i="24"/>
  <c r="M4" i="26"/>
  <c r="G4" i="26"/>
  <c r="M3" i="26"/>
  <c r="A6" i="24"/>
  <c r="A4" i="24"/>
  <c r="M3" i="24"/>
  <c r="A3" i="24"/>
  <c r="I6" i="33" l="1"/>
  <c r="H6" i="33"/>
  <c r="H6" i="10"/>
  <c r="H6" i="34"/>
  <c r="I6" i="34"/>
  <c r="I6" i="27"/>
  <c r="I6" i="29"/>
  <c r="I6" i="30"/>
  <c r="I6" i="31"/>
  <c r="I6" i="32"/>
  <c r="H6" i="32"/>
  <c r="H6" i="31"/>
  <c r="H6" i="30"/>
  <c r="H6" i="29"/>
  <c r="H6" i="27"/>
  <c r="I6" i="10"/>
</calcChain>
</file>

<file path=xl/sharedStrings.xml><?xml version="1.0" encoding="utf-8"?>
<sst xmlns="http://schemas.openxmlformats.org/spreadsheetml/2006/main" count="227" uniqueCount="60">
  <si>
    <t>NIVEAU 1</t>
  </si>
  <si>
    <t>NIVEAU 2</t>
  </si>
  <si>
    <t>NIVEAU 3</t>
  </si>
  <si>
    <t>MAITRISE</t>
  </si>
  <si>
    <t>DATE DEBUT</t>
  </si>
  <si>
    <t>COMPETENCES</t>
  </si>
  <si>
    <r>
      <t xml:space="preserve">Prise des mesures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</si>
  <si>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Etalonnage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</si>
  <si>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Utilisation de la machine plomb (allumage, suppression de données, création d'unités…)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</si>
  <si>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identification de toutes les UD, des états de dégradation et des facteurs de dégradation du bâti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</si>
  <si>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Transfert des données sur tablette 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</si>
  <si>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 saisie tablette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</si>
  <si>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maitrise du CR sur Intranet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</si>
  <si>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Connaissance des procédures liées à la machine plomb (entrées/sorties, sécurité…)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</si>
  <si>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Saisie tablette + prise de mesures en simultané
</t>
    </r>
    <r>
      <rPr>
        <i/>
        <sz val="11"/>
        <color theme="1"/>
        <rFont val="Calibri"/>
        <family val="2"/>
        <scheme val="minor"/>
      </rPr>
      <t>3 semaines</t>
    </r>
  </si>
  <si>
    <t>OBSERVATIONS</t>
  </si>
  <si>
    <r>
      <t xml:space="preserve">saisie tablette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</si>
  <si>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connaissance et utilisation des outils : poinçon, loupe, lampe rasante.. 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</si>
  <si>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maitrise du repérage visuel : ce qui doit être inspecté et comment.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</si>
  <si>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connaissance des différents types de termites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</si>
  <si>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Identification visuelle d’un termite/ cordonnets/ feuilletage du bois 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</si>
  <si>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connaissance des insectes à larves xylophages 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</si>
  <si>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connaissance des techniques de traitement contre les termites : injections, barrières chimiques, etc…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</si>
  <si>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identification visuelles des différentes traces et dégats effectués par les larves et insectes xylophages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</si>
  <si>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connaissance des différents types de champignons lignivores et de pourritures du bois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</si>
  <si>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Rédaction du rapport (en particulier pour l'EP)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</si>
  <si>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Maitrise du télémètre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</si>
  <si>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Maitrise du mesurage de pièces « simples »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</si>
  <si>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Réalisation de croquis à la main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</si>
  <si>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Prise de notes papier
</t>
    </r>
    <r>
      <rPr>
        <i/>
        <sz val="11"/>
        <color theme="1"/>
        <rFont val="Calibri"/>
        <family val="2"/>
        <scheme val="minor"/>
      </rPr>
      <t>1 semaine</t>
    </r>
  </si>
  <si>
    <r>
      <t xml:space="preserve">Maitrise d’autosketch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</si>
  <si>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Maitrise du mesurage de pièces « complexes » (arrondis notamment)
</t>
    </r>
    <r>
      <rPr>
        <i/>
        <sz val="11"/>
        <color theme="1"/>
        <rFont val="Calibri"/>
        <family val="2"/>
        <scheme val="minor"/>
      </rPr>
      <t>2 semaines</t>
    </r>
  </si>
  <si>
    <r>
      <t xml:space="preserve">Montage de pièces complexes
</t>
    </r>
    <r>
      <rPr>
        <i/>
        <sz val="11"/>
        <color theme="1"/>
        <rFont val="Calibri"/>
        <family val="2"/>
        <scheme val="minor"/>
      </rPr>
      <t>3 semaines</t>
    </r>
  </si>
  <si>
    <r>
      <t xml:space="preserve">Formation autocad
</t>
    </r>
    <r>
      <rPr>
        <i/>
        <sz val="11"/>
        <color theme="1"/>
        <rFont val="Calibri"/>
        <family val="2"/>
        <scheme val="minor"/>
      </rPr>
      <t>3 semaines</t>
    </r>
  </si>
  <si>
    <t>COMPETENCES ACQUISES :</t>
  </si>
  <si>
    <t>TOTAL DE COMPETENCES :</t>
  </si>
  <si>
    <t>Connaissance des différents points de contrôles</t>
  </si>
  <si>
    <t>Savoir déchiffrer une facture ou un relevé de charges</t>
  </si>
  <si>
    <t>Connaissance des types de matériaux courants de la construction</t>
  </si>
  <si>
    <t>Maitrise du matériel</t>
  </si>
  <si>
    <t>Connaissance et identification des différents types de ventilations</t>
  </si>
  <si>
    <t>Connaissance et identification des systèmes de chauffage, de production d’ECS , de refroidissement et énergies renouvelables</t>
  </si>
  <si>
    <t>Savoir recommander des améliorations pertinentes</t>
  </si>
  <si>
    <t>Envoi ADEME, fusion et rédaction</t>
  </si>
  <si>
    <t>Maitrise de la saisie 3CL dans Imm’PACT</t>
  </si>
  <si>
    <t>Autonomie terrain</t>
  </si>
  <si>
    <t>PLOMB</t>
  </si>
  <si>
    <t>AMIANTE</t>
  </si>
  <si>
    <t>DPE</t>
  </si>
  <si>
    <t>ELEC</t>
  </si>
  <si>
    <t>GAZ</t>
  </si>
  <si>
    <t>TERMITES/EP</t>
  </si>
  <si>
    <t>SURFACES</t>
  </si>
  <si>
    <t>TERRAIN</t>
  </si>
  <si>
    <t>BUREAU</t>
  </si>
  <si>
    <t>COMMERCE</t>
  </si>
  <si>
    <t>TOTAL DES COMPETENCES ACQUISES</t>
  </si>
  <si>
    <t>TOTAL TERRAIN</t>
  </si>
  <si>
    <t>ABORDE</t>
  </si>
  <si>
    <t>ACQUIS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</si>
</sst>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rgb="FF0943B7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943B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mediumDashDotDot">
        <color indexed="64"/>
      </right>
      <top style="medium">
        <color indexed="64"/>
      </top>
      <bottom style="dashed">
        <color indexed="64"/>
      </bottom>
      <diagonal/>
    </border>
    <border>
      <left style="mediumDashDotDot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left" indent="5"/>
    </xf>
    <xf numFmtId="0" fontId="1" fillId="0" borderId="0" xfId="0" applyFont="1" applyAlignment="1">
      <alignment horizontal="left" indent="10"/>
    </xf>
    <xf numFmtId="0" fontId="0" fillId="0" borderId="0" xfId="0" applyAlignment="1">
      <alignment horizontal="left" indent="10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3" fontId="6" fillId="0" borderId="10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2" fontId="8" fillId="0" borderId="0" xfId="0" applyNumberFormat="1" applyFont="1" applyAlignment="1">
      <alignment horizontal="center" vertical="center"/>
    </xf>
    <xf numFmtId="13" fontId="8" fillId="0" borderId="0" xfId="0" applyNumberFormat="1" applyFont="1" applyAlignment="1">
      <alignment horizontal="center" vertical="center"/>
    </xf>
    <xf numFmtId="0" fontId="9" fillId="0" borderId="0" xfId="0" applyFont="1"/>
  </cellXfs>
  <cellStyles count="1">
    <cellStyle name="Normal" xfId="0" builtinId="0"/>
  </cellStyles>
  <dxfs count="53"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3300"/>
      <color rgb="FFFCF600"/>
      <color rgb="FF009E47"/>
      <color rgb="FF0943B7"/>
      <color rgb="FF663300"/>
      <color rgb="FF00C85A"/>
      <color rgb="FF00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00"/>
  </sheetPr>
  <dimension ref="A1:G14"/>
  <sheetViews>
    <sheetView workbookViewId="0">
      <selection activeCell="E13" sqref="E13"/>
    </sheetView>
  </sheetViews>
  <sheetFormatPr baseColWidth="10" defaultRowHeight="15" x14ac:dyDescent="0.25"/>
  <cols>
    <col min="1" max="7" width="16.7109375" customWidth="1"/>
  </cols>
  <sheetData>
    <row r="1" spans="1:7" x14ac:dyDescent="0.25">
      <c r="A1" s="50" t="s">
        <v>53</v>
      </c>
      <c r="B1" s="50"/>
      <c r="C1" s="50"/>
      <c r="D1" s="50"/>
      <c r="E1" s="50"/>
      <c r="F1" s="50"/>
      <c r="G1" s="50"/>
    </row>
    <row r="2" spans="1:7" x14ac:dyDescent="0.25">
      <c r="A2" s="44" t="s">
        <v>46</v>
      </c>
      <c r="B2" s="44" t="s">
        <v>47</v>
      </c>
      <c r="C2" s="44" t="s">
        <v>48</v>
      </c>
      <c r="D2" s="44" t="s">
        <v>49</v>
      </c>
      <c r="E2" s="44" t="s">
        <v>50</v>
      </c>
      <c r="F2" s="44" t="s">
        <v>51</v>
      </c>
      <c r="G2" s="44" t="s">
        <v>52</v>
      </c>
    </row>
    <row r="3" spans="1:7" x14ac:dyDescent="0.25">
      <c r="A3" s="44"/>
      <c r="B3" s="44"/>
      <c r="C3" s="44"/>
      <c r="D3" s="44"/>
      <c r="E3" s="44"/>
      <c r="F3" s="44"/>
      <c r="G3" s="44"/>
    </row>
    <row r="4" spans="1:7" x14ac:dyDescent="0.25">
      <c r="A4" s="47"/>
      <c r="B4" s="47"/>
      <c r="C4" s="47"/>
      <c r="D4" s="45" t="s">
        <v>57</v>
      </c>
      <c r="E4" s="47"/>
      <c r="F4" s="47"/>
      <c r="G4" s="47"/>
    </row>
    <row r="5" spans="1:7" x14ac:dyDescent="0.25">
      <c r="A5" s="48"/>
      <c r="B5" s="48"/>
      <c r="C5" s="48"/>
      <c r="D5" s="49"/>
      <c r="E5" s="48"/>
      <c r="F5" s="48"/>
      <c r="G5" s="48"/>
    </row>
    <row r="7" spans="1:7" x14ac:dyDescent="0.25">
      <c r="A7" s="44" t="s">
        <v>54</v>
      </c>
    </row>
    <row r="8" spans="1:7" x14ac:dyDescent="0.25">
      <c r="A8" s="44"/>
    </row>
    <row r="10" spans="1:7" x14ac:dyDescent="0.25">
      <c r="A10" s="44" t="s">
        <v>55</v>
      </c>
    </row>
    <row r="11" spans="1:7" x14ac:dyDescent="0.25">
      <c r="A11" s="44"/>
    </row>
    <row r="13" spans="1:7" ht="45" x14ac:dyDescent="0.25">
      <c r="A13" s="30" t="s">
        <v>56</v>
      </c>
    </row>
    <row r="14" spans="1:7" x14ac:dyDescent="0.25">
      <c r="A14" s="44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R16"/>
  <sheetViews>
    <sheetView topLeftCell="A4" zoomScale="85" zoomScaleNormal="85" workbookViewId="0">
      <selection activeCell="I6" sqref="I6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/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/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">
        <v>58</v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">
        <v>59</v>
      </c>
      <c r="C6" s="7"/>
      <c r="D6" s="54" t="s">
        <v>10</v>
      </c>
      <c r="E6" s="54"/>
      <c r="F6" s="30"/>
      <c r="H6" s="37">
        <f>COUNTIF(B2:B10,"ACQUIS")</f>
        <v>1</v>
      </c>
      <c r="I6" s="38">
        <f>COUNTA(B2:B10)</f>
        <v>2</v>
      </c>
    </row>
    <row r="7" spans="1:18" ht="75" customHeight="1" thickBot="1" x14ac:dyDescent="0.3">
      <c r="A7" s="59"/>
      <c r="B7" s="35"/>
      <c r="C7" s="7"/>
      <c r="D7" s="54" t="s">
        <v>11</v>
      </c>
      <c r="E7" s="54"/>
      <c r="F7" s="30"/>
      <c r="H7" s="67">
        <f>H6/I6</f>
        <v>0.5</v>
      </c>
    </row>
    <row r="8" spans="1:18" ht="75" customHeight="1" thickBot="1" x14ac:dyDescent="0.3">
      <c r="A8" s="59"/>
      <c r="B8" s="40"/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/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/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52" priority="2" operator="containsText" text="NON ACQUIS">
      <formula>NOT(ISERROR(SEARCH("NON ACQUIS",B2)))</formula>
    </cfRule>
    <cfRule type="containsText" dxfId="51" priority="3" operator="containsText" text="ACQUIS">
      <formula>NOT(ISERROR(SEARCH("ACQUIS",B2)))</formula>
    </cfRule>
    <cfRule type="expression" dxfId="50" priority="4">
      <formula>B2="! DEPASSE !"</formula>
    </cfRule>
    <cfRule type="expression" dxfId="49" priority="5">
      <formula>B2="! ATTENTION !"</formula>
    </cfRule>
  </conditionalFormatting>
  <conditionalFormatting sqref="B2:B10">
    <cfRule type="expression" dxfId="48" priority="1">
      <formula>IF($C$2="","",IF($C$2+7&lt;TODAY(),"! DEPASSE !",IF($C$2+5&lt;TODAY(),"! ATTENTION !","")))</formula>
    </cfRule>
  </conditionalFormatting>
  <dataValidations count="2">
    <dataValidation type="list" allowBlank="1" showErrorMessage="1" sqref="B2:B10">
      <formula1>"ABORDE,ACQUIS,NON ACQUIS"</formula1>
    </dataValidation>
    <dataValidation allowBlank="1" showInputMessage="1" sqref="N4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R16"/>
  <sheetViews>
    <sheetView zoomScale="85" zoomScaleNormal="85" workbookViewId="0">
      <selection activeCell="I9" sqref="I9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 t="str">
        <f ca="1">IF(C2="","",IF(C2+7&lt;TODAY(),"NON ACQUIS",IF(C2+5&lt;TODAY(),"! ATTENTION !","")))</f>
        <v/>
      </c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tr">
        <f ca="1">IF(C6="","",IF(C6+14&lt;TODAY(),"NON ACQUIS",IF(C6+11&lt;TODAY(),"! ATTENTION !","")))</f>
        <v/>
      </c>
      <c r="C6" s="7"/>
      <c r="D6" s="54" t="s">
        <v>10</v>
      </c>
      <c r="E6" s="54"/>
      <c r="F6" s="30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35" t="str">
        <f ca="1">IF(C7="","",IF(C7+14&lt;TODAY(),"NON ACQUIS",IF(C7+11&lt;TODAY(),"! ATTENTION !","")))</f>
        <v/>
      </c>
      <c r="C7" s="7"/>
      <c r="D7" s="54" t="s">
        <v>11</v>
      </c>
      <c r="E7" s="54"/>
      <c r="F7" s="30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 t="str">
        <f ca="1">IF(C10="","",IF(C10+21&lt;TODAY(),"NON ACQUIS",IF(C10+15&lt;TODAY(),"! ATTENTION !","")))</f>
        <v/>
      </c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47" priority="2" operator="containsText" text="NON ACQUIS">
      <formula>NOT(ISERROR(SEARCH("NON ACQUIS",B2)))</formula>
    </cfRule>
    <cfRule type="containsText" dxfId="46" priority="3" operator="containsText" text="ACQUIS">
      <formula>NOT(ISERROR(SEARCH("ACQUIS",B2)))</formula>
    </cfRule>
    <cfRule type="expression" dxfId="45" priority="4">
      <formula>B2="! DEPASSE !"</formula>
    </cfRule>
    <cfRule type="expression" dxfId="44" priority="5">
      <formula>B2="! ATTENTION !"</formula>
    </cfRule>
  </conditionalFormatting>
  <conditionalFormatting sqref="B2:B10">
    <cfRule type="expression" dxfId="43" priority="1">
      <formula>IF($C$2="","",IF($C$2+7&lt;TODAY(),"! DEPASSE !",IF($C$2+5&lt;TODAY(),"! ATTENTION !","")))</formula>
    </cfRule>
  </conditionalFormatting>
  <dataValidations count="2">
    <dataValidation allowBlank="1" showInputMessage="1" sqref="N4"/>
    <dataValidation type="list" allowBlank="1" showErrorMessage="1" sqref="B2:B10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943B7"/>
  </sheetPr>
  <dimension ref="A1:R16"/>
  <sheetViews>
    <sheetView zoomScale="85" zoomScaleNormal="85" workbookViewId="0">
      <selection activeCell="H7" sqref="H7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15" t="s">
        <v>15</v>
      </c>
      <c r="M1" s="9"/>
    </row>
    <row r="2" spans="1:18" s="8" customFormat="1" ht="75" customHeight="1" thickBot="1" x14ac:dyDescent="0.3">
      <c r="A2" s="55"/>
      <c r="B2" s="24" t="str">
        <f ca="1">IF(C2="","",IF(C2+7&lt;TODAY(),"NON ACQUIS",IF(C2+5&lt;TODAY(),"! ATTENTION !","")))</f>
        <v/>
      </c>
      <c r="C2" s="14"/>
      <c r="D2" s="57" t="s">
        <v>6</v>
      </c>
      <c r="E2" s="57"/>
      <c r="F2" s="13"/>
      <c r="M2" s="9"/>
    </row>
    <row r="3" spans="1:18" s="8" customFormat="1" ht="75" customHeight="1" thickBot="1" x14ac:dyDescent="0.3">
      <c r="A3" s="55"/>
      <c r="B3" s="24"/>
      <c r="C3" s="7"/>
      <c r="D3" s="54" t="s">
        <v>7</v>
      </c>
      <c r="E3" s="54"/>
      <c r="F3" s="6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26"/>
      <c r="M4" s="9"/>
      <c r="N4" s="18"/>
      <c r="O4" s="19"/>
      <c r="P4" s="51"/>
      <c r="Q4" s="51"/>
      <c r="R4" s="18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8"/>
      <c r="H5" s="36" t="s">
        <v>34</v>
      </c>
      <c r="I5" s="36" t="s">
        <v>35</v>
      </c>
    </row>
    <row r="6" spans="1:18" ht="75" customHeight="1" thickBot="1" x14ac:dyDescent="0.3">
      <c r="A6" s="59"/>
      <c r="B6" s="24" t="str">
        <f ca="1">IF(C6="","",IF(C6+14&lt;TODAY(),"NON ACQUIS",IF(C6+11&lt;TODAY(),"! ATTENTION !","")))</f>
        <v/>
      </c>
      <c r="C6" s="7"/>
      <c r="D6" s="54" t="s">
        <v>10</v>
      </c>
      <c r="E6" s="54"/>
      <c r="F6" s="6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24" t="str">
        <f ca="1">IF(C7="","",IF(C7+14&lt;TODAY(),"NON ACQUIS",IF(C7+11&lt;TODAY(),"! ATTENTION !","")))</f>
        <v/>
      </c>
      <c r="C7" s="7"/>
      <c r="D7" s="54" t="s">
        <v>11</v>
      </c>
      <c r="E7" s="54"/>
      <c r="F7" s="6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26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8"/>
    </row>
    <row r="10" spans="1:18" ht="75" customHeight="1" thickBot="1" x14ac:dyDescent="0.3">
      <c r="A10" s="52"/>
      <c r="B10" s="24" t="str">
        <f ca="1">IF(C10="","",IF(C10+21&lt;TODAY(),"NON ACQUIS",IF(C10+15&lt;TODAY(),"! ATTENTION !","")))</f>
        <v/>
      </c>
      <c r="C10" s="7"/>
      <c r="D10" s="54" t="s">
        <v>14</v>
      </c>
      <c r="E10" s="54"/>
      <c r="F10" s="6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D5:E5"/>
    <mergeCell ref="D6:E6"/>
    <mergeCell ref="D7:E7"/>
    <mergeCell ref="D8:E8"/>
    <mergeCell ref="A1:A4"/>
    <mergeCell ref="A5:A8"/>
    <mergeCell ref="A9:A10"/>
    <mergeCell ref="D1:E1"/>
    <mergeCell ref="D2:E2"/>
    <mergeCell ref="D3:E3"/>
    <mergeCell ref="D4:E4"/>
    <mergeCell ref="D9:E9"/>
    <mergeCell ref="D10:E10"/>
  </mergeCells>
  <conditionalFormatting sqref="N4 B2:B10">
    <cfRule type="containsText" dxfId="42" priority="2" operator="containsText" text="NON ACQUIS">
      <formula>NOT(ISERROR(SEARCH("NON ACQUIS",B2)))</formula>
    </cfRule>
    <cfRule type="containsText" dxfId="41" priority="3" operator="containsText" text="ACQUIS">
      <formula>NOT(ISERROR(SEARCH("ACQUIS",B2)))</formula>
    </cfRule>
    <cfRule type="expression" dxfId="40" priority="4">
      <formula>B2="! DEPASSE !"</formula>
    </cfRule>
    <cfRule type="expression" dxfId="39" priority="5">
      <formula>B2="! ATTENTION !"</formula>
    </cfRule>
  </conditionalFormatting>
  <conditionalFormatting sqref="B2:B10">
    <cfRule type="expression" dxfId="38" priority="1">
      <formula>IF($C$2="","",IF($C$2+7&lt;TODAY(),"! DEPASSE !",IF($C$2+5&lt;TODAY(),"! ATTENTION !","")))</formula>
    </cfRule>
  </conditionalFormatting>
  <dataValidations count="2">
    <dataValidation type="list" allowBlank="1" showErrorMessage="1" sqref="B2:B10">
      <formula1>"ABORDE,ACQUIS,NON ACQUIS"</formula1>
    </dataValidation>
    <dataValidation allowBlank="1" showInputMessage="1" sqref="N4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R16"/>
  <sheetViews>
    <sheetView topLeftCell="A4" zoomScale="85" zoomScaleNormal="85" workbookViewId="0">
      <selection activeCell="F18" sqref="F18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 t="str">
        <f ca="1">IF(C2="","",IF(C2+7&lt;TODAY(),"NON ACQUIS",IF(C2+5&lt;TODAY(),"! ATTENTION !","")))</f>
        <v/>
      </c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tr">
        <f ca="1">IF(C6="","",IF(C6+14&lt;TODAY(),"NON ACQUIS",IF(C6+11&lt;TODAY(),"! ATTENTION !","")))</f>
        <v/>
      </c>
      <c r="C6" s="7"/>
      <c r="D6" s="54" t="s">
        <v>10</v>
      </c>
      <c r="E6" s="54"/>
      <c r="F6" s="30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35" t="str">
        <f ca="1">IF(C7="","",IF(C7+14&lt;TODAY(),"NON ACQUIS",IF(C7+11&lt;TODAY(),"! ATTENTION !","")))</f>
        <v/>
      </c>
      <c r="C7" s="7"/>
      <c r="D7" s="54" t="s">
        <v>11</v>
      </c>
      <c r="E7" s="54"/>
      <c r="F7" s="30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 t="str">
        <f ca="1">IF(C10="","",IF(C10+21&lt;TODAY(),"NON ACQUIS",IF(C10+15&lt;TODAY(),"! ATTENTION !","")))</f>
        <v/>
      </c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37" priority="2" operator="containsText" text="NON ACQUIS">
      <formula>NOT(ISERROR(SEARCH("NON ACQUIS",B2)))</formula>
    </cfRule>
    <cfRule type="containsText" dxfId="36" priority="3" operator="containsText" text="ACQUIS">
      <formula>NOT(ISERROR(SEARCH("ACQUIS",B2)))</formula>
    </cfRule>
    <cfRule type="expression" dxfId="35" priority="4">
      <formula>B2="! DEPASSE !"</formula>
    </cfRule>
    <cfRule type="expression" dxfId="34" priority="5">
      <formula>B2="! ATTENTION !"</formula>
    </cfRule>
  </conditionalFormatting>
  <conditionalFormatting sqref="B2:B10">
    <cfRule type="expression" dxfId="33" priority="1">
      <formula>IF($C$2="","",IF($C$2+7&lt;TODAY(),"! DEPASSE !",IF($C$2+5&lt;TODAY(),"! ATTENTION !","")))</formula>
    </cfRule>
  </conditionalFormatting>
  <dataValidations count="2">
    <dataValidation allowBlank="1" showInputMessage="1" sqref="N4"/>
    <dataValidation type="list" allowBlank="1" showErrorMessage="1" sqref="B2:B10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E47"/>
  </sheetPr>
  <dimension ref="A1:R17"/>
  <sheetViews>
    <sheetView tabSelected="1" topLeftCell="A7" zoomScale="85" zoomScaleNormal="85" workbookViewId="0">
      <selection activeCell="H8" sqref="H8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/>
      <c r="C2" s="14"/>
      <c r="D2" s="57" t="s">
        <v>36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37</v>
      </c>
      <c r="E3" s="54"/>
      <c r="F3" s="30"/>
      <c r="M3" s="9"/>
    </row>
    <row r="4" spans="1:18" s="8" customFormat="1" ht="75" customHeight="1" thickBot="1" x14ac:dyDescent="0.3">
      <c r="A4" s="55"/>
      <c r="B4" s="35"/>
      <c r="C4" s="42"/>
      <c r="D4" s="60" t="s">
        <v>39</v>
      </c>
      <c r="E4" s="61"/>
      <c r="F4" s="43"/>
      <c r="M4" s="9"/>
    </row>
    <row r="5" spans="1:18" s="8" customFormat="1" ht="75" customHeight="1" thickBot="1" x14ac:dyDescent="0.3">
      <c r="A5" s="55"/>
      <c r="B5" s="35"/>
      <c r="C5" s="25"/>
      <c r="D5" s="58" t="s">
        <v>38</v>
      </c>
      <c r="E5" s="58"/>
      <c r="F5" s="32"/>
      <c r="M5" s="9"/>
      <c r="N5" s="31"/>
      <c r="O5" s="19"/>
      <c r="P5" s="51"/>
      <c r="Q5" s="51"/>
      <c r="R5" s="31"/>
    </row>
    <row r="6" spans="1:18" ht="75" customHeight="1" thickTop="1" thickBot="1" x14ac:dyDescent="0.3">
      <c r="A6" s="59" t="s">
        <v>1</v>
      </c>
      <c r="B6" s="35"/>
      <c r="C6" s="27"/>
      <c r="D6" s="53" t="s">
        <v>40</v>
      </c>
      <c r="E6" s="53"/>
      <c r="F6" s="29"/>
      <c r="H6" s="36" t="s">
        <v>34</v>
      </c>
      <c r="I6" s="36" t="s">
        <v>35</v>
      </c>
    </row>
    <row r="7" spans="1:18" ht="75" customHeight="1" thickBot="1" x14ac:dyDescent="0.3">
      <c r="A7" s="59"/>
      <c r="B7" s="35" t="s">
        <v>58</v>
      </c>
      <c r="C7" s="7"/>
      <c r="D7" s="54" t="s">
        <v>41</v>
      </c>
      <c r="E7" s="54"/>
      <c r="F7" s="30"/>
      <c r="H7" s="46">
        <f>COUNTIF(B2:B11,"ACQUIS")</f>
        <v>1</v>
      </c>
      <c r="I7" s="38">
        <f>COUNTA(B2:B11) + COUNTIF(B2:B11,"")</f>
        <v>10</v>
      </c>
    </row>
    <row r="8" spans="1:18" ht="75" customHeight="1" thickBot="1" x14ac:dyDescent="0.35">
      <c r="A8" s="59"/>
      <c r="B8" s="35" t="s">
        <v>59</v>
      </c>
      <c r="C8" s="7"/>
      <c r="D8" s="54" t="s">
        <v>42</v>
      </c>
      <c r="E8" s="54"/>
      <c r="F8" s="30"/>
      <c r="H8" s="68">
        <f>H7/I7</f>
        <v>0.1</v>
      </c>
      <c r="K8" s="69"/>
    </row>
    <row r="9" spans="1:18" ht="75" customHeight="1" thickBot="1" x14ac:dyDescent="0.3">
      <c r="A9" s="59"/>
      <c r="B9" s="35"/>
      <c r="C9" s="25"/>
      <c r="D9" s="58" t="s">
        <v>43</v>
      </c>
      <c r="E9" s="58"/>
      <c r="F9" s="32"/>
    </row>
    <row r="10" spans="1:18" ht="75" customHeight="1" thickTop="1" thickBot="1" x14ac:dyDescent="0.3">
      <c r="A10" s="52" t="s">
        <v>2</v>
      </c>
      <c r="B10" s="35"/>
      <c r="C10" s="27"/>
      <c r="D10" s="53" t="s">
        <v>44</v>
      </c>
      <c r="E10" s="53"/>
      <c r="F10" s="29"/>
    </row>
    <row r="11" spans="1:18" ht="75" customHeight="1" thickBot="1" x14ac:dyDescent="0.3">
      <c r="A11" s="52"/>
      <c r="B11" s="35"/>
      <c r="C11" s="7"/>
      <c r="D11" s="54" t="s">
        <v>45</v>
      </c>
      <c r="E11" s="54"/>
      <c r="F11" s="30"/>
    </row>
    <row r="12" spans="1:18" x14ac:dyDescent="0.25">
      <c r="D12" s="5"/>
    </row>
    <row r="13" spans="1:18" x14ac:dyDescent="0.25">
      <c r="D13" s="5"/>
    </row>
    <row r="14" spans="1:18" x14ac:dyDescent="0.25">
      <c r="D14" s="5"/>
    </row>
    <row r="15" spans="1:18" x14ac:dyDescent="0.25">
      <c r="D15" s="3"/>
    </row>
    <row r="16" spans="1:18" x14ac:dyDescent="0.25">
      <c r="D16" s="3"/>
    </row>
    <row r="17" spans="4:4" x14ac:dyDescent="0.25">
      <c r="D17" s="5"/>
    </row>
  </sheetData>
  <dataConsolidate/>
  <mergeCells count="15">
    <mergeCell ref="P5:Q5"/>
    <mergeCell ref="D4:E4"/>
    <mergeCell ref="A10:A11"/>
    <mergeCell ref="D10:E10"/>
    <mergeCell ref="D11:E11"/>
    <mergeCell ref="A1:A5"/>
    <mergeCell ref="D1:E1"/>
    <mergeCell ref="D2:E2"/>
    <mergeCell ref="D3:E3"/>
    <mergeCell ref="D5:E5"/>
    <mergeCell ref="A6:A9"/>
    <mergeCell ref="D6:E6"/>
    <mergeCell ref="D7:E7"/>
    <mergeCell ref="D8:E8"/>
    <mergeCell ref="D9:E9"/>
  </mergeCells>
  <conditionalFormatting sqref="N5 B2:B11">
    <cfRule type="containsText" dxfId="32" priority="2" operator="containsText" text="NON ACQUIS">
      <formula>NOT(ISERROR(SEARCH("NON ACQUIS",B2)))</formula>
    </cfRule>
    <cfRule type="containsText" dxfId="31" priority="3" operator="containsText" text="ACQUIS">
      <formula>NOT(ISERROR(SEARCH("ACQUIS",B2)))</formula>
    </cfRule>
    <cfRule type="expression" dxfId="30" priority="4">
      <formula>B2="! DEPASSE !"</formula>
    </cfRule>
    <cfRule type="expression" dxfId="29" priority="5">
      <formula>B2="! ATTENTION !"</formula>
    </cfRule>
  </conditionalFormatting>
  <conditionalFormatting sqref="B2:B11">
    <cfRule type="expression" dxfId="28" priority="1">
      <formula>IF($C$2="","",IF($C$2+7&lt;TODAY(),"! DEPASSE !",IF($C$2+5&lt;TODAY(),"! ATTENTION !","")))</formula>
    </cfRule>
  </conditionalFormatting>
  <dataValidations count="3">
    <dataValidation type="list" allowBlank="1" showErrorMessage="1" sqref="B2:B11">
      <formula1>"ABORDE,ACQUIS,NON ACQUIS"</formula1>
    </dataValidation>
    <dataValidation allowBlank="1" showInputMessage="1" sqref="N5"/>
    <dataValidation type="custom" allowBlank="1" showErrorMessage="1" sqref="I7">
      <formula1>COUNTA(B2:B11) + COUNTIF(B2:B11,"")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6"/>
  <sheetViews>
    <sheetView topLeftCell="A4" zoomScale="85" zoomScaleNormal="85" workbookViewId="0">
      <selection activeCell="B4" sqref="B4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 t="str">
        <f ca="1">IF(C2="","",IF(C2+7&lt;TODAY(),"NON ACQUIS",IF(C2+5&lt;TODAY(),"! ATTENTION !","")))</f>
        <v/>
      </c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tr">
        <f ca="1">IF(C6="","",IF(C6+14&lt;TODAY(),"NON ACQUIS",IF(C6+11&lt;TODAY(),"! ATTENTION !","")))</f>
        <v/>
      </c>
      <c r="C6" s="7"/>
      <c r="D6" s="54" t="s">
        <v>10</v>
      </c>
      <c r="E6" s="54"/>
      <c r="F6" s="30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35" t="str">
        <f ca="1">IF(C7="","",IF(C7+14&lt;TODAY(),"NON ACQUIS",IF(C7+11&lt;TODAY(),"! ATTENTION !","")))</f>
        <v/>
      </c>
      <c r="C7" s="7"/>
      <c r="D7" s="54" t="s">
        <v>11</v>
      </c>
      <c r="E7" s="54"/>
      <c r="F7" s="30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 t="str">
        <f ca="1">IF(C10="","",IF(C10+21&lt;TODAY(),"NON ACQUIS",IF(C10+15&lt;TODAY(),"! ATTENTION !","")))</f>
        <v/>
      </c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27" priority="2" operator="containsText" text="NON ACQUIS">
      <formula>NOT(ISERROR(SEARCH("NON ACQUIS",B2)))</formula>
    </cfRule>
    <cfRule type="containsText" dxfId="26" priority="3" operator="containsText" text="ACQUIS">
      <formula>NOT(ISERROR(SEARCH("ACQUIS",B2)))</formula>
    </cfRule>
    <cfRule type="expression" dxfId="25" priority="4">
      <formula>B2="! DEPASSE !"</formula>
    </cfRule>
    <cfRule type="expression" dxfId="24" priority="5">
      <formula>B2="! ATTENTION !"</formula>
    </cfRule>
  </conditionalFormatting>
  <conditionalFormatting sqref="B2:B10">
    <cfRule type="expression" dxfId="23" priority="1">
      <formula>IF($C$2="","",IF($C$2+7&lt;TODAY(),"! DEPASSE !",IF($C$2+5&lt;TODAY(),"! ATTENTION !","")))</formula>
    </cfRule>
  </conditionalFormatting>
  <dataValidations count="2">
    <dataValidation allowBlank="1" showInputMessage="1" sqref="N4"/>
    <dataValidation type="list" allowBlank="1" showErrorMessage="1" sqref="B2:B10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CF600"/>
  </sheetPr>
  <dimension ref="A1:R16"/>
  <sheetViews>
    <sheetView zoomScale="85" zoomScaleNormal="85" workbookViewId="0">
      <selection activeCell="B4" sqref="B4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 t="str">
        <f ca="1">IF(C2="","",IF(C2+7&lt;TODAY(),"NON ACQUIS",IF(C2+5&lt;TODAY(),"! ATTENTION !","")))</f>
        <v/>
      </c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tr">
        <f ca="1">IF(C6="","",IF(C6+14&lt;TODAY(),"NON ACQUIS",IF(C6+11&lt;TODAY(),"! ATTENTION !","")))</f>
        <v/>
      </c>
      <c r="C6" s="7"/>
      <c r="D6" s="54" t="s">
        <v>10</v>
      </c>
      <c r="E6" s="54"/>
      <c r="F6" s="30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35" t="str">
        <f ca="1">IF(C7="","",IF(C7+14&lt;TODAY(),"NON ACQUIS",IF(C7+11&lt;TODAY(),"! ATTENTION !","")))</f>
        <v/>
      </c>
      <c r="C7" s="7"/>
      <c r="D7" s="54" t="s">
        <v>11</v>
      </c>
      <c r="E7" s="54"/>
      <c r="F7" s="30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 t="str">
        <f ca="1">IF(C10="","",IF(C10+21&lt;TODAY(),"NON ACQUIS",IF(C10+15&lt;TODAY(),"! ATTENTION !","")))</f>
        <v/>
      </c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22" priority="2" operator="containsText" text="NON ACQUIS">
      <formula>NOT(ISERROR(SEARCH("NON ACQUIS",B2)))</formula>
    </cfRule>
    <cfRule type="containsText" dxfId="21" priority="3" operator="containsText" text="ACQUIS">
      <formula>NOT(ISERROR(SEARCH("ACQUIS",B2)))</formula>
    </cfRule>
    <cfRule type="expression" dxfId="20" priority="4">
      <formula>B2="! DEPASSE !"</formula>
    </cfRule>
    <cfRule type="expression" dxfId="19" priority="5">
      <formula>B2="! ATTENTION !"</formula>
    </cfRule>
  </conditionalFormatting>
  <conditionalFormatting sqref="B2:B10">
    <cfRule type="expression" dxfId="18" priority="1">
      <formula>IF($C$2="","",IF($C$2+7&lt;TODAY(),"! DEPASSE !",IF($C$2+5&lt;TODAY(),"! ATTENTION !","")))</formula>
    </cfRule>
  </conditionalFormatting>
  <dataValidations count="2">
    <dataValidation allowBlank="1" showInputMessage="1" sqref="N4"/>
    <dataValidation type="list" allowBlank="1" showErrorMessage="1" sqref="B2:B10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3300"/>
  </sheetPr>
  <dimension ref="A1:R16"/>
  <sheetViews>
    <sheetView topLeftCell="A4" zoomScale="85" zoomScaleNormal="85" workbookViewId="0">
      <selection activeCell="G19" sqref="G19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 t="str">
        <f ca="1">IF(C2="","",IF(C2+7&lt;TODAY(),"NON ACQUIS",IF(C2+5&lt;TODAY(),"! ATTENTION !","")))</f>
        <v/>
      </c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tr">
        <f ca="1">IF(C6="","",IF(C6+14&lt;TODAY(),"NON ACQUIS",IF(C6+11&lt;TODAY(),"! ATTENTION !","")))</f>
        <v/>
      </c>
      <c r="C6" s="7"/>
      <c r="D6" s="54" t="s">
        <v>10</v>
      </c>
      <c r="E6" s="54"/>
      <c r="F6" s="30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35" t="str">
        <f ca="1">IF(C7="","",IF(C7+14&lt;TODAY(),"NON ACQUIS",IF(C7+11&lt;TODAY(),"! ATTENTION !","")))</f>
        <v/>
      </c>
      <c r="C7" s="7"/>
      <c r="D7" s="54" t="s">
        <v>11</v>
      </c>
      <c r="E7" s="54"/>
      <c r="F7" s="30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 t="str">
        <f ca="1">IF(C10="","",IF(C10+21&lt;TODAY(),"NON ACQUIS",IF(C10+15&lt;TODAY(),"! ATTENTION !","")))</f>
        <v/>
      </c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17" priority="2" operator="containsText" text="NON ACQUIS">
      <formula>NOT(ISERROR(SEARCH("NON ACQUIS",B2)))</formula>
    </cfRule>
    <cfRule type="containsText" dxfId="16" priority="3" operator="containsText" text="ACQUIS">
      <formula>NOT(ISERROR(SEARCH("ACQUIS",B2)))</formula>
    </cfRule>
    <cfRule type="expression" dxfId="15" priority="4">
      <formula>B2="! DEPASSE !"</formula>
    </cfRule>
    <cfRule type="expression" dxfId="14" priority="5">
      <formula>B2="! ATTENTION !"</formula>
    </cfRule>
  </conditionalFormatting>
  <conditionalFormatting sqref="B2:B10">
    <cfRule type="expression" dxfId="13" priority="1">
      <formula>IF($C$2="","",IF($C$2+7&lt;TODAY(),"! DEPASSE !",IF($C$2+5&lt;TODAY(),"! ATTENTION !","")))</formula>
    </cfRule>
  </conditionalFormatting>
  <dataValidations count="2">
    <dataValidation type="list" allowBlank="1" showErrorMessage="1" sqref="B2:B10">
      <formula1>"ABORDE,ACQUIS,NON ACQUIS"</formula1>
    </dataValidation>
    <dataValidation allowBlank="1" showInputMessage="1" sqref="N4"/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R16"/>
  <sheetViews>
    <sheetView topLeftCell="A4" zoomScale="85" zoomScaleNormal="85" workbookViewId="0">
      <selection activeCell="B4" sqref="B4"/>
    </sheetView>
  </sheetViews>
  <sheetFormatPr baseColWidth="10" defaultRowHeight="15" x14ac:dyDescent="0.25"/>
  <cols>
    <col min="1" max="1" width="6.42578125" customWidth="1"/>
    <col min="5" max="5" width="17.140625" customWidth="1"/>
    <col min="6" max="6" width="28.5703125" customWidth="1"/>
    <col min="8" max="9" width="17.7109375" customWidth="1"/>
    <col min="11" max="11" width="17.140625" customWidth="1"/>
    <col min="12" max="12" width="28.5703125" customWidth="1"/>
    <col min="17" max="17" width="17.140625" customWidth="1"/>
    <col min="18" max="18" width="28.5703125" customWidth="1"/>
  </cols>
  <sheetData>
    <row r="1" spans="1:18" s="8" customFormat="1" ht="30.75" thickBot="1" x14ac:dyDescent="0.3">
      <c r="A1" s="55" t="s">
        <v>0</v>
      </c>
      <c r="B1" s="39" t="s">
        <v>3</v>
      </c>
      <c r="C1" s="16" t="s">
        <v>4</v>
      </c>
      <c r="D1" s="56" t="s">
        <v>5</v>
      </c>
      <c r="E1" s="56"/>
      <c r="F1" s="33" t="s">
        <v>15</v>
      </c>
      <c r="M1" s="9"/>
    </row>
    <row r="2" spans="1:18" s="8" customFormat="1" ht="75" customHeight="1" thickBot="1" x14ac:dyDescent="0.3">
      <c r="A2" s="55"/>
      <c r="B2" s="35" t="str">
        <f ca="1">IF(C2="","",IF(C2+7&lt;TODAY(),"NON ACQUIS",IF(C2+5&lt;TODAY(),"! ATTENTION !","")))</f>
        <v/>
      </c>
      <c r="C2" s="14"/>
      <c r="D2" s="57" t="s">
        <v>6</v>
      </c>
      <c r="E2" s="57"/>
      <c r="F2" s="34"/>
      <c r="M2" s="9"/>
    </row>
    <row r="3" spans="1:18" s="8" customFormat="1" ht="75" customHeight="1" thickBot="1" x14ac:dyDescent="0.3">
      <c r="A3" s="55"/>
      <c r="B3" s="35"/>
      <c r="C3" s="7"/>
      <c r="D3" s="54" t="s">
        <v>7</v>
      </c>
      <c r="E3" s="54"/>
      <c r="F3" s="30"/>
      <c r="M3" s="9"/>
    </row>
    <row r="4" spans="1:18" s="8" customFormat="1" ht="75" customHeight="1" thickBot="1" x14ac:dyDescent="0.3">
      <c r="A4" s="55"/>
      <c r="B4" s="40" t="str">
        <f ca="1">IF(C4="","",IF(C4+21&lt;TODAY(),"NON ACQUIS",IF(C4+15&lt;TODAY(),"! ATTENTION !","")))</f>
        <v/>
      </c>
      <c r="C4" s="25"/>
      <c r="D4" s="58" t="s">
        <v>8</v>
      </c>
      <c r="E4" s="58"/>
      <c r="F4" s="32"/>
      <c r="M4" s="9"/>
      <c r="N4" s="31"/>
      <c r="O4" s="19"/>
      <c r="P4" s="51"/>
      <c r="Q4" s="51"/>
      <c r="R4" s="31"/>
    </row>
    <row r="5" spans="1:18" ht="75" customHeight="1" thickTop="1" thickBot="1" x14ac:dyDescent="0.3">
      <c r="A5" s="59" t="s">
        <v>1</v>
      </c>
      <c r="B5" s="41" t="str">
        <f ca="1">IF(C5="","",IF(C5+21&lt;TODAY(),"NON ACQUIS",IF(C5+15&lt;TODAY(),"! ATTENTION !","")))</f>
        <v/>
      </c>
      <c r="C5" s="27"/>
      <c r="D5" s="53" t="s">
        <v>9</v>
      </c>
      <c r="E5" s="53"/>
      <c r="F5" s="29"/>
      <c r="H5" s="36" t="s">
        <v>34</v>
      </c>
      <c r="I5" s="36" t="s">
        <v>35</v>
      </c>
    </row>
    <row r="6" spans="1:18" ht="75" customHeight="1" thickBot="1" x14ac:dyDescent="0.3">
      <c r="A6" s="59"/>
      <c r="B6" s="35" t="str">
        <f ca="1">IF(C6="","",IF(C6+14&lt;TODAY(),"NON ACQUIS",IF(C6+11&lt;TODAY(),"! ATTENTION !","")))</f>
        <v/>
      </c>
      <c r="C6" s="7"/>
      <c r="D6" s="54" t="s">
        <v>10</v>
      </c>
      <c r="E6" s="54"/>
      <c r="F6" s="30"/>
      <c r="H6" s="37">
        <f ca="1">COUNTIF(B2:B10,"ACQUIS")</f>
        <v>0</v>
      </c>
      <c r="I6" s="38">
        <f ca="1">COUNTA(B2:B10)</f>
        <v>8</v>
      </c>
    </row>
    <row r="7" spans="1:18" ht="75" customHeight="1" thickBot="1" x14ac:dyDescent="0.3">
      <c r="A7" s="59"/>
      <c r="B7" s="35" t="str">
        <f ca="1">IF(C7="","",IF(C7+14&lt;TODAY(),"NON ACQUIS",IF(C7+11&lt;TODAY(),"! ATTENTION !","")))</f>
        <v/>
      </c>
      <c r="C7" s="7"/>
      <c r="D7" s="54" t="s">
        <v>11</v>
      </c>
      <c r="E7" s="54"/>
      <c r="F7" s="30"/>
    </row>
    <row r="8" spans="1:18" ht="75" customHeight="1" thickBot="1" x14ac:dyDescent="0.3">
      <c r="A8" s="59"/>
      <c r="B8" s="40" t="str">
        <f ca="1">IF(C8="","",IF(C8+21&lt;TODAY(),"NON ACQUIS",IF(C8+15&lt;TODAY(),"! ATTENTION !","")))</f>
        <v/>
      </c>
      <c r="C8" s="25"/>
      <c r="D8" s="58" t="s">
        <v>12</v>
      </c>
      <c r="E8" s="58"/>
      <c r="F8" s="32"/>
    </row>
    <row r="9" spans="1:18" ht="75" customHeight="1" thickTop="1" thickBot="1" x14ac:dyDescent="0.3">
      <c r="A9" s="52" t="s">
        <v>2</v>
      </c>
      <c r="B9" s="41" t="str">
        <f ca="1">IF(C9="","",IF(C9+21&lt;TODAY(),"NON ACQUIS",IF(C9+15&lt;TODAY(),"! ATTENTION !","")))</f>
        <v/>
      </c>
      <c r="C9" s="27"/>
      <c r="D9" s="53" t="s">
        <v>13</v>
      </c>
      <c r="E9" s="53"/>
      <c r="F9" s="29"/>
    </row>
    <row r="10" spans="1:18" ht="75" customHeight="1" thickBot="1" x14ac:dyDescent="0.3">
      <c r="A10" s="52"/>
      <c r="B10" s="35" t="str">
        <f ca="1">IF(C10="","",IF(C10+21&lt;TODAY(),"NON ACQUIS",IF(C10+15&lt;TODAY(),"! ATTENTION !","")))</f>
        <v/>
      </c>
      <c r="C10" s="7"/>
      <c r="D10" s="54" t="s">
        <v>14</v>
      </c>
      <c r="E10" s="54"/>
      <c r="F10" s="30"/>
    </row>
    <row r="11" spans="1:18" x14ac:dyDescent="0.25">
      <c r="D11" s="5"/>
    </row>
    <row r="12" spans="1:18" x14ac:dyDescent="0.25">
      <c r="D12" s="5"/>
    </row>
    <row r="13" spans="1:18" x14ac:dyDescent="0.25">
      <c r="D13" s="5"/>
    </row>
    <row r="14" spans="1:18" x14ac:dyDescent="0.25">
      <c r="D14" s="3"/>
    </row>
    <row r="15" spans="1:18" x14ac:dyDescent="0.25">
      <c r="D15" s="3"/>
    </row>
    <row r="16" spans="1:18" x14ac:dyDescent="0.25">
      <c r="D16" s="5"/>
    </row>
  </sheetData>
  <dataConsolidate/>
  <mergeCells count="14">
    <mergeCell ref="P4:Q4"/>
    <mergeCell ref="A9:A10"/>
    <mergeCell ref="D9:E9"/>
    <mergeCell ref="D10:E10"/>
    <mergeCell ref="A1:A4"/>
    <mergeCell ref="D1:E1"/>
    <mergeCell ref="D2:E2"/>
    <mergeCell ref="D3:E3"/>
    <mergeCell ref="D4:E4"/>
    <mergeCell ref="A5:A8"/>
    <mergeCell ref="D5:E5"/>
    <mergeCell ref="D6:E6"/>
    <mergeCell ref="D7:E7"/>
    <mergeCell ref="D8:E8"/>
  </mergeCells>
  <conditionalFormatting sqref="N4 B2:B10">
    <cfRule type="containsText" dxfId="12" priority="2" operator="containsText" text="NON ACQUIS">
      <formula>NOT(ISERROR(SEARCH("NON ACQUIS",B2)))</formula>
    </cfRule>
    <cfRule type="containsText" dxfId="11" priority="3" operator="containsText" text="ACQUIS">
      <formula>NOT(ISERROR(SEARCH("ACQUIS",B2)))</formula>
    </cfRule>
    <cfRule type="expression" dxfId="10" priority="4">
      <formula>B2="! DEPASSE !"</formula>
    </cfRule>
    <cfRule type="expression" dxfId="9" priority="5">
      <formula>B2="! ATTENTION !"</formula>
    </cfRule>
  </conditionalFormatting>
  <conditionalFormatting sqref="B2:B10">
    <cfRule type="expression" dxfId="8" priority="1">
      <formula>IF($C$2="","",IF($C$2+7&lt;TODAY(),"! DEPASSE !",IF($C$2+5&lt;TODAY(),"! ATTENTION !","")))</formula>
    </cfRule>
  </conditionalFormatting>
  <dataValidations count="2">
    <dataValidation allowBlank="1" showInputMessage="1" sqref="N4"/>
    <dataValidation type="list" allowBlank="1" showErrorMessage="1" sqref="B2:B10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3300"/>
  </sheetPr>
  <dimension ref="A1:R21"/>
  <sheetViews>
    <sheetView zoomScale="85" zoomScaleNormal="85" workbookViewId="0">
      <selection activeCell="H26" sqref="H26"/>
    </sheetView>
  </sheetViews>
  <sheetFormatPr baseColWidth="10" defaultRowHeight="15" x14ac:dyDescent="0.25"/>
  <cols>
    <col min="4" max="4" width="17.140625" customWidth="1"/>
    <col min="5" max="5" width="28.5703125" customWidth="1"/>
    <col min="10" max="10" width="17.140625" customWidth="1"/>
    <col min="11" max="11" width="28.5703125" customWidth="1"/>
    <col min="16" max="16" width="17.140625" customWidth="1"/>
    <col min="17" max="17" width="28.5703125" customWidth="1"/>
  </cols>
  <sheetData>
    <row r="1" spans="1:18" ht="24" thickBot="1" x14ac:dyDescent="0.3">
      <c r="A1" s="64" t="s">
        <v>0</v>
      </c>
      <c r="B1" s="64"/>
      <c r="C1" s="64"/>
      <c r="D1" s="64"/>
      <c r="E1" s="64"/>
      <c r="F1" s="11"/>
      <c r="G1" s="65" t="s">
        <v>1</v>
      </c>
      <c r="H1" s="65"/>
      <c r="I1" s="65"/>
      <c r="J1" s="65"/>
      <c r="K1" s="65"/>
      <c r="L1" s="12"/>
      <c r="M1" s="66" t="s">
        <v>2</v>
      </c>
      <c r="N1" s="66"/>
      <c r="O1" s="66"/>
      <c r="P1" s="66"/>
      <c r="Q1" s="66"/>
      <c r="R1" s="2"/>
    </row>
    <row r="2" spans="1:18" s="8" customFormat="1" ht="30.75" thickBot="1" x14ac:dyDescent="0.3">
      <c r="A2" s="17" t="s">
        <v>3</v>
      </c>
      <c r="B2" s="16" t="s">
        <v>4</v>
      </c>
      <c r="C2" s="56" t="s">
        <v>5</v>
      </c>
      <c r="D2" s="56"/>
      <c r="E2" s="17" t="s">
        <v>15</v>
      </c>
      <c r="G2" s="17" t="s">
        <v>3</v>
      </c>
      <c r="H2" s="16" t="s">
        <v>4</v>
      </c>
      <c r="I2" s="56" t="s">
        <v>5</v>
      </c>
      <c r="J2" s="56"/>
      <c r="K2" s="17" t="s">
        <v>15</v>
      </c>
      <c r="L2" s="9"/>
      <c r="M2" s="17" t="s">
        <v>3</v>
      </c>
      <c r="N2" s="16" t="s">
        <v>4</v>
      </c>
      <c r="O2" s="56" t="s">
        <v>5</v>
      </c>
      <c r="P2" s="56"/>
      <c r="Q2" s="17" t="s">
        <v>15</v>
      </c>
    </row>
    <row r="3" spans="1:18" s="8" customFormat="1" ht="75" customHeight="1" x14ac:dyDescent="0.25">
      <c r="A3" s="21" t="str">
        <f ca="1">IF(B3="","",IF(B3+7&lt;TODAY(),"! DEPASSE !",IF(B3+5&lt;TODAY(),"! ATTENTION !","")))</f>
        <v/>
      </c>
      <c r="B3" s="14"/>
      <c r="C3" s="57" t="s">
        <v>16</v>
      </c>
      <c r="D3" s="57"/>
      <c r="E3" s="21"/>
      <c r="G3" s="10" t="str">
        <f ca="1">IF(H3="","",IF(H3+14&lt;TODAY(),"! DEPASSE !",IF(H3+11&lt;TODAY(),"! ATTENTION !","")))</f>
        <v/>
      </c>
      <c r="H3" s="14"/>
      <c r="I3" s="57" t="s">
        <v>19</v>
      </c>
      <c r="J3" s="57"/>
      <c r="K3" s="21"/>
      <c r="L3" s="9"/>
      <c r="M3" s="21" t="str">
        <f ca="1">IF(N3="","",IF(N3+21&lt;TODAY(),"! DEPASSE !",IF(N3+15&lt;TODAY(),"! ATTENTION !","")))</f>
        <v/>
      </c>
      <c r="N3" s="14"/>
      <c r="O3" s="62" t="s">
        <v>21</v>
      </c>
      <c r="P3" s="63"/>
      <c r="Q3" s="21"/>
    </row>
    <row r="4" spans="1:18" s="8" customFormat="1" ht="75" customHeight="1" x14ac:dyDescent="0.25">
      <c r="A4" s="10" t="str">
        <f ca="1">IF(B4="","",IF(B4+7&lt;TODAY(),"! DEPASSE !",IF(B4+5&lt;TODAY(),"! ATTENTION !","")))</f>
        <v/>
      </c>
      <c r="B4" s="7"/>
      <c r="C4" s="54" t="s">
        <v>17</v>
      </c>
      <c r="D4" s="54"/>
      <c r="E4" s="10"/>
      <c r="G4" s="21" t="str">
        <f ca="1">IF(H4="","",IF(H4+21&lt;TODAY(),"! DEPASSE !",IF(H4+15&lt;TODAY(),"! ATTENTION !","")))</f>
        <v/>
      </c>
      <c r="H4" s="7"/>
      <c r="I4" s="54" t="s">
        <v>20</v>
      </c>
      <c r="J4" s="54"/>
      <c r="K4" s="10"/>
      <c r="L4" s="9"/>
      <c r="M4" s="10" t="str">
        <f ca="1">IF(N4="","",IF(N4+14&lt;TODAY(),"! DEPASSE !",IF(N4+11&lt;TODAY(),"! ATTENTION !","")))</f>
        <v/>
      </c>
      <c r="N4" s="7"/>
      <c r="O4" s="60" t="s">
        <v>22</v>
      </c>
      <c r="P4" s="61"/>
      <c r="Q4" s="10"/>
    </row>
    <row r="5" spans="1:18" s="8" customFormat="1" ht="75" customHeight="1" x14ac:dyDescent="0.25">
      <c r="A5" s="10" t="str">
        <f ca="1">IF(B5="","",IF(B5+14&lt;TODAY(),"! DEPASSE !",IF(B5+11&lt;TODAY(),"! ATTENTION !","")))</f>
        <v/>
      </c>
      <c r="B5" s="7"/>
      <c r="C5" s="54" t="s">
        <v>18</v>
      </c>
      <c r="D5" s="54"/>
      <c r="E5" s="10"/>
      <c r="G5" s="21" t="str">
        <f ca="1">IF(H5="","",IF(H5+21&lt;TODAY(),"! DEPASSE !",IF(H5+15&lt;TODAY(),"! ATTENTION !","")))</f>
        <v/>
      </c>
      <c r="H5" s="7"/>
      <c r="I5" s="54" t="s">
        <v>24</v>
      </c>
      <c r="J5" s="54"/>
      <c r="K5" s="10"/>
      <c r="L5" s="9"/>
      <c r="M5" s="21" t="str">
        <f ca="1">IF(N5="","",IF(N5+21&lt;TODAY(),"! DEPASSE !",IF(N5+15&lt;TODAY(),"! ATTENTION !","")))</f>
        <v/>
      </c>
      <c r="N5" s="14"/>
      <c r="O5" s="57" t="s">
        <v>23</v>
      </c>
      <c r="P5" s="57"/>
      <c r="Q5" s="21"/>
    </row>
    <row r="6" spans="1:18" s="8" customFormat="1" ht="75" customHeight="1" x14ac:dyDescent="0.25">
      <c r="A6" s="20" t="str">
        <f t="shared" ref="A6" ca="1" si="0">IF(B6="","",IF(B6+7&lt;TODAY(),"TIMING DEPASSE",IF(B6+5&lt;TODAY(),"FIN DU TIMING TRES PROCHE","")))</f>
        <v/>
      </c>
      <c r="B6" s="19"/>
      <c r="C6" s="51"/>
      <c r="D6" s="51"/>
      <c r="E6" s="20"/>
      <c r="G6"/>
      <c r="H6"/>
      <c r="I6"/>
      <c r="J6"/>
      <c r="K6"/>
      <c r="L6" s="9"/>
      <c r="M6" s="10" t="str">
        <f ca="1">IF(N6="","",IF(N6+21&lt;TODAY(),"! DEPASSE !",IF(N6+15&lt;TODAY(),"! ATTENTION !","")))</f>
        <v/>
      </c>
      <c r="N6" s="7"/>
      <c r="O6" s="54" t="s">
        <v>25</v>
      </c>
      <c r="P6" s="54"/>
      <c r="Q6" s="10"/>
    </row>
    <row r="9" spans="1:18" x14ac:dyDescent="0.25">
      <c r="C9" s="3"/>
    </row>
    <row r="10" spans="1:18" x14ac:dyDescent="0.25">
      <c r="C10" s="4"/>
      <c r="D10" s="1"/>
      <c r="E10" s="1"/>
    </row>
    <row r="11" spans="1:18" x14ac:dyDescent="0.25">
      <c r="C11" s="4"/>
    </row>
    <row r="12" spans="1:18" x14ac:dyDescent="0.25">
      <c r="C12" s="4"/>
    </row>
    <row r="13" spans="1:18" x14ac:dyDescent="0.25">
      <c r="C13" s="3"/>
    </row>
    <row r="14" spans="1:18" x14ac:dyDescent="0.25">
      <c r="C14" s="3"/>
    </row>
    <row r="15" spans="1:18" x14ac:dyDescent="0.25">
      <c r="C15" s="4"/>
    </row>
    <row r="16" spans="1:18" x14ac:dyDescent="0.25">
      <c r="C16" s="5"/>
    </row>
    <row r="17" spans="3:3" x14ac:dyDescent="0.25">
      <c r="C17" s="5"/>
    </row>
    <row r="18" spans="3:3" x14ac:dyDescent="0.25">
      <c r="C18" s="5"/>
    </row>
    <row r="19" spans="3:3" x14ac:dyDescent="0.25">
      <c r="C19" s="3"/>
    </row>
    <row r="20" spans="3:3" x14ac:dyDescent="0.25">
      <c r="C20" s="3"/>
    </row>
    <row r="21" spans="3:3" x14ac:dyDescent="0.25">
      <c r="C21" s="5"/>
    </row>
  </sheetData>
  <dataConsolidate/>
  <mergeCells count="17">
    <mergeCell ref="A1:E1"/>
    <mergeCell ref="G1:K1"/>
    <mergeCell ref="M1:Q1"/>
    <mergeCell ref="C2:D2"/>
    <mergeCell ref="I2:J2"/>
    <mergeCell ref="O2:P2"/>
    <mergeCell ref="C3:D3"/>
    <mergeCell ref="I3:J3"/>
    <mergeCell ref="O3:P3"/>
    <mergeCell ref="C4:D4"/>
    <mergeCell ref="I4:J4"/>
    <mergeCell ref="O4:P4"/>
    <mergeCell ref="C5:D5"/>
    <mergeCell ref="I5:J5"/>
    <mergeCell ref="O5:P5"/>
    <mergeCell ref="C6:D6"/>
    <mergeCell ref="O6:P6"/>
  </mergeCells>
  <conditionalFormatting sqref="M3:M6 G3:G5 A3:A6">
    <cfRule type="containsText" dxfId="7" priority="1" operator="containsText" text="NON ACQUIS">
      <formula>NOT(ISERROR(SEARCH("NON ACQUIS",A3)))</formula>
    </cfRule>
    <cfRule type="containsText" dxfId="6" priority="2" operator="containsText" text="ACQUIS">
      <formula>NOT(ISERROR(SEARCH("ACQUIS",A3)))</formula>
    </cfRule>
    <cfRule type="expression" dxfId="5" priority="3">
      <formula>A3="! DEPASSE !"</formula>
    </cfRule>
    <cfRule type="expression" dxfId="4" priority="4">
      <formula>A3="! ATTENTION !"</formula>
    </cfRule>
  </conditionalFormatting>
  <dataValidations count="2">
    <dataValidation type="list" allowBlank="1" showErrorMessage="1" sqref="M3:M6 G3:G5 A3:A5">
      <formula1>"ACQUIS,NON ACQUIS"</formula1>
    </dataValidation>
    <dataValidation type="list" allowBlank="1" sqref="A6">
      <formula1>"ACQUIS,NON ACQUIS"</formula1>
    </dataValidation>
  </dataValidations>
  <pageMargins left="0.7" right="0.7" top="0.75" bottom="0.75" header="0.3" footer="0.3"/>
  <pageSetup paperSize="9" orientation="portrait" r:id="rId1"/>
  <ignoredErrors>
    <ignoredError sqref="M4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R21"/>
  <sheetViews>
    <sheetView zoomScale="85" zoomScaleNormal="85" workbookViewId="0">
      <selection activeCell="C3" sqref="C3:D3"/>
    </sheetView>
  </sheetViews>
  <sheetFormatPr baseColWidth="10" defaultRowHeight="15" x14ac:dyDescent="0.25"/>
  <cols>
    <col min="4" max="4" width="17.140625" customWidth="1"/>
    <col min="5" max="5" width="28.5703125" customWidth="1"/>
    <col min="10" max="10" width="17.140625" customWidth="1"/>
    <col min="11" max="11" width="28.5703125" customWidth="1"/>
    <col min="16" max="16" width="17.140625" customWidth="1"/>
    <col min="17" max="17" width="28.5703125" customWidth="1"/>
  </cols>
  <sheetData>
    <row r="1" spans="1:18" ht="24" thickBot="1" x14ac:dyDescent="0.3">
      <c r="A1" s="64" t="s">
        <v>0</v>
      </c>
      <c r="B1" s="64"/>
      <c r="C1" s="64"/>
      <c r="D1" s="64"/>
      <c r="E1" s="64"/>
      <c r="F1" s="11"/>
      <c r="G1" s="65" t="s">
        <v>1</v>
      </c>
      <c r="H1" s="65"/>
      <c r="I1" s="65"/>
      <c r="J1" s="65"/>
      <c r="K1" s="65"/>
      <c r="L1" s="12"/>
      <c r="M1" s="66" t="s">
        <v>2</v>
      </c>
      <c r="N1" s="66"/>
      <c r="O1" s="66"/>
      <c r="P1" s="66"/>
      <c r="Q1" s="66"/>
      <c r="R1" s="2"/>
    </row>
    <row r="2" spans="1:18" s="8" customFormat="1" ht="30.75" thickBot="1" x14ac:dyDescent="0.3">
      <c r="A2" s="17" t="s">
        <v>3</v>
      </c>
      <c r="B2" s="16" t="s">
        <v>4</v>
      </c>
      <c r="C2" s="56" t="s">
        <v>5</v>
      </c>
      <c r="D2" s="56"/>
      <c r="E2" s="17" t="s">
        <v>15</v>
      </c>
      <c r="G2" s="17" t="s">
        <v>3</v>
      </c>
      <c r="H2" s="16" t="s">
        <v>4</v>
      </c>
      <c r="I2" s="56" t="s">
        <v>5</v>
      </c>
      <c r="J2" s="56"/>
      <c r="K2" s="17" t="s">
        <v>15</v>
      </c>
      <c r="L2" s="9"/>
      <c r="M2" s="17" t="s">
        <v>3</v>
      </c>
      <c r="N2" s="16" t="s">
        <v>4</v>
      </c>
      <c r="O2" s="56" t="s">
        <v>5</v>
      </c>
      <c r="P2" s="56"/>
      <c r="Q2" s="17" t="s">
        <v>15</v>
      </c>
    </row>
    <row r="3" spans="1:18" s="8" customFormat="1" ht="75" customHeight="1" x14ac:dyDescent="0.25">
      <c r="A3" s="21" t="str">
        <f ca="1">IF(B3="","",IF(B3+7&lt;TODAY(),"! DEPASSE !",IF(B3+5&lt;TODAY(),"! ATTENTION !","")))</f>
        <v/>
      </c>
      <c r="B3" s="14"/>
      <c r="C3" s="57" t="s">
        <v>26</v>
      </c>
      <c r="D3" s="57"/>
      <c r="E3" s="21"/>
      <c r="G3" s="23" t="str">
        <f ca="1">IF(H3="","",IF(H3+14&lt;TODAY(),"! DEPASSE !",IF(H3+11&lt;TODAY(),"! ATTENTION !","")))</f>
        <v/>
      </c>
      <c r="H3" s="14"/>
      <c r="I3" s="57" t="s">
        <v>30</v>
      </c>
      <c r="J3" s="57"/>
      <c r="K3" s="21"/>
      <c r="L3" s="9"/>
      <c r="M3" s="21" t="str">
        <f ca="1">IF(N3="","",IF(N3+21&lt;TODAY(),"! DEPASSE !",IF(N3+15&lt;TODAY(),"! ATTENTION !","")))</f>
        <v/>
      </c>
      <c r="N3" s="14"/>
      <c r="O3" s="57" t="s">
        <v>32</v>
      </c>
      <c r="P3" s="57"/>
      <c r="Q3" s="21"/>
    </row>
    <row r="4" spans="1:18" s="8" customFormat="1" ht="75" customHeight="1" x14ac:dyDescent="0.25">
      <c r="A4" s="22" t="str">
        <f ca="1">IF(B4="","",IF(B4+7&lt;TODAY(),"! DEPASSE !",IF(B4+5&lt;TODAY(),"! ATTENTION !","")))</f>
        <v/>
      </c>
      <c r="B4" s="7"/>
      <c r="C4" s="54" t="s">
        <v>27</v>
      </c>
      <c r="D4" s="54"/>
      <c r="E4" s="10"/>
      <c r="G4" s="10" t="str">
        <f ca="1">IF(H4="","",IF(H4+14&lt;TODAY(),"! DEPASSE !",IF(H4+11&lt;TODAY(),"! ATTENTION !","")))</f>
        <v/>
      </c>
      <c r="H4" s="7"/>
      <c r="I4" s="54" t="s">
        <v>31</v>
      </c>
      <c r="J4" s="54"/>
      <c r="K4" s="10"/>
      <c r="L4" s="9"/>
      <c r="M4" s="10" t="str">
        <f ca="1">IF(N4="","",IF(N4+21&lt;TODAY(),"! DEPASSE !",IF(N4+15&lt;TODAY(),"! ATTENTION !","")))</f>
        <v/>
      </c>
      <c r="N4" s="7"/>
      <c r="O4" s="54" t="s">
        <v>33</v>
      </c>
      <c r="P4" s="54"/>
      <c r="Q4" s="10"/>
    </row>
    <row r="5" spans="1:18" s="8" customFormat="1" ht="75" customHeight="1" x14ac:dyDescent="0.25">
      <c r="A5" s="23" t="str">
        <f ca="1">IF(B5="","",IF(B5+14&lt;TODAY(),"! DEPASSE !",IF(B5+11&lt;TODAY(),"! ATTENTION !","")))</f>
        <v/>
      </c>
      <c r="B5" s="7"/>
      <c r="C5" s="54" t="s">
        <v>28</v>
      </c>
      <c r="D5" s="54"/>
      <c r="E5" s="10"/>
      <c r="G5"/>
      <c r="H5"/>
      <c r="I5"/>
      <c r="J5"/>
      <c r="K5"/>
      <c r="L5" s="9"/>
      <c r="M5" s="20"/>
      <c r="N5" s="19"/>
      <c r="O5" s="51"/>
      <c r="P5" s="51"/>
      <c r="Q5" s="20"/>
    </row>
    <row r="6" spans="1:18" s="8" customFormat="1" ht="75" customHeight="1" x14ac:dyDescent="0.25">
      <c r="A6" s="22" t="str">
        <f ca="1">IF(B6="","",IF(B6+7&lt;TODAY(),"! DEPASSE !",IF(B6+5&lt;TODAY(),"! ATTENTION !","")))</f>
        <v/>
      </c>
      <c r="B6" s="7"/>
      <c r="C6" s="54" t="s">
        <v>29</v>
      </c>
      <c r="D6" s="54"/>
      <c r="E6" s="23"/>
      <c r="G6"/>
      <c r="H6"/>
      <c r="I6"/>
      <c r="J6"/>
      <c r="K6"/>
      <c r="L6" s="9"/>
      <c r="M6" s="20"/>
      <c r="N6" s="19"/>
      <c r="O6" s="51"/>
      <c r="P6" s="51"/>
      <c r="Q6" s="20"/>
    </row>
    <row r="9" spans="1:18" x14ac:dyDescent="0.25">
      <c r="C9" s="3"/>
    </row>
    <row r="10" spans="1:18" x14ac:dyDescent="0.25">
      <c r="C10" s="4"/>
      <c r="D10" s="1"/>
      <c r="E10" s="1"/>
    </row>
    <row r="11" spans="1:18" x14ac:dyDescent="0.25">
      <c r="C11" s="4"/>
    </row>
    <row r="12" spans="1:18" x14ac:dyDescent="0.25">
      <c r="C12" s="4"/>
    </row>
    <row r="13" spans="1:18" x14ac:dyDescent="0.25">
      <c r="C13" s="3"/>
    </row>
    <row r="14" spans="1:18" x14ac:dyDescent="0.25">
      <c r="C14" s="3"/>
    </row>
    <row r="15" spans="1:18" x14ac:dyDescent="0.25">
      <c r="C15" s="4"/>
    </row>
    <row r="16" spans="1:18" x14ac:dyDescent="0.25">
      <c r="C16" s="5"/>
    </row>
    <row r="17" spans="3:3" x14ac:dyDescent="0.25">
      <c r="C17" s="5"/>
    </row>
    <row r="18" spans="3:3" x14ac:dyDescent="0.25">
      <c r="C18" s="5"/>
    </row>
    <row r="19" spans="3:3" x14ac:dyDescent="0.25">
      <c r="C19" s="3"/>
    </row>
    <row r="20" spans="3:3" x14ac:dyDescent="0.25">
      <c r="C20" s="3"/>
    </row>
    <row r="21" spans="3:3" x14ac:dyDescent="0.25">
      <c r="C21" s="5"/>
    </row>
  </sheetData>
  <dataConsolidate/>
  <mergeCells count="16">
    <mergeCell ref="A1:E1"/>
    <mergeCell ref="G1:K1"/>
    <mergeCell ref="M1:Q1"/>
    <mergeCell ref="C2:D2"/>
    <mergeCell ref="I2:J2"/>
    <mergeCell ref="O2:P2"/>
    <mergeCell ref="C5:D5"/>
    <mergeCell ref="O5:P5"/>
    <mergeCell ref="C6:D6"/>
    <mergeCell ref="O6:P6"/>
    <mergeCell ref="C3:D3"/>
    <mergeCell ref="I3:J3"/>
    <mergeCell ref="O3:P3"/>
    <mergeCell ref="C4:D4"/>
    <mergeCell ref="I4:J4"/>
    <mergeCell ref="O4:P4"/>
  </mergeCells>
  <conditionalFormatting sqref="M3:M6 A3:A6 G3:G4">
    <cfRule type="containsText" dxfId="3" priority="1" operator="containsText" text="NON ACQUIS">
      <formula>NOT(ISERROR(SEARCH("NON ACQUIS",A3)))</formula>
    </cfRule>
    <cfRule type="containsText" dxfId="2" priority="2" operator="containsText" text="ACQUIS">
      <formula>NOT(ISERROR(SEARCH("ACQUIS",A3)))</formula>
    </cfRule>
    <cfRule type="expression" dxfId="1" priority="3">
      <formula>A3="! DEPASSE !"</formula>
    </cfRule>
    <cfRule type="expression" dxfId="0" priority="4">
      <formula>A3="! ATTENTION !"</formula>
    </cfRule>
  </conditionalFormatting>
  <dataValidations count="2">
    <dataValidation allowBlank="1" showInputMessage="1" sqref="M5:M6"/>
    <dataValidation type="list" allowBlank="1" showErrorMessage="1" sqref="M3:M4 G3:G4 A3:A6">
      <formula1>"ACQUIS,NON ACQUIS"</formula1>
    </dataValidation>
  </dataValidations>
  <pageMargins left="0.7" right="0.7" top="0.75" bottom="0.75" header="0.3" footer="0.3"/>
  <pageSetup paperSize="9" orientation="portrait" r:id="rId1"/>
  <ignoredErrors>
    <ignoredError sqref="A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RECAP TOTALE</vt:lpstr>
      <vt:lpstr>BUREAU</vt:lpstr>
      <vt:lpstr>COMMERCE</vt:lpstr>
      <vt:lpstr>PLOMB</vt:lpstr>
      <vt:lpstr>AMIANTE</vt:lpstr>
      <vt:lpstr>DPE</vt:lpstr>
      <vt:lpstr>ELECTRICITE</vt:lpstr>
      <vt:lpstr>GAZ</vt:lpstr>
      <vt:lpstr>TERMITES-EP</vt:lpstr>
      <vt:lpstr>SURFACES</vt:lpstr>
      <vt:lpstr>TERMITE A</vt:lpstr>
      <vt:lpstr>SURFACES A</vt:lpstr>
    </vt:vector>
  </TitlesOfParts>
  <Company>TEXA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gmb</cp:lastModifiedBy>
  <dcterms:created xsi:type="dcterms:W3CDTF">2015-06-16T20:10:03Z</dcterms:created>
  <dcterms:modified xsi:type="dcterms:W3CDTF">2015-06-18T17:29:49Z</dcterms:modified>
</cp:coreProperties>
</file>