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2.xml" ContentType="application/vnd.ms-excel.controlproperties+xml"/>
  <Override PartName="/xl/drawings/drawing5.xml" ContentType="application/vnd.openxmlformats-officedocument.drawing+xml"/>
  <Override PartName="/xl/ctrlProps/ctrlProp3.xml" ContentType="application/vnd.ms-excel.controlproperties+xml"/>
  <Override PartName="/xl/drawings/drawing6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580" windowHeight="9045" tabRatio="862"/>
  </bookViews>
  <sheets>
    <sheet name="Accueil" sheetId="5" r:id="rId1"/>
    <sheet name="Modèle" sheetId="10" state="veryHidden" r:id="rId2"/>
    <sheet name="Total" sheetId="2" r:id="rId3"/>
    <sheet name="Matrice" sheetId="6" r:id="rId4"/>
    <sheet name="NDF VCO" sheetId="1" r:id="rId5"/>
    <sheet name="NDF ISA" sheetId="3" r:id="rId6"/>
    <sheet name="NDF NBA" sheetId="7" r:id="rId7"/>
  </sheets>
  <functionGroups builtInGroupCount="18"/>
  <definedNames>
    <definedName name="ListeLogin">#REF!</definedName>
    <definedName name="ListeMDP">#REF!</definedName>
    <definedName name="ListeOnglet">#REF!</definedName>
    <definedName name="Login">#REF!</definedName>
  </definedNames>
  <calcPr calcId="162913"/>
</workbook>
</file>

<file path=xl/calcChain.xml><?xml version="1.0" encoding="utf-8"?>
<calcChain xmlns="http://schemas.openxmlformats.org/spreadsheetml/2006/main">
  <c r="AN3" i="2" l="1"/>
  <c r="AM3" i="2"/>
  <c r="AL3" i="2"/>
  <c r="H10" i="10" l="1"/>
  <c r="K9" i="10"/>
  <c r="H9" i="10"/>
  <c r="E15" i="10" s="1"/>
  <c r="H5" i="10"/>
  <c r="F15" i="10" s="1"/>
  <c r="G15" i="10" s="1"/>
  <c r="AK6" i="2" l="1"/>
  <c r="AJ6" i="2"/>
  <c r="AI6" i="2"/>
  <c r="AH6" i="2"/>
  <c r="AG6" i="2"/>
  <c r="AF6" i="2"/>
  <c r="AE6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F6" i="2"/>
  <c r="E6" i="2"/>
  <c r="D6" i="2"/>
  <c r="C6" i="2"/>
  <c r="B6" i="2"/>
  <c r="E15" i="7"/>
  <c r="H10" i="7"/>
  <c r="K9" i="7"/>
  <c r="H9" i="7"/>
  <c r="H5" i="7"/>
  <c r="F15" i="7" s="1"/>
  <c r="G15" i="7" s="1"/>
  <c r="AN6" i="2" l="1"/>
  <c r="AM6" i="2"/>
  <c r="AL6" i="2"/>
  <c r="K9" i="3"/>
  <c r="AK5" i="2"/>
  <c r="AJ5" i="2"/>
  <c r="AI5" i="2"/>
  <c r="AH5" i="2"/>
  <c r="AG5" i="2"/>
  <c r="AF5" i="2"/>
  <c r="AE5" i="2"/>
  <c r="AD5" i="2"/>
  <c r="AC5" i="2"/>
  <c r="AB5" i="2"/>
  <c r="AA5" i="2"/>
  <c r="Z5" i="2"/>
  <c r="Y5" i="2"/>
  <c r="X5" i="2"/>
  <c r="W5" i="2"/>
  <c r="V5" i="2"/>
  <c r="U5" i="2"/>
  <c r="T5" i="2"/>
  <c r="S5" i="2"/>
  <c r="R5" i="2"/>
  <c r="Q5" i="2"/>
  <c r="P5" i="2"/>
  <c r="O5" i="2"/>
  <c r="N5" i="2"/>
  <c r="M5" i="2"/>
  <c r="L5" i="2"/>
  <c r="K5" i="2"/>
  <c r="J5" i="2"/>
  <c r="I5" i="2"/>
  <c r="H5" i="2"/>
  <c r="G5" i="2"/>
  <c r="F5" i="2"/>
  <c r="E5" i="2"/>
  <c r="D5" i="2"/>
  <c r="C5" i="2"/>
  <c r="B5" i="2"/>
  <c r="AK4" i="2"/>
  <c r="AJ4" i="2"/>
  <c r="AI4" i="2"/>
  <c r="AH4" i="2"/>
  <c r="AG4" i="2"/>
  <c r="AF4" i="2"/>
  <c r="AE4" i="2"/>
  <c r="AD4" i="2"/>
  <c r="AC4" i="2"/>
  <c r="AB4" i="2"/>
  <c r="AA4" i="2"/>
  <c r="Z4" i="2"/>
  <c r="Y4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D4" i="2"/>
  <c r="C4" i="2"/>
  <c r="B4" i="2"/>
  <c r="AM5" i="2" l="1"/>
  <c r="AN5" i="2"/>
  <c r="AL5" i="2"/>
  <c r="H10" i="3"/>
  <c r="H5" i="3" s="1"/>
  <c r="F15" i="3" s="1"/>
  <c r="G15" i="3" s="1"/>
  <c r="H9" i="3"/>
  <c r="E15" i="3" s="1"/>
  <c r="AN4" i="2"/>
  <c r="AM4" i="2"/>
  <c r="AL4" i="2"/>
  <c r="H10" i="1" l="1"/>
  <c r="H9" i="1"/>
  <c r="H5" i="1" l="1"/>
  <c r="K9" i="1"/>
  <c r="E15" i="1" s="1"/>
  <c r="F15" i="1" l="1"/>
  <c r="G15" i="1" s="1"/>
</calcChain>
</file>

<file path=xl/sharedStrings.xml><?xml version="1.0" encoding="utf-8"?>
<sst xmlns="http://schemas.openxmlformats.org/spreadsheetml/2006/main" count="284" uniqueCount="99">
  <si>
    <t>REMBOURSEMENT DE FRAIS KILOMETRIQUES</t>
  </si>
  <si>
    <t>Nom Prénom :</t>
  </si>
  <si>
    <t>Barème :</t>
  </si>
  <si>
    <t>type de véhicule</t>
  </si>
  <si>
    <t>2 roues</t>
  </si>
  <si>
    <t>Adresse</t>
  </si>
  <si>
    <t>CV</t>
  </si>
  <si>
    <t>code postal</t>
  </si>
  <si>
    <t>KM AR quotidien</t>
  </si>
  <si>
    <t>Mois</t>
  </si>
  <si>
    <t>Janvier</t>
  </si>
  <si>
    <t>Nombre de jours travaillés</t>
  </si>
  <si>
    <t>Année</t>
  </si>
  <si>
    <t>KM AR à l'année</t>
  </si>
  <si>
    <t>DESTINATION</t>
  </si>
  <si>
    <t>NBRE DE KM</t>
  </si>
  <si>
    <t>COEF</t>
  </si>
  <si>
    <t>TOTAL €</t>
  </si>
  <si>
    <t>6-8 rue Firmin GILLOT 75015 PARIS</t>
  </si>
  <si>
    <t>Visa du bénéficiaire</t>
  </si>
  <si>
    <t>Visa du service RH</t>
  </si>
  <si>
    <t>Date:</t>
  </si>
  <si>
    <t xml:space="preserve">Je certifie l'exactitude des données </t>
  </si>
  <si>
    <t xml:space="preserve">Commentaire si modifications effectuées: </t>
  </si>
  <si>
    <t>Validation de la note :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</si>
  <si>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</si>
  <si>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</si>
  <si>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</si>
  <si>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</si>
  <si>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</si>
  <si>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</si>
  <si>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</si>
  <si>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</si>
  <si>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</si>
  <si>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</si>
  <si>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</si>
  <si>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KM AR du mois déclarés</t>
  </si>
  <si>
    <t>Km du mois validés</t>
  </si>
  <si>
    <t>Salarié</t>
  </si>
  <si>
    <t>KM</t>
  </si>
  <si>
    <t>Coût</t>
  </si>
  <si>
    <t>Nbr jours travaillées</t>
  </si>
  <si>
    <t>Total</t>
  </si>
  <si>
    <t>COLLAS Valentin</t>
  </si>
  <si>
    <t>SALL Ibrahim</t>
  </si>
  <si>
    <t>Nbr jours travaillés</t>
  </si>
  <si>
    <t>Utilisateur</t>
  </si>
  <si>
    <t>Mot de passe</t>
  </si>
  <si>
    <t>Ibrahim</t>
  </si>
  <si>
    <t>Valentin</t>
  </si>
  <si>
    <t>NDF ISA</t>
  </si>
  <si>
    <t>NDF VCO</t>
  </si>
  <si>
    <t>X</t>
  </si>
  <si>
    <t>TOTAL</t>
  </si>
  <si>
    <t>MATRICE</t>
  </si>
  <si>
    <t>Admin</t>
  </si>
  <si>
    <t>NDF NBA</t>
  </si>
  <si>
    <t>Natacha</t>
  </si>
  <si>
    <t>Natacha BA</t>
  </si>
  <si>
    <t>Ibrahim SA</t>
  </si>
  <si>
    <t>Valentin CO</t>
  </si>
  <si>
    <t>X Natacha</t>
  </si>
  <si>
    <t>https://forum.excel-pratique.com/viewtopic.php?f=2&amp;t=139892</t>
  </si>
  <si>
    <t>XXX'!$O$3</t>
  </si>
  <si>
    <t>XXX'!$P$3</t>
  </si>
  <si>
    <t>XXX'!$Q$3</t>
  </si>
  <si>
    <t>XXX'!$O$4</t>
  </si>
  <si>
    <t>XXX'!$P$4</t>
  </si>
  <si>
    <t>XXX'!$Q$4</t>
  </si>
  <si>
    <t>XXX'!$O$5</t>
  </si>
  <si>
    <t>XXX'!$P$5</t>
  </si>
  <si>
    <t>XXX'!$Q$5</t>
  </si>
  <si>
    <t>XXX'!$O$6</t>
  </si>
  <si>
    <t>XXX'!$P$6</t>
  </si>
  <si>
    <t>XXX'!$Q$6</t>
  </si>
  <si>
    <t>XXX'!$O$7</t>
  </si>
  <si>
    <t>XXX'!$P$7</t>
  </si>
  <si>
    <t>XXX'!$Q$7</t>
  </si>
  <si>
    <t>XXX'!$O$8</t>
  </si>
  <si>
    <t>XXX'!$P$8</t>
  </si>
  <si>
    <t>XXX'!$Q$8</t>
  </si>
  <si>
    <t>XXX'!$O$9</t>
  </si>
  <si>
    <t>XXX'!$P$9</t>
  </si>
  <si>
    <t>XXX'!$Q$9</t>
  </si>
  <si>
    <t>XXX'!$O$10</t>
  </si>
  <si>
    <t>XXX'!$P$10</t>
  </si>
  <si>
    <t>XXX'!$Q$10</t>
  </si>
  <si>
    <t>XXX'!$O$11</t>
  </si>
  <si>
    <t>XXX'!$P$11</t>
  </si>
  <si>
    <t>XXX'!$Q$11</t>
  </si>
  <si>
    <t>XXX'!$O$12</t>
  </si>
  <si>
    <t>XXX'!$P$12</t>
  </si>
  <si>
    <t>XXX'!$Q$12</t>
  </si>
  <si>
    <t>XXX'!$O$13</t>
  </si>
  <si>
    <t>XXX'!$P$13</t>
  </si>
  <si>
    <t>XXX'!$Q$13</t>
  </si>
  <si>
    <t>XXX'!$O$14</t>
  </si>
  <si>
    <t>XXX'!$P$14</t>
  </si>
  <si>
    <t>XXX'!$Q$14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</si>
</sst>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0.000"/>
  </numFmts>
  <fonts count="12">
    <font>
      <sz val="9"/>
      <color rgb="FF000000"/>
      <name val="Arimo"/>
    </font>
    <font>
      <b/>
      <sz val="10"/>
      <name val="Arial"/>
      <family val="2"/>
    </font>
    <font>
      <sz val="11"/>
      <color rgb="FF000000"/>
      <name val="Blogger sans"/>
    </font>
    <font>
      <b/>
      <sz val="11"/>
      <color rgb="FF000000"/>
      <name val="Blogger sans"/>
    </font>
    <font>
      <sz val="9"/>
      <name val="Arimo"/>
    </font>
    <font>
      <sz val="11"/>
      <name val="Blogger sans"/>
    </font>
    <font>
      <b/>
      <i/>
      <u/>
      <sz val="11"/>
      <name val="Blogger sans"/>
    </font>
    <font>
      <b/>
      <sz val="11"/>
      <name val="Blogger sans"/>
    </font>
    <font>
      <sz val="9"/>
      <name val="Arimo"/>
    </font>
    <font>
      <sz val="24"/>
      <color rgb="FF000000"/>
      <name val="Calibri"/>
      <family val="2"/>
      <scheme val="minor"/>
    </font>
    <font>
      <b/>
      <sz val="9"/>
      <color rgb="FF000000"/>
      <name val="Arimo"/>
    </font>
    <font>
      <u/>
      <sz val="9"/>
      <color theme="10"/>
      <name val="Arimo"/>
    </font>
  </fonts>
  <fills count="7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solid">
        <fgColor rgb="FFFFFF99"/>
        <bgColor rgb="FFFFFF99"/>
      </patternFill>
    </fill>
    <fill>
      <patternFill patternType="solid">
        <fgColor rgb="FFFFFFFF"/>
        <bgColor rgb="FFFFFFFF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28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/>
      <top style="thick">
        <color rgb="FF000000"/>
      </top>
      <bottom/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89">
    <xf numFmtId="0" fontId="0" fillId="0" borderId="0" xfId="0" applyFont="1" applyAlignment="1"/>
    <xf numFmtId="0" fontId="1" fillId="0" borderId="0" xfId="0" applyFont="1"/>
    <xf numFmtId="0" fontId="2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6" fillId="0" borderId="0" xfId="0" applyFont="1"/>
    <xf numFmtId="0" fontId="5" fillId="0" borderId="0" xfId="0" applyFont="1" applyAlignment="1">
      <alignment vertical="center" wrapText="1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7" fillId="0" borderId="11" xfId="0" applyFont="1" applyBorder="1" applyAlignment="1">
      <alignment horizontal="center"/>
    </xf>
    <xf numFmtId="0" fontId="7" fillId="0" borderId="0" xfId="0" applyFont="1" applyAlignment="1">
      <alignment vertical="center"/>
    </xf>
    <xf numFmtId="14" fontId="5" fillId="0" borderId="0" xfId="0" applyNumberFormat="1" applyFont="1" applyAlignment="1">
      <alignment vertical="center"/>
    </xf>
    <xf numFmtId="0" fontId="7" fillId="2" borderId="9" xfId="0" applyFont="1" applyFill="1" applyBorder="1" applyAlignment="1">
      <alignment horizontal="center" vertical="center"/>
    </xf>
    <xf numFmtId="14" fontId="5" fillId="3" borderId="9" xfId="0" applyNumberFormat="1" applyFont="1" applyFill="1" applyBorder="1" applyAlignment="1">
      <alignment horizontal="center" vertical="center" wrapText="1"/>
    </xf>
    <xf numFmtId="0" fontId="5" fillId="0" borderId="13" xfId="0" applyFont="1" applyBorder="1"/>
    <xf numFmtId="0" fontId="5" fillId="0" borderId="11" xfId="0" applyFont="1" applyBorder="1"/>
    <xf numFmtId="0" fontId="5" fillId="0" borderId="14" xfId="0" applyFont="1" applyBorder="1"/>
    <xf numFmtId="0" fontId="5" fillId="0" borderId="15" xfId="0" applyFont="1" applyBorder="1"/>
    <xf numFmtId="0" fontId="5" fillId="0" borderId="0" xfId="0" applyFont="1"/>
    <xf numFmtId="0" fontId="5" fillId="0" borderId="16" xfId="0" applyFont="1" applyBorder="1"/>
    <xf numFmtId="0" fontId="7" fillId="0" borderId="0" xfId="0" applyFont="1" applyAlignment="1">
      <alignment horizontal="left" vertical="center"/>
    </xf>
    <xf numFmtId="0" fontId="7" fillId="0" borderId="16" xfId="0" applyFont="1" applyBorder="1" applyAlignment="1">
      <alignment horizontal="left" vertical="center"/>
    </xf>
    <xf numFmtId="0" fontId="5" fillId="0" borderId="17" xfId="0" applyFont="1" applyBorder="1"/>
    <xf numFmtId="0" fontId="5" fillId="0" borderId="18" xfId="0" applyFont="1" applyBorder="1"/>
    <xf numFmtId="0" fontId="5" fillId="0" borderId="19" xfId="0" applyFont="1" applyBorder="1"/>
    <xf numFmtId="0" fontId="7" fillId="0" borderId="18" xfId="0" applyFont="1" applyBorder="1" applyAlignment="1">
      <alignment horizontal="left" vertical="center"/>
    </xf>
    <xf numFmtId="0" fontId="7" fillId="0" borderId="19" xfId="0" applyFont="1" applyBorder="1" applyAlignment="1">
      <alignment horizontal="left" vertical="center"/>
    </xf>
    <xf numFmtId="0" fontId="5" fillId="0" borderId="10" xfId="0" applyFont="1" applyBorder="1" applyAlignment="1" applyProtection="1">
      <alignment horizontal="center"/>
      <protection locked="0"/>
    </xf>
    <xf numFmtId="15" fontId="7" fillId="0" borderId="10" xfId="0" applyNumberFormat="1" applyFont="1" applyBorder="1" applyAlignment="1" applyProtection="1">
      <alignment horizontal="center" vertical="center"/>
      <protection locked="0"/>
    </xf>
    <xf numFmtId="0" fontId="7" fillId="0" borderId="9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hidden="1"/>
    </xf>
    <xf numFmtId="0" fontId="5" fillId="4" borderId="9" xfId="0" applyFont="1" applyFill="1" applyBorder="1" applyAlignment="1" applyProtection="1">
      <alignment horizontal="center" vertical="center"/>
      <protection hidden="1"/>
    </xf>
    <xf numFmtId="164" fontId="7" fillId="4" borderId="9" xfId="0" applyNumberFormat="1" applyFont="1" applyFill="1" applyBorder="1" applyAlignment="1" applyProtection="1">
      <alignment horizontal="center" vertical="center"/>
      <protection hidden="1"/>
    </xf>
    <xf numFmtId="0" fontId="5" fillId="3" borderId="9" xfId="0" applyFont="1" applyFill="1" applyBorder="1" applyAlignment="1" applyProtection="1">
      <alignment horizontal="center" vertical="center"/>
      <protection hidden="1"/>
    </xf>
    <xf numFmtId="165" fontId="5" fillId="0" borderId="9" xfId="0" applyNumberFormat="1" applyFont="1" applyBorder="1" applyAlignment="1" applyProtection="1">
      <alignment horizontal="center" vertical="center"/>
      <protection hidden="1"/>
    </xf>
    <xf numFmtId="0" fontId="0" fillId="0" borderId="2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 applyFont="1" applyAlignment="1"/>
    <xf numFmtId="0" fontId="2" fillId="0" borderId="20" xfId="0" applyFont="1" applyBorder="1" applyAlignment="1" applyProtection="1">
      <alignment horizontal="center" vertical="center"/>
      <protection hidden="1"/>
    </xf>
    <xf numFmtId="0" fontId="0" fillId="0" borderId="20" xfId="0" applyFont="1" applyBorder="1" applyAlignment="1" applyProtection="1">
      <alignment horizontal="center" vertical="center"/>
      <protection locked="0"/>
    </xf>
    <xf numFmtId="0" fontId="0" fillId="0" borderId="0" xfId="0" applyFont="1" applyAlignment="1"/>
    <xf numFmtId="0" fontId="0" fillId="0" borderId="21" xfId="0" applyFont="1" applyBorder="1" applyAlignment="1"/>
    <xf numFmtId="0" fontId="0" fillId="0" borderId="22" xfId="0" applyFont="1" applyBorder="1" applyAlignment="1"/>
    <xf numFmtId="0" fontId="0" fillId="0" borderId="23" xfId="0" applyFont="1" applyBorder="1" applyAlignment="1"/>
    <xf numFmtId="0" fontId="0" fillId="0" borderId="24" xfId="0" applyFont="1" applyBorder="1" applyAlignment="1"/>
    <xf numFmtId="0" fontId="0" fillId="0" borderId="25" xfId="0" applyFont="1" applyBorder="1" applyAlignment="1"/>
    <xf numFmtId="0" fontId="0" fillId="0" borderId="26" xfId="0" applyFont="1" applyBorder="1" applyAlignment="1"/>
    <xf numFmtId="0" fontId="0" fillId="0" borderId="20" xfId="0" applyFont="1" applyBorder="1" applyAlignment="1"/>
    <xf numFmtId="0" fontId="0" fillId="0" borderId="27" xfId="0" applyFont="1" applyBorder="1" applyAlignment="1"/>
    <xf numFmtId="0" fontId="0" fillId="0" borderId="0" xfId="0" applyFont="1" applyAlignment="1">
      <alignment horizontal="center"/>
    </xf>
    <xf numFmtId="0" fontId="9" fillId="5" borderId="0" xfId="0" applyFont="1" applyFill="1" applyAlignment="1">
      <alignment horizontal="right" vertical="center"/>
    </xf>
    <xf numFmtId="0" fontId="0" fillId="5" borderId="0" xfId="0" applyFont="1" applyFill="1" applyAlignment="1"/>
    <xf numFmtId="0" fontId="9" fillId="5" borderId="0" xfId="0" applyFont="1" applyFill="1" applyAlignment="1">
      <alignment horizontal="right"/>
    </xf>
    <xf numFmtId="0" fontId="0" fillId="0" borderId="0" xfId="0" applyFont="1" applyAlignment="1">
      <alignment horizontal="center" vertical="center"/>
    </xf>
    <xf numFmtId="0" fontId="10" fillId="6" borderId="2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 applyFont="1" applyAlignment="1"/>
    <xf numFmtId="0" fontId="5" fillId="0" borderId="0" xfId="0" applyFont="1" applyAlignment="1">
      <alignment horizontal="center"/>
    </xf>
    <xf numFmtId="0" fontId="0" fillId="0" borderId="0" xfId="0" applyFont="1" applyAlignment="1"/>
    <xf numFmtId="0" fontId="2" fillId="0" borderId="0" xfId="0" applyFont="1" applyAlignment="1">
      <alignment horizontal="center" vertical="center"/>
    </xf>
    <xf numFmtId="0" fontId="0" fillId="0" borderId="0" xfId="0" applyFont="1" applyAlignment="1"/>
    <xf numFmtId="0" fontId="11" fillId="0" borderId="0" xfId="1" applyAlignment="1">
      <alignment horizontal="center"/>
    </xf>
    <xf numFmtId="0" fontId="0" fillId="0" borderId="0" xfId="0" applyFont="1" applyAlignment="1">
      <alignment horizontal="left" vertical="center"/>
    </xf>
    <xf numFmtId="0" fontId="5" fillId="0" borderId="13" xfId="0" applyFont="1" applyBorder="1" applyAlignment="1">
      <alignment horizontal="left"/>
    </xf>
    <xf numFmtId="0" fontId="4" fillId="0" borderId="11" xfId="0" applyFont="1" applyBorder="1"/>
    <xf numFmtId="0" fontId="4" fillId="0" borderId="14" xfId="0" applyFont="1" applyBorder="1"/>
    <xf numFmtId="0" fontId="5" fillId="0" borderId="0" xfId="0" applyFont="1" applyAlignment="1">
      <alignment horizontal="center"/>
    </xf>
    <xf numFmtId="0" fontId="0" fillId="0" borderId="0" xfId="0" applyFont="1" applyAlignment="1"/>
    <xf numFmtId="0" fontId="4" fillId="0" borderId="16" xfId="0" applyFont="1" applyBorder="1"/>
    <xf numFmtId="0" fontId="3" fillId="0" borderId="1" xfId="0" applyFont="1" applyBorder="1" applyAlignment="1">
      <alignment horizontal="center" vertical="center"/>
    </xf>
    <xf numFmtId="0" fontId="4" fillId="0" borderId="2" xfId="0" applyFont="1" applyBorder="1"/>
    <xf numFmtId="0" fontId="4" fillId="0" borderId="3" xfId="0" applyFont="1" applyBorder="1"/>
    <xf numFmtId="0" fontId="4" fillId="0" borderId="4" xfId="0" applyFont="1" applyBorder="1"/>
    <xf numFmtId="0" fontId="4" fillId="0" borderId="5" xfId="0" applyFont="1" applyBorder="1"/>
    <xf numFmtId="0" fontId="4" fillId="0" borderId="6" xfId="0" applyFont="1" applyBorder="1"/>
    <xf numFmtId="0" fontId="5" fillId="0" borderId="7" xfId="0" applyFont="1" applyBorder="1" applyAlignment="1" applyProtection="1">
      <alignment horizontal="center" vertical="center"/>
      <protection locked="0"/>
    </xf>
    <xf numFmtId="0" fontId="4" fillId="0" borderId="8" xfId="0" applyFont="1" applyBorder="1" applyAlignment="1" applyProtection="1">
      <alignment vertical="center"/>
      <protection locked="0"/>
    </xf>
    <xf numFmtId="0" fontId="5" fillId="0" borderId="7" xfId="0" applyFont="1" applyBorder="1" applyAlignment="1" applyProtection="1">
      <alignment horizontal="center"/>
      <protection locked="0"/>
    </xf>
    <xf numFmtId="0" fontId="4" fillId="0" borderId="8" xfId="0" applyFont="1" applyBorder="1" applyProtection="1">
      <protection locked="0"/>
    </xf>
    <xf numFmtId="0" fontId="2" fillId="0" borderId="15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4" fillId="0" borderId="12" xfId="0" applyFont="1" applyBorder="1"/>
    <xf numFmtId="0" fontId="4" fillId="0" borderId="8" xfId="0" applyFont="1" applyBorder="1"/>
    <xf numFmtId="0" fontId="0" fillId="0" borderId="21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609600</xdr:colOff>
      <xdr:row>7</xdr:row>
      <xdr:rowOff>66675</xdr:rowOff>
    </xdr:from>
    <xdr:to>
      <xdr:col>10</xdr:col>
      <xdr:colOff>724903</xdr:colOff>
      <xdr:row>17</xdr:row>
      <xdr:rowOff>114300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33600" y="1133475"/>
          <a:ext cx="6211303" cy="2000250"/>
        </a:xfrm>
        <a:prstGeom prst="rect">
          <a:avLst/>
        </a:prstGeom>
      </xdr:spPr>
    </xdr:pic>
    <xdr:clientData/>
  </xdr:twoCellAnchor>
  <xdr:twoCellAnchor editAs="absolute">
    <xdr:from>
      <xdr:col>6</xdr:col>
      <xdr:colOff>0</xdr:colOff>
      <xdr:row>23</xdr:row>
      <xdr:rowOff>0</xdr:rowOff>
    </xdr:from>
    <xdr:to>
      <xdr:col>8</xdr:col>
      <xdr:colOff>152400</xdr:colOff>
      <xdr:row>25</xdr:row>
      <xdr:rowOff>66674</xdr:rowOff>
    </xdr:to>
    <xdr:sp macro="[0]!AjouterUnUtilisateur" textlink="">
      <xdr:nvSpPr>
        <xdr:cNvPr id="3" name="ZoneTexte 2"/>
        <xdr:cNvSpPr txBox="1"/>
      </xdr:nvSpPr>
      <xdr:spPr>
        <a:xfrm>
          <a:off x="4572000" y="3933825"/>
          <a:ext cx="167640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Ajouter un utilisateur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371475</xdr:colOff>
      <xdr:row>29</xdr:row>
      <xdr:rowOff>85725</xdr:rowOff>
    </xdr:from>
    <xdr:to>
      <xdr:col>4</xdr:col>
      <xdr:colOff>556736</xdr:colOff>
      <xdr:row>33</xdr:row>
      <xdr:rowOff>34290</xdr:rowOff>
    </xdr:to>
    <xdr:sp macro="[0]!ValiderNDF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3133725" y="7134225"/>
          <a:ext cx="1671161" cy="520065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Validation salarié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1400175</xdr:colOff>
          <xdr:row>28</xdr:row>
          <xdr:rowOff>133350</xdr:rowOff>
        </xdr:from>
        <xdr:to>
          <xdr:col>8</xdr:col>
          <xdr:colOff>95250</xdr:colOff>
          <xdr:row>32</xdr:row>
          <xdr:rowOff>76200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Arimo"/>
                </a:rPr>
                <a:t>Validation RH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619125</xdr:colOff>
      <xdr:row>9</xdr:row>
      <xdr:rowOff>123825</xdr:rowOff>
    </xdr:from>
    <xdr:to>
      <xdr:col>5</xdr:col>
      <xdr:colOff>9525</xdr:colOff>
      <xdr:row>12</xdr:row>
      <xdr:rowOff>38099</xdr:rowOff>
    </xdr:to>
    <xdr:sp macro="[0]!AjouterUnUtilisateur" textlink="">
      <xdr:nvSpPr>
        <xdr:cNvPr id="2" name="ZoneTexte 1"/>
        <xdr:cNvSpPr txBox="1"/>
      </xdr:nvSpPr>
      <xdr:spPr>
        <a:xfrm>
          <a:off x="2143125" y="1495425"/>
          <a:ext cx="167640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Ajouter un utilisateur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426720</xdr:colOff>
      <xdr:row>29</xdr:row>
      <xdr:rowOff>7620</xdr:rowOff>
    </xdr:from>
    <xdr:to>
      <xdr:col>4</xdr:col>
      <xdr:colOff>609600</xdr:colOff>
      <xdr:row>32</xdr:row>
      <xdr:rowOff>99060</xdr:rowOff>
    </xdr:to>
    <xdr:sp macro="[0]!ValiderNDF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2948940" y="6934200"/>
          <a:ext cx="1539240" cy="502920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Validation salarié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1676400</xdr:colOff>
          <xdr:row>30</xdr:row>
          <xdr:rowOff>76200</xdr:rowOff>
        </xdr:from>
        <xdr:to>
          <xdr:col>8</xdr:col>
          <xdr:colOff>371475</xdr:colOff>
          <xdr:row>33</xdr:row>
          <xdr:rowOff>161925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3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Arimo"/>
                </a:rPr>
                <a:t>Validation RH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426720</xdr:colOff>
      <xdr:row>29</xdr:row>
      <xdr:rowOff>7620</xdr:rowOff>
    </xdr:from>
    <xdr:to>
      <xdr:col>4</xdr:col>
      <xdr:colOff>609600</xdr:colOff>
      <xdr:row>32</xdr:row>
      <xdr:rowOff>99060</xdr:rowOff>
    </xdr:to>
    <xdr:sp macro="[0]!ValiderNDF" textlink="">
      <xdr:nvSpPr>
        <xdr:cNvPr id="10" name="Rectangle à coins arrondis 1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>
          <a:off x="3188970" y="7056120"/>
          <a:ext cx="1668780" cy="520065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Validation salarié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1952625</xdr:colOff>
          <xdr:row>30</xdr:row>
          <xdr:rowOff>47625</xdr:rowOff>
        </xdr:from>
        <xdr:to>
          <xdr:col>8</xdr:col>
          <xdr:colOff>647700</xdr:colOff>
          <xdr:row>33</xdr:row>
          <xdr:rowOff>57150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4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Arimo"/>
                </a:rPr>
                <a:t>Validation RH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426720</xdr:colOff>
      <xdr:row>29</xdr:row>
      <xdr:rowOff>7620</xdr:rowOff>
    </xdr:from>
    <xdr:to>
      <xdr:col>4</xdr:col>
      <xdr:colOff>609600</xdr:colOff>
      <xdr:row>32</xdr:row>
      <xdr:rowOff>99060</xdr:rowOff>
    </xdr:to>
    <xdr:sp macro="[0]!ValiderNDF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3188970" y="7056120"/>
          <a:ext cx="1668780" cy="520065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Validation salarié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1952625</xdr:colOff>
          <xdr:row>30</xdr:row>
          <xdr:rowOff>47625</xdr:rowOff>
        </xdr:from>
        <xdr:to>
          <xdr:col>8</xdr:col>
          <xdr:colOff>647700</xdr:colOff>
          <xdr:row>33</xdr:row>
          <xdr:rowOff>57150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5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Arimo"/>
                </a:rPr>
                <a:t>Validation RH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hyperlink" Target="https://forum.excel-pratique.com/viewtopic.php?f=2&amp;t=139892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E11:E13"/>
  <sheetViews>
    <sheetView tabSelected="1" workbookViewId="0">
      <selection activeCell="H25" sqref="H25"/>
    </sheetView>
  </sheetViews>
  <sheetFormatPr baseColWidth="10" defaultRowHeight="12"/>
  <cols>
    <col min="1" max="16384" width="11.42578125" style="54"/>
  </cols>
  <sheetData>
    <row r="11" spans="5:5" ht="31.5">
      <c r="E11" s="53"/>
    </row>
    <row r="12" spans="5:5" ht="6.75" customHeight="1"/>
    <row r="13" spans="5:5" ht="31.5">
      <c r="E13" s="55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C1:Q104"/>
  <sheetViews>
    <sheetView showGridLines="0" zoomScale="85" zoomScaleNormal="85" workbookViewId="0">
      <selection activeCell="S13" sqref="S13"/>
    </sheetView>
  </sheetViews>
  <sheetFormatPr baseColWidth="10" defaultColWidth="14.42578125" defaultRowHeight="15" customHeight="1"/>
  <cols>
    <col min="1" max="2" width="14.42578125" style="62" customWidth="1"/>
    <col min="3" max="3" width="12.5703125" style="62" customWidth="1"/>
    <col min="4" max="4" width="22.28515625" style="62" customWidth="1"/>
    <col min="5" max="5" width="14.42578125" style="62" customWidth="1"/>
    <col min="6" max="6" width="17" style="62" customWidth="1"/>
    <col min="7" max="7" width="32" style="62" customWidth="1"/>
    <col min="8" max="8" width="14" style="62" customWidth="1"/>
    <col min="9" max="9" width="10.7109375" style="62" customWidth="1"/>
    <col min="10" max="10" width="11.42578125" style="62" customWidth="1"/>
    <col min="11" max="11" width="11.5703125" style="62" customWidth="1"/>
    <col min="12" max="13" width="10.7109375" style="62" customWidth="1"/>
    <col min="14" max="15" width="14.42578125" style="62" hidden="1" customWidth="1"/>
    <col min="16" max="17" width="0" style="62" hidden="1" customWidth="1"/>
    <col min="18" max="16384" width="14.42578125" style="62"/>
  </cols>
  <sheetData>
    <row r="1" spans="3:17" ht="11.25" customHeight="1" thickBot="1">
      <c r="C1" s="1"/>
    </row>
    <row r="2" spans="3:17" ht="11.25" customHeight="1" thickTop="1">
      <c r="C2" s="2"/>
      <c r="D2" s="73" t="s">
        <v>0</v>
      </c>
      <c r="E2" s="74"/>
      <c r="F2" s="74"/>
      <c r="G2" s="74"/>
      <c r="H2" s="74"/>
      <c r="I2" s="74"/>
      <c r="J2" s="74"/>
      <c r="K2" s="75"/>
      <c r="O2" s="52" t="s">
        <v>39</v>
      </c>
      <c r="P2" s="52" t="s">
        <v>40</v>
      </c>
      <c r="Q2" s="62" t="s">
        <v>45</v>
      </c>
    </row>
    <row r="3" spans="3:17" ht="10.5" customHeight="1" thickBot="1">
      <c r="C3" s="2"/>
      <c r="D3" s="76"/>
      <c r="E3" s="77"/>
      <c r="F3" s="77"/>
      <c r="G3" s="77"/>
      <c r="H3" s="77"/>
      <c r="I3" s="77"/>
      <c r="J3" s="77"/>
      <c r="K3" s="78"/>
      <c r="N3" s="37" t="s">
        <v>10</v>
      </c>
      <c r="O3" s="42"/>
      <c r="P3" s="37"/>
      <c r="Q3" s="37"/>
    </row>
    <row r="4" spans="3:17" ht="11.25" customHeight="1" thickTop="1">
      <c r="C4" s="2"/>
      <c r="D4" s="2"/>
      <c r="E4" s="61"/>
      <c r="F4" s="2"/>
      <c r="G4" s="2"/>
      <c r="H4" s="2"/>
      <c r="I4" s="2"/>
      <c r="J4" s="2"/>
      <c r="K4" s="2"/>
      <c r="N4" s="37" t="s">
        <v>25</v>
      </c>
      <c r="O4" s="42"/>
      <c r="P4" s="37"/>
      <c r="Q4" s="37"/>
    </row>
    <row r="5" spans="3:17" ht="27" customHeight="1">
      <c r="C5" s="4" t="s">
        <v>1</v>
      </c>
      <c r="D5" s="79"/>
      <c r="E5" s="80"/>
      <c r="F5" s="5"/>
      <c r="G5" s="4" t="s">
        <v>2</v>
      </c>
      <c r="H5" s="36" t="str">
        <f>IF(H6="","",IF(AND(H6&lt;=3,K5="VL",H10&lt;=5000),0.451,IF(AND(H6&lt;=3,K5="VL",H10&gt;5000,H10&lt;=20000),0.27,IF(AND(H6&lt;=3,K5="VL",H10&gt;20000),0.315,IF(AND(H6=4,K5="VL",H10&lt;=5000),0.518,IF(AND(H6=4,K5="VL",H10&gt;5000,H10&lt;=20000),0.291,IF(AND(H6=4,K5="VL",H10&gt;20000),0.349,IF(AND(H6=5,K5="VL",H10&lt;=5000),0.543,IF(AND(H6=5,K5="VL",H10&gt;5000,H10&lt;=20000),0.305,IF(AND(H6=5,K5="VL",H10&gt;20000),0.364,IF(AND(H6=6,K5="VL",H10&lt;=5000),0.568,IF(AND(H6=6,K5="VL",H10&gt;5000,H10&lt;=20000),0.32,IF(AND(H6=6,K5="VL",H10&gt;20000),0.382,IF(AND(H6&gt;=7,K5="VL",H10&lt;=5000),0.595,IF(AND(H6&gt;=7,K5="VL",H10&gt;5000,H10&lt;=20000),0.337,IF(AND(H6&gt;=7,K5="VL",H10&gt;20000),0.401,IF(AND(H6&lt;3,K5="2 roues",H10&lt;=3000),0.338,IF(AND(H6&lt;3,K5="2 roues",H10&gt;3000,H10&lt;=6000),0.084,IF(AND(H6&lt;3,K5="2 roues",H10&gt;6000),0.211,IF(AND(OR(H6=3,H6=4,H6=5),K5="2 roues",H10&lt;=3000),0.4,IF(AND(OR(H6=3,H6=4,H6=5),K5="2 roues",H10&gt;3000,H10&lt;=6000),0.07,IF(AND(OR(H6=3,H6=4,H6=5),K5="2 roues",H10&gt;6000),0.235,IF(AND(H6&gt;5,K5="2 roues",H10&lt;=3000),0.518,IF(AND(H6&gt;5,K5="2 roues",H10&gt;3000,H10&lt;=6000),0.067,I(AND(H6&gt;5,K5="2 roues",H10&gt;6000),0.292,"")))))))))))))))))))))))))</f>
        <v/>
      </c>
      <c r="I5" s="2"/>
      <c r="J5" s="6" t="s">
        <v>3</v>
      </c>
      <c r="K5" s="31" t="s">
        <v>4</v>
      </c>
      <c r="N5" s="37" t="s">
        <v>26</v>
      </c>
      <c r="O5" s="42"/>
      <c r="P5" s="37"/>
      <c r="Q5" s="37"/>
    </row>
    <row r="6" spans="3:17" ht="27" customHeight="1">
      <c r="C6" s="63" t="s">
        <v>5</v>
      </c>
      <c r="D6" s="81"/>
      <c r="E6" s="82"/>
      <c r="F6" s="2"/>
      <c r="G6" s="63" t="s">
        <v>6</v>
      </c>
      <c r="H6" s="31"/>
      <c r="I6" s="2"/>
      <c r="J6" s="2"/>
      <c r="K6" s="2"/>
      <c r="N6" s="37" t="s">
        <v>27</v>
      </c>
      <c r="O6" s="42"/>
      <c r="P6" s="37"/>
      <c r="Q6" s="37"/>
    </row>
    <row r="7" spans="3:17" ht="30" customHeight="1">
      <c r="C7" s="63" t="s">
        <v>7</v>
      </c>
      <c r="D7" s="28"/>
      <c r="E7" s="61"/>
      <c r="F7" s="2"/>
      <c r="G7" s="63" t="s">
        <v>8</v>
      </c>
      <c r="H7" s="31"/>
      <c r="I7" s="2"/>
      <c r="J7" s="2"/>
      <c r="K7" s="2"/>
      <c r="N7" s="37" t="s">
        <v>28</v>
      </c>
      <c r="O7" s="42"/>
      <c r="P7" s="37"/>
      <c r="Q7" s="37"/>
    </row>
    <row r="8" spans="3:17" ht="30.75" customHeight="1">
      <c r="C8" s="4" t="s">
        <v>9</v>
      </c>
      <c r="D8" s="29" t="s">
        <v>10</v>
      </c>
      <c r="E8" s="8"/>
      <c r="F8" s="8"/>
      <c r="G8" s="4" t="s">
        <v>11</v>
      </c>
      <c r="H8" s="31"/>
      <c r="I8" s="8"/>
      <c r="J8" s="8"/>
      <c r="K8" s="8"/>
      <c r="L8" s="9"/>
      <c r="M8" s="9"/>
      <c r="N8" s="37" t="s">
        <v>29</v>
      </c>
      <c r="O8" s="42"/>
      <c r="P8" s="37"/>
      <c r="Q8" s="37"/>
    </row>
    <row r="9" spans="3:17" ht="35.25" customHeight="1">
      <c r="C9" s="63" t="s">
        <v>12</v>
      </c>
      <c r="D9" s="30">
        <v>2020</v>
      </c>
      <c r="E9" s="2"/>
      <c r="F9" s="2"/>
      <c r="G9" s="63" t="s">
        <v>36</v>
      </c>
      <c r="H9" s="31" t="str">
        <f>IF(H7*H8&lt;&gt;0,H7*H8,"")</f>
        <v/>
      </c>
      <c r="I9" s="83" t="s">
        <v>37</v>
      </c>
      <c r="J9" s="84"/>
      <c r="K9" s="41" t="str">
        <f>IF(SUM(O3:O14)=0,"",IF(D8="Janvier",O3,IF(D8="Février",O4,IF(D8="Mars",O5,IF(D8="Avril",O6,IF(D8="Mai",O7,IF(D8="Juin",O8,IF(D8="Juillet",O9,IF(D8="Août",O10,IF(D8="Septembre",O11,IF(D8="Octobre",O12,IF(D8="Novembre",O13,IF(D8="Décembre",O14,"")))))))))))))</f>
        <v/>
      </c>
      <c r="N9" s="37" t="s">
        <v>30</v>
      </c>
      <c r="O9" s="42"/>
      <c r="P9" s="37"/>
      <c r="Q9" s="37"/>
    </row>
    <row r="10" spans="3:17" ht="33" customHeight="1">
      <c r="C10" s="2"/>
      <c r="D10" s="10"/>
      <c r="E10" s="2"/>
      <c r="F10" s="2"/>
      <c r="G10" s="63" t="s">
        <v>13</v>
      </c>
      <c r="H10" s="32" t="str">
        <f>IF(SUM(O3:O14)&lt;&gt;0,SUM(O3:O14),"")</f>
        <v/>
      </c>
      <c r="I10" s="2"/>
      <c r="J10" s="2"/>
      <c r="K10" s="2"/>
      <c r="N10" s="37" t="s">
        <v>31</v>
      </c>
      <c r="O10" s="42"/>
      <c r="P10" s="37"/>
      <c r="Q10" s="37"/>
    </row>
    <row r="11" spans="3:17" ht="28.5" customHeight="1">
      <c r="C11" s="11"/>
      <c r="D11" s="2"/>
      <c r="E11" s="2"/>
      <c r="F11" s="2"/>
      <c r="G11" s="2"/>
      <c r="H11" s="2"/>
      <c r="I11" s="2"/>
      <c r="J11" s="2"/>
      <c r="K11" s="2"/>
      <c r="N11" s="37" t="s">
        <v>32</v>
      </c>
      <c r="O11" s="42"/>
      <c r="P11" s="37"/>
      <c r="Q11" s="37"/>
    </row>
    <row r="12" spans="3:17" ht="33" customHeight="1">
      <c r="C12" s="12"/>
      <c r="D12" s="2"/>
      <c r="E12" s="2"/>
      <c r="F12" s="2"/>
      <c r="G12" s="2"/>
      <c r="H12" s="2"/>
      <c r="I12" s="2"/>
      <c r="J12" s="2"/>
      <c r="K12" s="2"/>
      <c r="N12" s="37" t="s">
        <v>33</v>
      </c>
      <c r="O12" s="42"/>
      <c r="P12" s="37"/>
      <c r="Q12" s="37"/>
    </row>
    <row r="13" spans="3:17" ht="11.25" customHeight="1">
      <c r="C13" s="2"/>
      <c r="D13" s="2"/>
      <c r="E13" s="2"/>
      <c r="F13" s="2"/>
      <c r="G13" s="2"/>
      <c r="H13" s="2"/>
      <c r="I13" s="2"/>
      <c r="J13" s="2"/>
      <c r="K13" s="2"/>
      <c r="N13" s="37" t="s">
        <v>34</v>
      </c>
      <c r="O13" s="42"/>
      <c r="P13" s="37"/>
      <c r="Q13" s="37"/>
    </row>
    <row r="14" spans="3:17" ht="36" customHeight="1">
      <c r="C14" s="2"/>
      <c r="D14" s="13" t="s">
        <v>14</v>
      </c>
      <c r="E14" s="13" t="s">
        <v>15</v>
      </c>
      <c r="F14" s="13" t="s">
        <v>16</v>
      </c>
      <c r="G14" s="13" t="s">
        <v>17</v>
      </c>
      <c r="H14" s="2"/>
      <c r="I14" s="2"/>
      <c r="J14" s="2"/>
      <c r="K14" s="2"/>
      <c r="N14" s="37" t="s">
        <v>35</v>
      </c>
      <c r="O14" s="42"/>
      <c r="P14" s="37"/>
      <c r="Q14" s="37"/>
    </row>
    <row r="15" spans="3:17" ht="52.5" customHeight="1">
      <c r="C15" s="2"/>
      <c r="D15" s="14"/>
      <c r="E15" s="35" t="str">
        <f>IF(H9="","",IF(H9=K9,H9,K9))</f>
        <v/>
      </c>
      <c r="F15" s="33" t="str">
        <f>H5</f>
        <v/>
      </c>
      <c r="G15" s="34" t="str">
        <f>IF(F15="","",IF(AND(H6&lt;=3,K5="VL",OR(H10&lt;=5000,H10&gt;20000)),E15*F15,IF(AND(H6&lt;=3,K5="VL",H10&gt;5000,H10&lt;=20000),(E15*F15)+209,IF(AND(H6=4,K5="VL",OR(H10&lt;=5000,H10&gt;20000)),E15*F15,IF(AND(H6=4,K5="VL",H10&gt;5000,H10&lt;=20000),(E15*F15)+1136,IF(AND(H6=5,K5="VL",OR(H10&lt;=5000,H10&gt;20000)),E15*F15,IF(AND(H6=5,K5="VL",H10&gt;5000,H10&lt;=20000),(E15*F15)+1188,IF(AND(H6=6,K5="VL",OR(H10&lt;=5000,H10&gt;20000)),E15*F15,IF(AND(H6=6,K5="VL",H10&gt;5000,H10&lt;=20000),(E15*F15)+1244,IF(AND(H6&gt;=7,K5="VL",OR(H10&lt;=5000,H10&gt;20000)),E15*F15,IF(AND(H6&gt;=7,K5="VL",H10&gt;5000,H10&lt;=20000),(E15*F15)+1288,IF(AND(H6&lt;3,K5="2 roues",OR(H10&lt;=3000,H10&gt;6000)),E15*F15,IF(AND(H6&lt;3,K5="2 roues",H10&gt;3000,H10&lt;=6000),(E15*F15)+760,IF(AND(H6&gt;2,H6&lt;=5,K5="2 roues",OR(H10&lt;=3000,H10&gt;6000)),E15*F15,IF(AND(OR(H6=3,H6=4,H6=5),K5="2 roues",H10&gt;3000,H10&lt;=6000),(E15*F15)+989,IF(AND(H6&gt;5,K5="2 roues",OR(H10&lt;=3000,H10&gt;6000)),E15*F15,IF(AND(H6&gt;5,K5="2 roues",H10&gt;3000,H10&lt;=6000),(E15*F15)+1351,"")))))))))))))))))</f>
        <v/>
      </c>
      <c r="H15" s="2"/>
      <c r="I15" s="2"/>
      <c r="J15" s="2"/>
      <c r="K15" s="2"/>
    </row>
    <row r="16" spans="3:17" ht="11.25" customHeight="1">
      <c r="C16" s="2"/>
      <c r="D16" s="2"/>
      <c r="E16" s="2"/>
      <c r="F16" s="2"/>
      <c r="G16" s="2"/>
      <c r="H16" s="2"/>
      <c r="I16" s="2"/>
      <c r="J16" s="2"/>
      <c r="K16" s="2"/>
    </row>
    <row r="17" spans="3:11" ht="11.25" customHeight="1">
      <c r="C17" s="2"/>
      <c r="D17" s="2"/>
      <c r="E17" s="2"/>
      <c r="F17" s="2"/>
      <c r="G17" s="2"/>
      <c r="H17" s="2"/>
      <c r="I17" s="2"/>
      <c r="J17" s="2"/>
      <c r="K17" s="2"/>
    </row>
    <row r="18" spans="3:11" ht="11.25" customHeight="1">
      <c r="C18" s="2"/>
      <c r="D18" s="2"/>
      <c r="E18" s="2"/>
      <c r="F18" s="2"/>
      <c r="G18" s="2"/>
      <c r="H18" s="2"/>
      <c r="I18" s="2"/>
      <c r="J18" s="2"/>
      <c r="K18" s="2"/>
    </row>
    <row r="19" spans="3:11" ht="11.25" customHeight="1">
      <c r="C19" s="2"/>
      <c r="D19" s="2"/>
      <c r="E19" s="2"/>
      <c r="F19" s="2"/>
      <c r="G19" s="2"/>
      <c r="H19" s="2"/>
      <c r="I19" s="2"/>
      <c r="J19" s="2"/>
      <c r="K19" s="2"/>
    </row>
    <row r="20" spans="3:11" ht="11.25" customHeight="1">
      <c r="C20" s="2"/>
      <c r="D20" s="2"/>
      <c r="E20" s="2"/>
      <c r="F20" s="2"/>
      <c r="G20" s="2"/>
      <c r="H20" s="2"/>
      <c r="I20" s="2"/>
      <c r="J20" s="2"/>
      <c r="K20" s="2"/>
    </row>
    <row r="21" spans="3:11" ht="11.25" customHeight="1">
      <c r="C21" s="2"/>
      <c r="D21" s="2"/>
      <c r="E21" s="2"/>
      <c r="F21" s="2"/>
      <c r="G21" s="2"/>
      <c r="H21" s="2"/>
      <c r="I21" s="2"/>
      <c r="J21" s="2"/>
      <c r="K21" s="2"/>
    </row>
    <row r="22" spans="3:11" ht="11.25" customHeight="1">
      <c r="C22" s="2"/>
      <c r="D22" s="2"/>
      <c r="E22" s="2"/>
      <c r="F22" s="2"/>
      <c r="G22" s="2"/>
      <c r="H22" s="2"/>
      <c r="I22" s="2"/>
      <c r="J22" s="2"/>
      <c r="K22" s="2"/>
    </row>
    <row r="23" spans="3:11" ht="20.25" customHeight="1">
      <c r="C23" s="2"/>
      <c r="D23" s="85" t="s">
        <v>19</v>
      </c>
      <c r="E23" s="86"/>
      <c r="F23" s="87"/>
      <c r="G23" s="85" t="s">
        <v>20</v>
      </c>
      <c r="H23" s="86"/>
      <c r="I23" s="86"/>
      <c r="J23" s="86"/>
      <c r="K23" s="87"/>
    </row>
    <row r="24" spans="3:11" ht="11.25" customHeight="1">
      <c r="C24" s="2"/>
      <c r="D24" s="67" t="s">
        <v>21</v>
      </c>
      <c r="E24" s="68"/>
      <c r="F24" s="69"/>
      <c r="G24" s="15" t="s">
        <v>21</v>
      </c>
      <c r="H24" s="16"/>
      <c r="I24" s="16"/>
      <c r="J24" s="16"/>
      <c r="K24" s="17"/>
    </row>
    <row r="25" spans="3:11" ht="11.25" customHeight="1">
      <c r="C25" s="2"/>
      <c r="D25" s="18"/>
      <c r="E25" s="19"/>
      <c r="F25" s="20"/>
      <c r="G25" s="18"/>
      <c r="H25" s="19"/>
      <c r="I25" s="19"/>
      <c r="J25" s="19"/>
      <c r="K25" s="20"/>
    </row>
    <row r="26" spans="3:11" ht="11.25" customHeight="1">
      <c r="C26" s="2"/>
      <c r="D26" s="18"/>
      <c r="E26" s="19"/>
      <c r="F26" s="20"/>
      <c r="G26" s="18"/>
      <c r="H26" s="19"/>
      <c r="I26" s="19"/>
      <c r="J26" s="19"/>
      <c r="K26" s="20"/>
    </row>
    <row r="27" spans="3:11" ht="11.25" customHeight="1">
      <c r="C27" s="2"/>
      <c r="D27" s="18"/>
      <c r="E27" s="19"/>
      <c r="F27" s="20"/>
      <c r="G27" s="18"/>
      <c r="H27" s="19"/>
      <c r="I27" s="19"/>
      <c r="J27" s="19"/>
      <c r="K27" s="20"/>
    </row>
    <row r="28" spans="3:11" ht="11.25" customHeight="1">
      <c r="C28" s="2"/>
      <c r="D28" s="18" t="s">
        <v>22</v>
      </c>
      <c r="E28" s="19"/>
      <c r="F28" s="20"/>
      <c r="G28" s="18" t="s">
        <v>23</v>
      </c>
      <c r="H28" s="19"/>
      <c r="I28" s="70"/>
      <c r="J28" s="71"/>
      <c r="K28" s="72"/>
    </row>
    <row r="29" spans="3:11" ht="11.25" customHeight="1">
      <c r="C29" s="2"/>
      <c r="D29" s="18"/>
      <c r="E29" s="19"/>
      <c r="F29" s="20"/>
      <c r="G29" s="18"/>
      <c r="H29" s="19"/>
      <c r="I29" s="21"/>
      <c r="J29" s="21"/>
      <c r="K29" s="22"/>
    </row>
    <row r="30" spans="3:11" ht="11.25" customHeight="1">
      <c r="C30" s="2"/>
      <c r="D30" s="18"/>
      <c r="E30" s="19"/>
      <c r="F30" s="20"/>
      <c r="G30" s="18"/>
      <c r="H30" s="19"/>
      <c r="I30" s="21"/>
      <c r="J30" s="21"/>
      <c r="K30" s="22"/>
    </row>
    <row r="31" spans="3:11" ht="11.25" customHeight="1">
      <c r="C31" s="2"/>
      <c r="D31" s="18"/>
      <c r="E31" s="19"/>
      <c r="F31" s="20"/>
      <c r="G31" s="18"/>
      <c r="H31" s="19"/>
      <c r="I31" s="21"/>
      <c r="J31" s="21"/>
      <c r="K31" s="22"/>
    </row>
    <row r="32" spans="3:11" ht="11.25" customHeight="1">
      <c r="C32" s="2"/>
      <c r="D32" s="18"/>
      <c r="E32" s="19"/>
      <c r="F32" s="20"/>
      <c r="G32" s="18"/>
      <c r="H32" s="19"/>
      <c r="I32" s="21"/>
      <c r="J32" s="21"/>
      <c r="K32" s="22"/>
    </row>
    <row r="33" spans="3:11" ht="11.25" customHeight="1">
      <c r="C33" s="2"/>
      <c r="D33" s="18"/>
      <c r="E33" s="19"/>
      <c r="F33" s="20"/>
      <c r="G33" s="18" t="s">
        <v>24</v>
      </c>
      <c r="H33" s="19"/>
      <c r="I33" s="21"/>
      <c r="J33" s="21"/>
      <c r="K33" s="22"/>
    </row>
    <row r="34" spans="3:11" ht="15.75" customHeight="1">
      <c r="C34" s="2"/>
      <c r="D34" s="23"/>
      <c r="E34" s="24"/>
      <c r="F34" s="25"/>
      <c r="G34" s="23"/>
      <c r="H34" s="24"/>
      <c r="I34" s="26"/>
      <c r="J34" s="26"/>
      <c r="K34" s="27"/>
    </row>
    <row r="35" spans="3:11" ht="11.25" customHeight="1">
      <c r="C35" s="2"/>
      <c r="D35" s="2"/>
      <c r="E35" s="2"/>
      <c r="F35" s="2"/>
      <c r="G35" s="2"/>
      <c r="H35" s="2"/>
      <c r="I35" s="2"/>
      <c r="J35" s="2"/>
      <c r="K35" s="2"/>
    </row>
    <row r="36" spans="3:11" ht="11.25" customHeight="1"/>
    <row r="37" spans="3:11" ht="11.25" customHeight="1"/>
    <row r="38" spans="3:11" ht="11.25" customHeight="1"/>
    <row r="39" spans="3:11" ht="11.25" customHeight="1"/>
    <row r="40" spans="3:11" ht="11.25" customHeight="1"/>
    <row r="41" spans="3:11" ht="11.25" customHeight="1"/>
    <row r="42" spans="3:11" ht="11.25" customHeight="1"/>
    <row r="43" spans="3:11" ht="11.25" customHeight="1"/>
    <row r="44" spans="3:11" ht="11.25" customHeight="1"/>
    <row r="45" spans="3:11" ht="11.25" customHeight="1"/>
    <row r="46" spans="3:11" ht="11.25" customHeight="1"/>
    <row r="47" spans="3:11" ht="11.25" customHeight="1"/>
    <row r="48" spans="3:11" ht="11.25" customHeight="1"/>
    <row r="49" ht="11.25" customHeight="1"/>
    <row r="50" ht="11.25" customHeight="1"/>
    <row r="51" ht="11.25" customHeight="1"/>
    <row r="52" ht="11.25" customHeight="1"/>
    <row r="53" ht="11.25" customHeight="1"/>
    <row r="54" ht="11.25" customHeight="1"/>
    <row r="55" ht="11.25" customHeight="1"/>
    <row r="56" ht="11.25" customHeight="1"/>
    <row r="57" ht="11.25" customHeight="1"/>
    <row r="58" ht="11.25" customHeight="1"/>
    <row r="59" ht="11.25" customHeight="1"/>
    <row r="60" ht="11.25" customHeight="1"/>
    <row r="61" ht="11.25" customHeight="1"/>
    <row r="62" ht="11.25" customHeight="1"/>
    <row r="63" ht="11.25" customHeight="1"/>
    <row r="64" ht="11.25" customHeight="1"/>
    <row r="65" ht="11.25" customHeight="1"/>
    <row r="66" ht="11.25" customHeight="1"/>
    <row r="67" ht="11.25" customHeight="1"/>
    <row r="68" ht="11.25" customHeight="1"/>
    <row r="69" ht="11.25" customHeight="1"/>
    <row r="70" ht="11.25" customHeight="1"/>
    <row r="71" ht="11.25" customHeight="1"/>
    <row r="72" ht="11.25" customHeight="1"/>
    <row r="73" ht="11.25" customHeight="1"/>
    <row r="74" ht="11.25" customHeight="1"/>
    <row r="75" ht="11.25" customHeight="1"/>
    <row r="76" ht="11.25" customHeight="1"/>
    <row r="77" ht="11.25" customHeight="1"/>
    <row r="78" ht="11.25" customHeight="1"/>
    <row r="79" ht="11.25" customHeight="1"/>
    <row r="80" ht="11.25" customHeight="1"/>
    <row r="81" ht="11.25" customHeight="1"/>
    <row r="82" ht="11.25" customHeight="1"/>
    <row r="83" ht="11.25" customHeight="1"/>
    <row r="84" ht="11.25" customHeight="1"/>
    <row r="85" ht="11.25" customHeight="1"/>
    <row r="86" ht="11.25" customHeight="1"/>
    <row r="87" ht="11.25" customHeight="1"/>
    <row r="88" ht="11.25" customHeight="1"/>
    <row r="89" ht="11.25" customHeight="1"/>
    <row r="90" ht="11.25" customHeight="1"/>
    <row r="91" ht="11.25" customHeight="1"/>
    <row r="92" ht="11.25" customHeight="1"/>
    <row r="93" ht="11.25" customHeight="1"/>
    <row r="94" ht="11.25" customHeight="1"/>
    <row r="95" ht="11.25" customHeight="1"/>
    <row r="96" ht="11.25" customHeight="1"/>
    <row r="97" ht="11.25" customHeight="1"/>
    <row r="98" ht="11.25" customHeight="1"/>
    <row r="99" ht="11.25" customHeight="1"/>
    <row r="100" ht="11.25" customHeight="1"/>
    <row r="101" ht="11.25" customHeight="1"/>
    <row r="102" ht="11.25" customHeight="1"/>
    <row r="103" ht="11.25" customHeight="1"/>
    <row r="104" ht="11.25" customHeight="1"/>
  </sheetData>
  <mergeCells count="8">
    <mergeCell ref="D24:F24"/>
    <mergeCell ref="I28:K28"/>
    <mergeCell ref="D2:K3"/>
    <mergeCell ref="D5:E5"/>
    <mergeCell ref="D6:E6"/>
    <mergeCell ref="I9:J9"/>
    <mergeCell ref="D23:F23"/>
    <mergeCell ref="G23:K23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ValidationRH">
                <anchor moveWithCells="1" sizeWithCells="1">
                  <from>
                    <xdr:col>6</xdr:col>
                    <xdr:colOff>1400175</xdr:colOff>
                    <xdr:row>28</xdr:row>
                    <xdr:rowOff>133350</xdr:rowOff>
                  </from>
                  <to>
                    <xdr:col>8</xdr:col>
                    <xdr:colOff>95250</xdr:colOff>
                    <xdr:row>32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6"/>
  <sheetViews>
    <sheetView showGridLines="0" workbookViewId="0"/>
  </sheetViews>
  <sheetFormatPr baseColWidth="10" defaultRowHeight="12"/>
  <cols>
    <col min="1" max="1" width="16.85546875" bestFit="1" customWidth="1"/>
    <col min="2" max="2" width="4" bestFit="1" customWidth="1"/>
    <col min="3" max="3" width="4.7109375" bestFit="1" customWidth="1"/>
    <col min="4" max="4" width="16.85546875" bestFit="1" customWidth="1"/>
    <col min="5" max="5" width="3.42578125" bestFit="1" customWidth="1"/>
    <col min="6" max="6" width="4.7109375" bestFit="1" customWidth="1"/>
    <col min="7" max="7" width="16.85546875" bestFit="1" customWidth="1"/>
    <col min="8" max="8" width="3.42578125" bestFit="1" customWidth="1"/>
    <col min="9" max="9" width="4.7109375" bestFit="1" customWidth="1"/>
    <col min="10" max="10" width="16.85546875" bestFit="1" customWidth="1"/>
    <col min="11" max="11" width="3.42578125" bestFit="1" customWidth="1"/>
    <col min="12" max="12" width="4.7109375" bestFit="1" customWidth="1"/>
    <col min="13" max="13" width="16.85546875" bestFit="1" customWidth="1"/>
    <col min="14" max="14" width="3.42578125" bestFit="1" customWidth="1"/>
    <col min="15" max="15" width="4.7109375" bestFit="1" customWidth="1"/>
    <col min="16" max="16" width="16.85546875" bestFit="1" customWidth="1"/>
    <col min="17" max="17" width="3.42578125" bestFit="1" customWidth="1"/>
    <col min="18" max="18" width="4.7109375" bestFit="1" customWidth="1"/>
    <col min="19" max="19" width="16.85546875" bestFit="1" customWidth="1"/>
    <col min="20" max="20" width="3.42578125" bestFit="1" customWidth="1"/>
    <col min="21" max="21" width="4.7109375" bestFit="1" customWidth="1"/>
    <col min="22" max="22" width="16.85546875" bestFit="1" customWidth="1"/>
    <col min="23" max="23" width="3.42578125" bestFit="1" customWidth="1"/>
    <col min="24" max="24" width="4.7109375" bestFit="1" customWidth="1"/>
    <col min="25" max="25" width="16.85546875" bestFit="1" customWidth="1"/>
    <col min="26" max="26" width="3.42578125" bestFit="1" customWidth="1"/>
    <col min="27" max="27" width="4.7109375" bestFit="1" customWidth="1"/>
    <col min="28" max="28" width="16.85546875" bestFit="1" customWidth="1"/>
    <col min="29" max="29" width="3.42578125" bestFit="1" customWidth="1"/>
    <col min="30" max="30" width="4.7109375" bestFit="1" customWidth="1"/>
    <col min="31" max="31" width="16.85546875" bestFit="1" customWidth="1"/>
    <col min="32" max="32" width="3.42578125" bestFit="1" customWidth="1"/>
    <col min="33" max="33" width="4.7109375" bestFit="1" customWidth="1"/>
    <col min="34" max="34" width="16.85546875" bestFit="1" customWidth="1"/>
    <col min="35" max="35" width="3.42578125" bestFit="1" customWidth="1"/>
    <col min="36" max="36" width="4.7109375" bestFit="1" customWidth="1"/>
    <col min="37" max="37" width="16.85546875" bestFit="1" customWidth="1"/>
    <col min="38" max="38" width="4" bestFit="1" customWidth="1"/>
    <col min="39" max="39" width="4.7109375" bestFit="1" customWidth="1"/>
    <col min="40" max="40" width="16.85546875" bestFit="1" customWidth="1"/>
  </cols>
  <sheetData>
    <row r="1" spans="1:40" ht="12.75" thickBot="1">
      <c r="B1" s="88" t="s">
        <v>10</v>
      </c>
      <c r="C1" s="88"/>
      <c r="D1" s="88"/>
      <c r="E1" s="88" t="s">
        <v>25</v>
      </c>
      <c r="F1" s="88"/>
      <c r="G1" s="88"/>
      <c r="H1" s="88" t="s">
        <v>26</v>
      </c>
      <c r="I1" s="88"/>
      <c r="J1" s="88"/>
      <c r="K1" s="88" t="s">
        <v>27</v>
      </c>
      <c r="L1" s="88"/>
      <c r="M1" s="88"/>
      <c r="N1" s="88" t="s">
        <v>28</v>
      </c>
      <c r="O1" s="88"/>
      <c r="P1" s="88"/>
      <c r="Q1" s="88" t="s">
        <v>29</v>
      </c>
      <c r="R1" s="88"/>
      <c r="S1" s="88"/>
      <c r="T1" s="88" t="s">
        <v>30</v>
      </c>
      <c r="U1" s="88"/>
      <c r="V1" s="88"/>
      <c r="W1" s="88" t="s">
        <v>31</v>
      </c>
      <c r="X1" s="88"/>
      <c r="Y1" s="88"/>
      <c r="Z1" s="88" t="s">
        <v>32</v>
      </c>
      <c r="AA1" s="88"/>
      <c r="AB1" s="88"/>
      <c r="AC1" s="88" t="s">
        <v>33</v>
      </c>
      <c r="AD1" s="88"/>
      <c r="AE1" s="88"/>
      <c r="AF1" s="88" t="s">
        <v>34</v>
      </c>
      <c r="AG1" s="88"/>
      <c r="AH1" s="88"/>
      <c r="AI1" s="88" t="s">
        <v>35</v>
      </c>
      <c r="AJ1" s="88"/>
      <c r="AK1" s="88"/>
      <c r="AL1" s="88" t="s">
        <v>42</v>
      </c>
      <c r="AM1" s="88"/>
      <c r="AN1" s="88"/>
    </row>
    <row r="2" spans="1:40" ht="12.75" thickBot="1">
      <c r="A2" s="44" t="s">
        <v>38</v>
      </c>
      <c r="B2" s="45" t="s">
        <v>39</v>
      </c>
      <c r="C2" s="46" t="s">
        <v>40</v>
      </c>
      <c r="D2" s="47" t="s">
        <v>41</v>
      </c>
      <c r="E2" s="45" t="s">
        <v>39</v>
      </c>
      <c r="F2" s="46" t="s">
        <v>40</v>
      </c>
      <c r="G2" s="47" t="s">
        <v>41</v>
      </c>
      <c r="H2" s="45" t="s">
        <v>39</v>
      </c>
      <c r="I2" s="46" t="s">
        <v>40</v>
      </c>
      <c r="J2" s="47" t="s">
        <v>41</v>
      </c>
      <c r="K2" s="45" t="s">
        <v>39</v>
      </c>
      <c r="L2" s="46" t="s">
        <v>40</v>
      </c>
      <c r="M2" s="47" t="s">
        <v>41</v>
      </c>
      <c r="N2" s="45" t="s">
        <v>39</v>
      </c>
      <c r="O2" s="46" t="s">
        <v>40</v>
      </c>
      <c r="P2" s="47" t="s">
        <v>41</v>
      </c>
      <c r="Q2" s="45" t="s">
        <v>39</v>
      </c>
      <c r="R2" s="46" t="s">
        <v>40</v>
      </c>
      <c r="S2" s="47" t="s">
        <v>41</v>
      </c>
      <c r="T2" s="45" t="s">
        <v>39</v>
      </c>
      <c r="U2" s="46" t="s">
        <v>40</v>
      </c>
      <c r="V2" s="47" t="s">
        <v>41</v>
      </c>
      <c r="W2" s="45" t="s">
        <v>39</v>
      </c>
      <c r="X2" s="46" t="s">
        <v>40</v>
      </c>
      <c r="Y2" s="47" t="s">
        <v>41</v>
      </c>
      <c r="Z2" s="45" t="s">
        <v>39</v>
      </c>
      <c r="AA2" s="46" t="s">
        <v>40</v>
      </c>
      <c r="AB2" s="47" t="s">
        <v>41</v>
      </c>
      <c r="AC2" s="45" t="s">
        <v>39</v>
      </c>
      <c r="AD2" s="46" t="s">
        <v>40</v>
      </c>
      <c r="AE2" s="47" t="s">
        <v>41</v>
      </c>
      <c r="AF2" s="45" t="s">
        <v>39</v>
      </c>
      <c r="AG2" s="46" t="s">
        <v>40</v>
      </c>
      <c r="AH2" s="47" t="s">
        <v>41</v>
      </c>
      <c r="AI2" s="45" t="s">
        <v>39</v>
      </c>
      <c r="AJ2" s="46" t="s">
        <v>40</v>
      </c>
      <c r="AK2" s="47" t="s">
        <v>41</v>
      </c>
      <c r="AL2" s="45" t="s">
        <v>39</v>
      </c>
      <c r="AM2" s="46" t="s">
        <v>40</v>
      </c>
      <c r="AN2" s="47" t="s">
        <v>41</v>
      </c>
    </row>
    <row r="3" spans="1:40" s="64" customFormat="1" hidden="1">
      <c r="A3" s="48"/>
      <c r="B3" s="49" t="s">
        <v>63</v>
      </c>
      <c r="C3" s="50" t="s">
        <v>64</v>
      </c>
      <c r="D3" s="51" t="s">
        <v>65</v>
      </c>
      <c r="E3" s="49" t="s">
        <v>66</v>
      </c>
      <c r="F3" s="50" t="s">
        <v>67</v>
      </c>
      <c r="G3" s="51" t="s">
        <v>68</v>
      </c>
      <c r="H3" s="49" t="s">
        <v>69</v>
      </c>
      <c r="I3" s="50" t="s">
        <v>70</v>
      </c>
      <c r="J3" s="51" t="s">
        <v>71</v>
      </c>
      <c r="K3" s="49" t="s">
        <v>72</v>
      </c>
      <c r="L3" s="50" t="s">
        <v>73</v>
      </c>
      <c r="M3" s="51" t="s">
        <v>74</v>
      </c>
      <c r="N3" s="49" t="s">
        <v>75</v>
      </c>
      <c r="O3" s="50" t="s">
        <v>76</v>
      </c>
      <c r="P3" s="51" t="s">
        <v>77</v>
      </c>
      <c r="Q3" s="49" t="s">
        <v>78</v>
      </c>
      <c r="R3" s="50" t="s">
        <v>79</v>
      </c>
      <c r="S3" s="51" t="s">
        <v>80</v>
      </c>
      <c r="T3" s="49" t="s">
        <v>81</v>
      </c>
      <c r="U3" s="50" t="s">
        <v>82</v>
      </c>
      <c r="V3" s="51" t="s">
        <v>83</v>
      </c>
      <c r="W3" s="49" t="s">
        <v>84</v>
      </c>
      <c r="X3" s="50" t="s">
        <v>85</v>
      </c>
      <c r="Y3" s="51" t="s">
        <v>86</v>
      </c>
      <c r="Z3" s="49" t="s">
        <v>87</v>
      </c>
      <c r="AA3" s="50" t="s">
        <v>88</v>
      </c>
      <c r="AB3" s="51" t="s">
        <v>89</v>
      </c>
      <c r="AC3" s="49" t="s">
        <v>90</v>
      </c>
      <c r="AD3" s="50" t="s">
        <v>91</v>
      </c>
      <c r="AE3" s="51" t="s">
        <v>92</v>
      </c>
      <c r="AF3" s="49" t="s">
        <v>93</v>
      </c>
      <c r="AG3" s="50" t="s">
        <v>94</v>
      </c>
      <c r="AH3" s="51" t="s">
        <v>95</v>
      </c>
      <c r="AI3" s="49" t="s">
        <v>96</v>
      </c>
      <c r="AJ3" s="50" t="s">
        <v>97</v>
      </c>
      <c r="AK3" s="51" t="s">
        <v>98</v>
      </c>
      <c r="AL3" s="49" t="e">
        <f t="shared" ref="AL3" si="0">SUM(B3+E3+H3+K3+N3+Q3+T3+W3+Z3+AC3+AF3+AI3)</f>
        <v>#VALUE!</v>
      </c>
      <c r="AM3" s="50" t="e">
        <f t="shared" ref="AM3" si="1">SUM(C3+F3+I3+L3+O3+R3+U3+X3+AA3+AD3+AG3+AJ3)</f>
        <v>#VALUE!</v>
      </c>
      <c r="AN3" s="51" t="e">
        <f t="shared" ref="AN3" si="2">SUM(D3+G3+J3+M3+P3+S3+V3+Y3+AB3+AE3+AH3+AK3)</f>
        <v>#VALUE!</v>
      </c>
    </row>
    <row r="4" spans="1:40" s="64" customFormat="1">
      <c r="A4" s="48" t="s">
        <v>60</v>
      </c>
      <c r="B4" s="49">
        <f>'NDF VCO'!$O$3</f>
        <v>0</v>
      </c>
      <c r="C4" s="50">
        <f>'NDF VCO'!$P$3</f>
        <v>0</v>
      </c>
      <c r="D4" s="51">
        <f>'NDF VCO'!$Q$3</f>
        <v>0</v>
      </c>
      <c r="E4" s="49">
        <f>'NDF VCO'!$O$4</f>
        <v>0</v>
      </c>
      <c r="F4" s="50">
        <f>'NDF VCO'!$P$4</f>
        <v>0</v>
      </c>
      <c r="G4" s="51">
        <f>'NDF VCO'!$Q$4</f>
        <v>0</v>
      </c>
      <c r="H4" s="49">
        <f>'NDF VCO'!$O$5</f>
        <v>0</v>
      </c>
      <c r="I4" s="50">
        <f>'NDF VCO'!$P$5</f>
        <v>0</v>
      </c>
      <c r="J4" s="51">
        <f>'NDF VCO'!$Q$5</f>
        <v>0</v>
      </c>
      <c r="K4" s="49">
        <f>'NDF VCO'!$O$6</f>
        <v>0</v>
      </c>
      <c r="L4" s="50">
        <f>'NDF VCO'!$P$6</f>
        <v>0</v>
      </c>
      <c r="M4" s="51">
        <f>'NDF VCO'!$Q$6</f>
        <v>0</v>
      </c>
      <c r="N4" s="49">
        <f>'NDF VCO'!$O$7</f>
        <v>0</v>
      </c>
      <c r="O4" s="50">
        <f>'NDF VCO'!$P$7</f>
        <v>0</v>
      </c>
      <c r="P4" s="51">
        <f>'NDF VCO'!$Q$7</f>
        <v>0</v>
      </c>
      <c r="Q4" s="49">
        <f>'NDF VCO'!$O$8</f>
        <v>0</v>
      </c>
      <c r="R4" s="50">
        <f>'NDF VCO'!$P$8</f>
        <v>0</v>
      </c>
      <c r="S4" s="51">
        <f>'NDF VCO'!$Q$8</f>
        <v>0</v>
      </c>
      <c r="T4" s="49">
        <f>'NDF VCO'!$O$9</f>
        <v>0</v>
      </c>
      <c r="U4" s="50">
        <f>'NDF VCO'!$P$9</f>
        <v>0</v>
      </c>
      <c r="V4" s="51">
        <f>'NDF VCO'!$Q$9</f>
        <v>0</v>
      </c>
      <c r="W4" s="49">
        <f>'NDF VCO'!$O$10</f>
        <v>0</v>
      </c>
      <c r="X4" s="50">
        <f>'NDF VCO'!$P$10</f>
        <v>0</v>
      </c>
      <c r="Y4" s="51">
        <f>'NDF VCO'!$Q$10</f>
        <v>0</v>
      </c>
      <c r="Z4" s="49">
        <f>'NDF VCO'!$O$11</f>
        <v>0</v>
      </c>
      <c r="AA4" s="50">
        <f>'NDF VCO'!$P$11</f>
        <v>0</v>
      </c>
      <c r="AB4" s="51">
        <f>'NDF VCO'!$Q$11</f>
        <v>0</v>
      </c>
      <c r="AC4" s="49">
        <f>'NDF VCO'!$O$12</f>
        <v>0</v>
      </c>
      <c r="AD4" s="50">
        <f>'NDF VCO'!$P$12</f>
        <v>0</v>
      </c>
      <c r="AE4" s="51">
        <f>'NDF VCO'!$Q$12</f>
        <v>0</v>
      </c>
      <c r="AF4" s="49">
        <f>'NDF VCO'!$O$13</f>
        <v>0</v>
      </c>
      <c r="AG4" s="50">
        <f>'NDF VCO'!$P$13</f>
        <v>0</v>
      </c>
      <c r="AH4" s="51">
        <f>'NDF VCO'!$Q$13</f>
        <v>0</v>
      </c>
      <c r="AI4" s="49">
        <f>'NDF VCO'!$O$14</f>
        <v>0</v>
      </c>
      <c r="AJ4" s="50">
        <f>'NDF VCO'!$P$14</f>
        <v>0</v>
      </c>
      <c r="AK4" s="51">
        <f>'NDF VCO'!$Q$14</f>
        <v>0</v>
      </c>
      <c r="AL4" s="49">
        <f t="shared" ref="AL4:AN5" si="3">SUM(B4+E4+H4+K4+N4+Q4+T4+W4+Z4+AC4+AF4+AI4)</f>
        <v>0</v>
      </c>
      <c r="AM4" s="50">
        <f t="shared" si="3"/>
        <v>0</v>
      </c>
      <c r="AN4" s="51">
        <f t="shared" si="3"/>
        <v>0</v>
      </c>
    </row>
    <row r="5" spans="1:40">
      <c r="A5" s="48" t="s">
        <v>59</v>
      </c>
      <c r="B5" s="49">
        <f>'NDF ISA'!$O$3</f>
        <v>0</v>
      </c>
      <c r="C5" s="50">
        <f>'NDF ISA'!$P$3</f>
        <v>0</v>
      </c>
      <c r="D5" s="51">
        <f>'NDF ISA'!$Q$3</f>
        <v>0</v>
      </c>
      <c r="E5" s="49">
        <f>'NDF ISA'!$O$4</f>
        <v>0</v>
      </c>
      <c r="F5" s="50">
        <f>'NDF ISA'!$P$4</f>
        <v>0</v>
      </c>
      <c r="G5" s="51">
        <f>'NDF ISA'!$Q$4</f>
        <v>0</v>
      </c>
      <c r="H5" s="49">
        <f>'NDF ISA'!$O$5</f>
        <v>0</v>
      </c>
      <c r="I5" s="50">
        <f>'NDF ISA'!$P$5</f>
        <v>0</v>
      </c>
      <c r="J5" s="51">
        <f>'NDF ISA'!$Q$5</f>
        <v>0</v>
      </c>
      <c r="K5" s="49">
        <f>'NDF ISA'!$O$6</f>
        <v>0</v>
      </c>
      <c r="L5" s="50">
        <f>'NDF ISA'!$P$6</f>
        <v>0</v>
      </c>
      <c r="M5" s="51">
        <f>'NDF ISA'!$Q$6</f>
        <v>0</v>
      </c>
      <c r="N5" s="49">
        <f>'NDF ISA'!$O$7</f>
        <v>0</v>
      </c>
      <c r="O5" s="50">
        <f>'NDF ISA'!$P$7</f>
        <v>0</v>
      </c>
      <c r="P5" s="51">
        <f>'NDF ISA'!$Q$7</f>
        <v>0</v>
      </c>
      <c r="Q5" s="49">
        <f>'NDF ISA'!$O$8</f>
        <v>0</v>
      </c>
      <c r="R5" s="50">
        <f>'NDF ISA'!$P$8</f>
        <v>0</v>
      </c>
      <c r="S5" s="51">
        <f>'NDF ISA'!$Q$8</f>
        <v>0</v>
      </c>
      <c r="T5" s="49">
        <f>'NDF ISA'!$O$9</f>
        <v>0</v>
      </c>
      <c r="U5" s="50">
        <f>'NDF ISA'!$P$9</f>
        <v>0</v>
      </c>
      <c r="V5" s="51">
        <f>'NDF ISA'!$Q$9</f>
        <v>0</v>
      </c>
      <c r="W5" s="49">
        <f>'NDF ISA'!$O$10</f>
        <v>0</v>
      </c>
      <c r="X5" s="50">
        <f>'NDF ISA'!$P$10</f>
        <v>0</v>
      </c>
      <c r="Y5" s="51">
        <f>'NDF ISA'!$Q$10</f>
        <v>0</v>
      </c>
      <c r="Z5" s="49">
        <f>'NDF ISA'!$O$11</f>
        <v>0</v>
      </c>
      <c r="AA5" s="50">
        <f>'NDF ISA'!$P$11</f>
        <v>0</v>
      </c>
      <c r="AB5" s="51">
        <f>'NDF ISA'!$Q$11</f>
        <v>0</v>
      </c>
      <c r="AC5" s="49">
        <f>'NDF ISA'!$O$12</f>
        <v>0</v>
      </c>
      <c r="AD5" s="50">
        <f>'NDF ISA'!$P$12</f>
        <v>0</v>
      </c>
      <c r="AE5" s="51">
        <f>'NDF ISA'!$Q$12</f>
        <v>0</v>
      </c>
      <c r="AF5" s="49">
        <f>'NDF ISA'!$O$13</f>
        <v>0</v>
      </c>
      <c r="AG5" s="50">
        <f>'NDF ISA'!$P$13</f>
        <v>0</v>
      </c>
      <c r="AH5" s="51">
        <f>'NDF ISA'!$Q$13</f>
        <v>0</v>
      </c>
      <c r="AI5" s="49">
        <f>'NDF ISA'!$O$14</f>
        <v>0</v>
      </c>
      <c r="AJ5" s="50">
        <f>'NDF ISA'!$P$14</f>
        <v>0</v>
      </c>
      <c r="AK5" s="51">
        <f>'NDF ISA'!$Q$14</f>
        <v>0</v>
      </c>
      <c r="AL5" s="49">
        <f t="shared" si="3"/>
        <v>0</v>
      </c>
      <c r="AM5" s="50">
        <f t="shared" si="3"/>
        <v>0</v>
      </c>
      <c r="AN5" s="51">
        <f t="shared" si="3"/>
        <v>0</v>
      </c>
    </row>
    <row r="6" spans="1:40">
      <c r="A6" s="48" t="s">
        <v>58</v>
      </c>
      <c r="B6" s="49">
        <f>'NDF NBA'!$O$3</f>
        <v>0</v>
      </c>
      <c r="C6" s="50">
        <f>'NDF NBA'!$P$3</f>
        <v>0</v>
      </c>
      <c r="D6" s="51">
        <f>'NDF NBA'!$Q$3</f>
        <v>0</v>
      </c>
      <c r="E6" s="49">
        <f>'NDF NBA'!$O$4</f>
        <v>0</v>
      </c>
      <c r="F6" s="50">
        <f>'NDF NBA'!$P$4</f>
        <v>0</v>
      </c>
      <c r="G6" s="51">
        <f>'NDF NBA'!$Q$4</f>
        <v>0</v>
      </c>
      <c r="H6" s="49">
        <f>'NDF NBA'!$O$5</f>
        <v>0</v>
      </c>
      <c r="I6" s="50">
        <f>'NDF NBA'!$P$5</f>
        <v>0</v>
      </c>
      <c r="J6" s="51">
        <f>'NDF NBA'!$Q$5</f>
        <v>0</v>
      </c>
      <c r="K6" s="49">
        <f>'NDF NBA'!$O$6</f>
        <v>0</v>
      </c>
      <c r="L6" s="50">
        <f>'NDF NBA'!$P$6</f>
        <v>0</v>
      </c>
      <c r="M6" s="51">
        <f>'NDF NBA'!$Q$6</f>
        <v>0</v>
      </c>
      <c r="N6" s="49">
        <f>'NDF NBA'!$O$7</f>
        <v>0</v>
      </c>
      <c r="O6" s="50">
        <f>'NDF NBA'!$P$7</f>
        <v>0</v>
      </c>
      <c r="P6" s="51">
        <f>'NDF NBA'!$Q$7</f>
        <v>0</v>
      </c>
      <c r="Q6" s="49">
        <f>'NDF NBA'!$O$8</f>
        <v>0</v>
      </c>
      <c r="R6" s="50">
        <f>'NDF NBA'!$P$8</f>
        <v>0</v>
      </c>
      <c r="S6" s="51">
        <f>'NDF NBA'!$Q$8</f>
        <v>0</v>
      </c>
      <c r="T6" s="49">
        <f>'NDF NBA'!$O$9</f>
        <v>0</v>
      </c>
      <c r="U6" s="50">
        <f>'NDF NBA'!$P$9</f>
        <v>0</v>
      </c>
      <c r="V6" s="51">
        <f>'NDF NBA'!$Q$9</f>
        <v>0</v>
      </c>
      <c r="W6" s="49">
        <f>'NDF NBA'!$O$10</f>
        <v>0</v>
      </c>
      <c r="X6" s="50">
        <f>'NDF NBA'!$P$10</f>
        <v>0</v>
      </c>
      <c r="Y6" s="51">
        <f>'NDF NBA'!$Q$10</f>
        <v>0</v>
      </c>
      <c r="Z6" s="49">
        <f>'NDF NBA'!$O$11</f>
        <v>0</v>
      </c>
      <c r="AA6" s="50">
        <f>'NDF NBA'!$P$11</f>
        <v>0</v>
      </c>
      <c r="AB6" s="51">
        <f>'NDF NBA'!$Q$11</f>
        <v>0</v>
      </c>
      <c r="AC6" s="49">
        <f>'NDF NBA'!$O$12</f>
        <v>0</v>
      </c>
      <c r="AD6" s="50">
        <f>'NDF NBA'!$P$12</f>
        <v>0</v>
      </c>
      <c r="AE6" s="51">
        <f>'NDF NBA'!$Q$12</f>
        <v>0</v>
      </c>
      <c r="AF6" s="49">
        <f>'NDF NBA'!$O$13</f>
        <v>0</v>
      </c>
      <c r="AG6" s="50">
        <f>'NDF NBA'!$P$13</f>
        <v>0</v>
      </c>
      <c r="AH6" s="51">
        <f>'NDF NBA'!$Q$13</f>
        <v>0</v>
      </c>
      <c r="AI6" s="49">
        <f>'NDF NBA'!$O$14</f>
        <v>0</v>
      </c>
      <c r="AJ6" s="50">
        <f>'NDF NBA'!$P$14</f>
        <v>0</v>
      </c>
      <c r="AK6" s="51">
        <f>'NDF NBA'!$Q$14</f>
        <v>0</v>
      </c>
      <c r="AL6" s="49">
        <f t="shared" ref="AL6" si="4">SUM(B6+E6+H6+K6+N6+Q6+T6+W6+Z6+AC6+AF6+AI6)</f>
        <v>0</v>
      </c>
      <c r="AM6" s="50">
        <f t="shared" ref="AM6" si="5">SUM(C6+F6+I6+L6+O6+R6+U6+X6+AA6+AD6+AG6+AJ6)</f>
        <v>0</v>
      </c>
      <c r="AN6" s="51">
        <f t="shared" ref="AN6" si="6">SUM(D6+G6+J6+M6+P6+S6+V6+Y6+AB6+AE6+AH6+AK6)</f>
        <v>0</v>
      </c>
    </row>
  </sheetData>
  <mergeCells count="13">
    <mergeCell ref="Q1:S1"/>
    <mergeCell ref="B1:D1"/>
    <mergeCell ref="E1:G1"/>
    <mergeCell ref="H1:J1"/>
    <mergeCell ref="K1:M1"/>
    <mergeCell ref="N1:P1"/>
    <mergeCell ref="AL1:AN1"/>
    <mergeCell ref="T1:V1"/>
    <mergeCell ref="W1:Y1"/>
    <mergeCell ref="Z1:AB1"/>
    <mergeCell ref="AC1:AE1"/>
    <mergeCell ref="AF1:AH1"/>
    <mergeCell ref="AI1:AK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4"/>
  <sheetViews>
    <sheetView workbookViewId="0"/>
  </sheetViews>
  <sheetFormatPr baseColWidth="10" defaultRowHeight="12"/>
  <cols>
    <col min="1" max="1" width="11.42578125" style="66"/>
    <col min="2" max="6" width="11.42578125" style="56"/>
    <col min="7" max="16384" width="11.42578125" style="52"/>
  </cols>
  <sheetData>
    <row r="1" spans="1:7">
      <c r="A1" s="57" t="s">
        <v>46</v>
      </c>
      <c r="B1" s="57" t="s">
        <v>47</v>
      </c>
      <c r="C1" s="57" t="s">
        <v>51</v>
      </c>
      <c r="D1" s="57" t="s">
        <v>50</v>
      </c>
      <c r="E1" s="57" t="s">
        <v>53</v>
      </c>
      <c r="F1" s="57" t="s">
        <v>54</v>
      </c>
      <c r="G1" s="57" t="s">
        <v>56</v>
      </c>
    </row>
    <row r="2" spans="1:7">
      <c r="A2" s="66" t="s">
        <v>55</v>
      </c>
      <c r="B2" s="56">
        <v>1234</v>
      </c>
      <c r="C2" s="56" t="s">
        <v>52</v>
      </c>
      <c r="D2" s="56" t="s">
        <v>52</v>
      </c>
      <c r="E2" s="56" t="s">
        <v>52</v>
      </c>
      <c r="F2" s="56" t="s">
        <v>52</v>
      </c>
      <c r="G2" s="56" t="s">
        <v>52</v>
      </c>
    </row>
    <row r="3" spans="1:7">
      <c r="A3" s="66" t="s">
        <v>48</v>
      </c>
      <c r="B3" s="56">
        <v>1235</v>
      </c>
      <c r="D3" s="56" t="s">
        <v>52</v>
      </c>
    </row>
    <row r="4" spans="1:7">
      <c r="A4" s="66" t="s">
        <v>49</v>
      </c>
      <c r="B4" s="56">
        <v>1236</v>
      </c>
      <c r="C4" s="56" t="s">
        <v>52</v>
      </c>
    </row>
    <row r="5" spans="1:7">
      <c r="A5" s="66" t="s">
        <v>57</v>
      </c>
      <c r="B5" s="56">
        <v>1237</v>
      </c>
      <c r="G5" s="56" t="s">
        <v>52</v>
      </c>
    </row>
    <row r="14" spans="1:7">
      <c r="C14" s="65" t="s">
        <v>62</v>
      </c>
    </row>
  </sheetData>
  <hyperlinks>
    <hyperlink ref="C14" r:id="rId1"/>
  </hyperlinks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Q104"/>
  <sheetViews>
    <sheetView showGridLines="0" zoomScale="80" zoomScaleNormal="80" workbookViewId="0">
      <selection activeCell="B14" sqref="B14"/>
    </sheetView>
  </sheetViews>
  <sheetFormatPr baseColWidth="10" defaultColWidth="14.42578125" defaultRowHeight="15" customHeight="1"/>
  <cols>
    <col min="1" max="2" width="14.42578125" customWidth="1"/>
    <col min="3" max="3" width="12.5703125" customWidth="1"/>
    <col min="4" max="4" width="22.28515625" customWidth="1"/>
    <col min="5" max="5" width="14.42578125" customWidth="1"/>
    <col min="6" max="6" width="17" customWidth="1"/>
    <col min="7" max="7" width="32" customWidth="1"/>
    <col min="8" max="8" width="14" customWidth="1"/>
    <col min="9" max="9" width="10.7109375" customWidth="1"/>
    <col min="10" max="10" width="11.42578125" customWidth="1"/>
    <col min="11" max="11" width="11.5703125" customWidth="1"/>
    <col min="12" max="13" width="10.7109375" customWidth="1"/>
    <col min="14" max="15" width="14.42578125" hidden="1" customWidth="1"/>
    <col min="16" max="17" width="0" hidden="1" customWidth="1"/>
  </cols>
  <sheetData>
    <row r="1" spans="3:17" ht="11.25" customHeight="1">
      <c r="C1" s="1"/>
    </row>
    <row r="2" spans="3:17" ht="11.25" customHeight="1">
      <c r="C2" s="2"/>
      <c r="D2" s="73" t="s">
        <v>0</v>
      </c>
      <c r="E2" s="74"/>
      <c r="F2" s="74"/>
      <c r="G2" s="74"/>
      <c r="H2" s="74"/>
      <c r="I2" s="74"/>
      <c r="J2" s="74"/>
      <c r="K2" s="75"/>
      <c r="O2" s="52" t="s">
        <v>39</v>
      </c>
      <c r="P2" s="52" t="s">
        <v>40</v>
      </c>
      <c r="Q2" t="s">
        <v>45</v>
      </c>
    </row>
    <row r="3" spans="3:17" ht="10.5" customHeight="1">
      <c r="C3" s="2"/>
      <c r="D3" s="76"/>
      <c r="E3" s="77"/>
      <c r="F3" s="77"/>
      <c r="G3" s="77"/>
      <c r="H3" s="77"/>
      <c r="I3" s="77"/>
      <c r="J3" s="77"/>
      <c r="K3" s="78"/>
      <c r="N3" s="37" t="s">
        <v>10</v>
      </c>
      <c r="O3" s="42"/>
      <c r="P3" s="37"/>
      <c r="Q3" s="37"/>
    </row>
    <row r="4" spans="3:17" ht="11.25" customHeight="1">
      <c r="C4" s="2"/>
      <c r="D4" s="2"/>
      <c r="E4" s="3"/>
      <c r="F4" s="2"/>
      <c r="G4" s="2"/>
      <c r="H4" s="2"/>
      <c r="I4" s="2"/>
      <c r="J4" s="2"/>
      <c r="K4" s="2"/>
      <c r="N4" s="37" t="s">
        <v>25</v>
      </c>
      <c r="O4" s="42"/>
      <c r="P4" s="37"/>
      <c r="Q4" s="37"/>
    </row>
    <row r="5" spans="3:17" ht="27" customHeight="1">
      <c r="C5" s="4" t="s">
        <v>1</v>
      </c>
      <c r="D5" s="79" t="s">
        <v>43</v>
      </c>
      <c r="E5" s="80"/>
      <c r="F5" s="5"/>
      <c r="G5" s="4" t="s">
        <v>2</v>
      </c>
      <c r="H5" s="36" t="str">
        <f>IF(H6="","",IF(AND(H6&lt;=3,K5="VL",H10&lt;=5000),0.451,IF(AND(H6&lt;=3,K5="VL",H10&gt;5000,H10&lt;=20000),0.27,IF(AND(H6&lt;=3,K5="VL",H10&gt;20000),0.315,IF(AND(H6=4,K5="VL",H10&lt;=5000),0.518,IF(AND(H6=4,K5="VL",H10&gt;5000,H10&lt;=20000),0.291,IF(AND(H6=4,K5="VL",H10&gt;20000),0.349,IF(AND(H6=5,K5="VL",H10&lt;=5000),0.543,IF(AND(H6=5,K5="VL",H10&gt;5000,H10&lt;=20000),0.305,IF(AND(H6=5,K5="VL",H10&gt;20000),0.364,IF(AND(H6=6,K5="VL",H10&lt;=5000),0.568,IF(AND(H6=6,K5="VL",H10&gt;5000,H10&lt;=20000),0.32,IF(AND(H6=6,K5="VL",H10&gt;20000),0.382,IF(AND(H6&gt;=7,K5="VL",H10&lt;=5000),0.595,IF(AND(H6&gt;=7,K5="VL",H10&gt;5000,H10&lt;=20000),0.337,IF(AND(H6&gt;=7,K5="VL",H10&gt;20000),0.401,IF(AND(H6&lt;3,K5="2 roues",H10&lt;=3000),0.338,IF(AND(H6&lt;3,K5="2 roues",H10&gt;3000,H10&lt;=6000),0.084,IF(AND(H6&lt;3,K5="2 roues",H10&gt;6000),0.211,IF(AND(OR(H6=3,H6=4,H6=5),K5="2 roues",H10&lt;=3000),0.4,IF(AND(OR(H6=3,H6=4,H6=5),K5="2 roues",H10&gt;3000,H10&lt;=6000),0.07,IF(AND(OR(H6=3,H6=4,H6=5),K5="2 roues",H10&gt;6000),0.235,IF(AND(H6&gt;5,K5="2 roues",H10&lt;=3000),0.518,IF(AND(H6&gt;5,K5="2 roues",H10&gt;3000,H10&lt;=6000),0.067,I(AND(H6&gt;5,K5="2 roues",H10&gt;6000),0.292,"")))))))))))))))))))))))))</f>
        <v/>
      </c>
      <c r="I5" s="2"/>
      <c r="J5" s="6" t="s">
        <v>3</v>
      </c>
      <c r="K5" s="31" t="s">
        <v>4</v>
      </c>
      <c r="N5" s="37" t="s">
        <v>26</v>
      </c>
      <c r="O5" s="42"/>
      <c r="P5" s="37"/>
      <c r="Q5" s="37"/>
    </row>
    <row r="6" spans="3:17" ht="27" customHeight="1">
      <c r="C6" s="7" t="s">
        <v>5</v>
      </c>
      <c r="D6" s="81"/>
      <c r="E6" s="82"/>
      <c r="F6" s="2"/>
      <c r="G6" s="7" t="s">
        <v>6</v>
      </c>
      <c r="H6" s="31"/>
      <c r="I6" s="2"/>
      <c r="J6" s="2"/>
      <c r="K6" s="2"/>
      <c r="N6" s="37" t="s">
        <v>27</v>
      </c>
      <c r="O6" s="42"/>
      <c r="P6" s="37"/>
      <c r="Q6" s="37"/>
    </row>
    <row r="7" spans="3:17" ht="30" customHeight="1">
      <c r="C7" s="7" t="s">
        <v>7</v>
      </c>
      <c r="D7" s="28"/>
      <c r="E7" s="3"/>
      <c r="F7" s="2"/>
      <c r="G7" s="7" t="s">
        <v>8</v>
      </c>
      <c r="H7" s="31"/>
      <c r="I7" s="2"/>
      <c r="J7" s="2"/>
      <c r="K7" s="2"/>
      <c r="N7" s="37" t="s">
        <v>28</v>
      </c>
      <c r="O7" s="42"/>
      <c r="P7" s="37"/>
      <c r="Q7" s="37"/>
    </row>
    <row r="8" spans="3:17" ht="30.75" customHeight="1">
      <c r="C8" s="4" t="s">
        <v>9</v>
      </c>
      <c r="D8" s="29" t="s">
        <v>10</v>
      </c>
      <c r="E8" s="8"/>
      <c r="F8" s="8"/>
      <c r="G8" s="4" t="s">
        <v>11</v>
      </c>
      <c r="H8" s="31"/>
      <c r="I8" s="8"/>
      <c r="J8" s="8"/>
      <c r="K8" s="8"/>
      <c r="L8" s="9"/>
      <c r="M8" s="9"/>
      <c r="N8" s="37" t="s">
        <v>29</v>
      </c>
      <c r="O8" s="42"/>
      <c r="P8" s="37"/>
      <c r="Q8" s="37"/>
    </row>
    <row r="9" spans="3:17" ht="35.25" customHeight="1">
      <c r="C9" s="7" t="s">
        <v>12</v>
      </c>
      <c r="D9" s="30">
        <v>2020</v>
      </c>
      <c r="E9" s="2"/>
      <c r="F9" s="2"/>
      <c r="G9" s="7" t="s">
        <v>36</v>
      </c>
      <c r="H9" s="31" t="str">
        <f>IF(H7*H8&lt;&gt;0,H7*H8,"")</f>
        <v/>
      </c>
      <c r="I9" s="83" t="s">
        <v>37</v>
      </c>
      <c r="J9" s="84"/>
      <c r="K9" s="41" t="str">
        <f>IF(SUM(O3:O14)=0,"",IF(D8="Janvier",O3,IF(D8="Février",O4,IF(D8="Mars",O5,IF(D8="Avril",O6,IF(D8="Mai",O7,IF(D8="Juin",O8,IF(D8="Juillet",O9,IF(D8="Août",O10,IF(D8="Septembre",O11,IF(D8="Octobre",O12,IF(D8="Novembre",O13,IF(D8="Décembre",O14,"")))))))))))))</f>
        <v/>
      </c>
      <c r="N9" s="37" t="s">
        <v>30</v>
      </c>
      <c r="O9" s="42"/>
      <c r="P9" s="37"/>
      <c r="Q9" s="37"/>
    </row>
    <row r="10" spans="3:17" ht="33" customHeight="1">
      <c r="C10" s="2"/>
      <c r="D10" s="10"/>
      <c r="E10" s="2"/>
      <c r="F10" s="2"/>
      <c r="G10" s="7" t="s">
        <v>13</v>
      </c>
      <c r="H10" s="32" t="str">
        <f>IF(SUM(O3:O14)&lt;&gt;0,SUM(O3:O14),"")</f>
        <v/>
      </c>
      <c r="I10" s="2"/>
      <c r="J10" s="2"/>
      <c r="K10" s="2"/>
      <c r="N10" s="37" t="s">
        <v>31</v>
      </c>
      <c r="O10" s="42"/>
      <c r="P10" s="37"/>
      <c r="Q10" s="37"/>
    </row>
    <row r="11" spans="3:17" ht="28.5" customHeight="1">
      <c r="C11" s="11"/>
      <c r="D11" s="2"/>
      <c r="E11" s="2"/>
      <c r="F11" s="2"/>
      <c r="G11" s="2"/>
      <c r="H11" s="2"/>
      <c r="I11" s="2"/>
      <c r="J11" s="2"/>
      <c r="K11" s="2"/>
      <c r="N11" s="37" t="s">
        <v>32</v>
      </c>
      <c r="O11" s="42"/>
      <c r="P11" s="37"/>
      <c r="Q11" s="37"/>
    </row>
    <row r="12" spans="3:17" ht="33" customHeight="1">
      <c r="C12" s="12"/>
      <c r="D12" s="2"/>
      <c r="E12" s="2"/>
      <c r="F12" s="2"/>
      <c r="G12" s="2"/>
      <c r="H12" s="2"/>
      <c r="I12" s="2"/>
      <c r="J12" s="2"/>
      <c r="K12" s="2"/>
      <c r="N12" s="37" t="s">
        <v>33</v>
      </c>
      <c r="O12" s="42"/>
      <c r="P12" s="37"/>
      <c r="Q12" s="37"/>
    </row>
    <row r="13" spans="3:17" ht="11.25" customHeight="1">
      <c r="C13" s="2"/>
      <c r="D13" s="2"/>
      <c r="E13" s="2"/>
      <c r="F13" s="2"/>
      <c r="G13" s="2"/>
      <c r="H13" s="2"/>
      <c r="I13" s="2"/>
      <c r="J13" s="2"/>
      <c r="K13" s="2"/>
      <c r="N13" s="37" t="s">
        <v>34</v>
      </c>
      <c r="O13" s="42"/>
      <c r="P13" s="37"/>
      <c r="Q13" s="37"/>
    </row>
    <row r="14" spans="3:17" ht="36" customHeight="1">
      <c r="C14" s="2"/>
      <c r="D14" s="13" t="s">
        <v>14</v>
      </c>
      <c r="E14" s="13" t="s">
        <v>15</v>
      </c>
      <c r="F14" s="13" t="s">
        <v>16</v>
      </c>
      <c r="G14" s="13" t="s">
        <v>17</v>
      </c>
      <c r="H14" s="2"/>
      <c r="I14" s="2"/>
      <c r="J14" s="2"/>
      <c r="K14" s="2"/>
      <c r="N14" s="37" t="s">
        <v>35</v>
      </c>
      <c r="O14" s="42"/>
      <c r="P14" s="37"/>
      <c r="Q14" s="37"/>
    </row>
    <row r="15" spans="3:17" ht="52.5" customHeight="1">
      <c r="C15" s="2"/>
      <c r="D15" s="14" t="s">
        <v>18</v>
      </c>
      <c r="E15" s="35" t="str">
        <f>IF(H9="","",IF(H9=K9,H9,K9))</f>
        <v/>
      </c>
      <c r="F15" s="33" t="str">
        <f>H5</f>
        <v/>
      </c>
      <c r="G15" s="34" t="str">
        <f>IF(F15="","",IF(AND(H6&lt;=3,K5="VL",OR(H10&lt;=5000,H10&gt;20000)),E15*F15,IF(AND(H6&lt;=3,K5="VL",H10&gt;5000,H10&lt;=20000),(E15*F15)+209,IF(AND(H6=4,K5="VL",OR(H10&lt;=5000,H10&gt;20000)),E15*F15,IF(AND(H6=4,K5="VL",H10&gt;5000,H10&lt;=20000),(E15*F15)+1136,IF(AND(H6=5,K5="VL",OR(H10&lt;=5000,H10&gt;20000)),E15*F15,IF(AND(H6=5,K5="VL",H10&gt;5000,H10&lt;=20000),(E15*F15)+1188,IF(AND(H6=6,K5="VL",OR(H10&lt;=5000,H10&gt;20000)),E15*F15,IF(AND(H6=6,K5="VL",H10&gt;5000,H10&lt;=20000),(E15*F15)+1244,IF(AND(H6&gt;=7,K5="VL",OR(H10&lt;=5000,H10&gt;20000)),E15*F15,IF(AND(H6&gt;=7,K5="VL",H10&gt;5000,H10&lt;=20000),(E15*F15)+1288,IF(AND(H6&lt;3,K5="2 roues",OR(H10&lt;=3000,H10&gt;6000)),E15*F15,IF(AND(H6&lt;3,K5="2 roues",H10&gt;3000,H10&lt;=6000),(E15*F15)+760,IF(AND(H6&gt;2,H6&lt;=5,K5="2 roues",OR(H10&lt;=3000,H10&gt;6000)),E15*F15,IF(AND(OR(H6=3,H6=4,H6=5),K5="2 roues",H10&gt;3000,H10&lt;=6000),(E15*F15)+989,IF(AND(H6&gt;5,K5="2 roues",OR(H10&lt;=3000,H10&gt;6000)),E15*F15,IF(AND(H6&gt;5,K5="2 roues",H10&gt;3000,H10&lt;=6000),(E15*F15)+1351,"")))))))))))))))))</f>
        <v/>
      </c>
      <c r="H15" s="2"/>
      <c r="I15" s="2"/>
      <c r="J15" s="2"/>
      <c r="K15" s="2"/>
    </row>
    <row r="16" spans="3:17" ht="11.25" customHeight="1">
      <c r="C16" s="2"/>
      <c r="D16" s="2"/>
      <c r="E16" s="2"/>
      <c r="F16" s="2"/>
      <c r="G16" s="2"/>
      <c r="H16" s="2"/>
      <c r="I16" s="2"/>
      <c r="J16" s="2"/>
      <c r="K16" s="2"/>
    </row>
    <row r="17" spans="3:11" ht="11.25" customHeight="1">
      <c r="C17" s="2"/>
      <c r="D17" s="2"/>
      <c r="E17" s="2"/>
      <c r="F17" s="2"/>
      <c r="G17" s="2"/>
      <c r="H17" s="2"/>
      <c r="I17" s="2"/>
      <c r="J17" s="2"/>
      <c r="K17" s="2"/>
    </row>
    <row r="18" spans="3:11" ht="11.25" customHeight="1">
      <c r="C18" s="2"/>
      <c r="D18" s="2"/>
      <c r="E18" s="2"/>
      <c r="F18" s="2"/>
      <c r="G18" s="2"/>
      <c r="H18" s="2"/>
      <c r="I18" s="2"/>
      <c r="J18" s="2"/>
      <c r="K18" s="2"/>
    </row>
    <row r="19" spans="3:11" ht="11.25" customHeight="1">
      <c r="C19" s="2"/>
      <c r="D19" s="2"/>
      <c r="E19" s="2"/>
      <c r="F19" s="2"/>
      <c r="G19" s="2"/>
      <c r="H19" s="2"/>
      <c r="I19" s="2"/>
      <c r="J19" s="2"/>
      <c r="K19" s="2"/>
    </row>
    <row r="20" spans="3:11" ht="11.25" customHeight="1">
      <c r="C20" s="2"/>
      <c r="D20" s="2"/>
      <c r="E20" s="2"/>
      <c r="F20" s="2"/>
      <c r="G20" s="2"/>
      <c r="H20" s="2"/>
      <c r="I20" s="2"/>
      <c r="J20" s="2"/>
      <c r="K20" s="2"/>
    </row>
    <row r="21" spans="3:11" ht="11.25" customHeight="1">
      <c r="C21" s="2"/>
      <c r="D21" s="2"/>
      <c r="E21" s="2"/>
      <c r="F21" s="2"/>
      <c r="G21" s="2"/>
      <c r="H21" s="2"/>
      <c r="I21" s="2"/>
      <c r="J21" s="2"/>
      <c r="K21" s="2"/>
    </row>
    <row r="22" spans="3:11" ht="11.25" customHeight="1">
      <c r="C22" s="2"/>
      <c r="D22" s="2"/>
      <c r="E22" s="2"/>
      <c r="F22" s="2"/>
      <c r="G22" s="2"/>
      <c r="H22" s="2"/>
      <c r="I22" s="2"/>
      <c r="J22" s="2"/>
      <c r="K22" s="2"/>
    </row>
    <row r="23" spans="3:11" ht="20.25" customHeight="1">
      <c r="C23" s="2"/>
      <c r="D23" s="85" t="s">
        <v>19</v>
      </c>
      <c r="E23" s="86"/>
      <c r="F23" s="87"/>
      <c r="G23" s="85" t="s">
        <v>20</v>
      </c>
      <c r="H23" s="86"/>
      <c r="I23" s="86"/>
      <c r="J23" s="86"/>
      <c r="K23" s="87"/>
    </row>
    <row r="24" spans="3:11" ht="11.25" customHeight="1">
      <c r="C24" s="2"/>
      <c r="D24" s="67" t="s">
        <v>21</v>
      </c>
      <c r="E24" s="68"/>
      <c r="F24" s="69"/>
      <c r="G24" s="15" t="s">
        <v>21</v>
      </c>
      <c r="H24" s="16"/>
      <c r="I24" s="16"/>
      <c r="J24" s="16"/>
      <c r="K24" s="17"/>
    </row>
    <row r="25" spans="3:11" ht="11.25" customHeight="1">
      <c r="C25" s="2"/>
      <c r="D25" s="18"/>
      <c r="E25" s="19"/>
      <c r="F25" s="20"/>
      <c r="G25" s="18"/>
      <c r="H25" s="19"/>
      <c r="I25" s="19"/>
      <c r="J25" s="19"/>
      <c r="K25" s="20"/>
    </row>
    <row r="26" spans="3:11" ht="11.25" customHeight="1">
      <c r="C26" s="2"/>
      <c r="D26" s="18"/>
      <c r="E26" s="19"/>
      <c r="F26" s="20"/>
      <c r="G26" s="18"/>
      <c r="H26" s="19"/>
      <c r="I26" s="19"/>
      <c r="J26" s="19"/>
      <c r="K26" s="20"/>
    </row>
    <row r="27" spans="3:11" ht="11.25" customHeight="1">
      <c r="C27" s="2"/>
      <c r="D27" s="18"/>
      <c r="E27" s="19"/>
      <c r="F27" s="20"/>
      <c r="G27" s="18"/>
      <c r="H27" s="19"/>
      <c r="I27" s="19"/>
      <c r="J27" s="19"/>
      <c r="K27" s="20"/>
    </row>
    <row r="28" spans="3:11" ht="11.25" customHeight="1">
      <c r="C28" s="2"/>
      <c r="D28" s="18" t="s">
        <v>22</v>
      </c>
      <c r="E28" s="19"/>
      <c r="F28" s="20"/>
      <c r="G28" s="18" t="s">
        <v>23</v>
      </c>
      <c r="H28" s="19"/>
      <c r="I28" s="70"/>
      <c r="J28" s="71"/>
      <c r="K28" s="72"/>
    </row>
    <row r="29" spans="3:11" ht="11.25" customHeight="1">
      <c r="C29" s="2"/>
      <c r="D29" s="18"/>
      <c r="E29" s="19"/>
      <c r="F29" s="20"/>
      <c r="G29" s="18"/>
      <c r="H29" s="19"/>
      <c r="I29" s="21"/>
      <c r="J29" s="21"/>
      <c r="K29" s="22"/>
    </row>
    <row r="30" spans="3:11" ht="11.25" customHeight="1">
      <c r="C30" s="2"/>
      <c r="D30" s="18"/>
      <c r="E30" s="19"/>
      <c r="F30" s="20"/>
      <c r="G30" s="18"/>
      <c r="H30" s="19"/>
      <c r="I30" s="21"/>
      <c r="J30" s="21"/>
      <c r="K30" s="22"/>
    </row>
    <row r="31" spans="3:11" ht="11.25" customHeight="1">
      <c r="C31" s="2"/>
      <c r="D31" s="18"/>
      <c r="E31" s="19"/>
      <c r="F31" s="20"/>
      <c r="G31" s="18"/>
      <c r="H31" s="19"/>
      <c r="I31" s="21"/>
      <c r="J31" s="21"/>
      <c r="K31" s="22"/>
    </row>
    <row r="32" spans="3:11" ht="11.25" customHeight="1">
      <c r="C32" s="2"/>
      <c r="D32" s="18"/>
      <c r="E32" s="19"/>
      <c r="F32" s="20"/>
      <c r="G32" s="18"/>
      <c r="H32" s="19"/>
      <c r="I32" s="21"/>
      <c r="J32" s="21"/>
      <c r="K32" s="22"/>
    </row>
    <row r="33" spans="3:11" ht="11.25" customHeight="1">
      <c r="C33" s="2"/>
      <c r="D33" s="18"/>
      <c r="E33" s="19"/>
      <c r="F33" s="20"/>
      <c r="G33" s="18" t="s">
        <v>24</v>
      </c>
      <c r="H33" s="19"/>
      <c r="I33" s="21"/>
      <c r="J33" s="21"/>
      <c r="K33" s="22"/>
    </row>
    <row r="34" spans="3:11" ht="15.75" customHeight="1">
      <c r="C34" s="2"/>
      <c r="D34" s="23"/>
      <c r="E34" s="24"/>
      <c r="F34" s="25"/>
      <c r="G34" s="23"/>
      <c r="H34" s="24"/>
      <c r="I34" s="26"/>
      <c r="J34" s="26"/>
      <c r="K34" s="27"/>
    </row>
    <row r="35" spans="3:11" ht="11.25" customHeight="1">
      <c r="C35" s="2"/>
      <c r="D35" s="2"/>
      <c r="E35" s="2"/>
      <c r="F35" s="2"/>
      <c r="G35" s="2"/>
      <c r="H35" s="2"/>
      <c r="I35" s="2"/>
      <c r="J35" s="2"/>
      <c r="K35" s="2"/>
    </row>
    <row r="36" spans="3:11" ht="11.25" customHeight="1"/>
    <row r="37" spans="3:11" ht="11.25" customHeight="1"/>
    <row r="38" spans="3:11" ht="11.25" customHeight="1"/>
    <row r="39" spans="3:11" ht="11.25" customHeight="1"/>
    <row r="40" spans="3:11" ht="11.25" customHeight="1"/>
    <row r="41" spans="3:11" ht="11.25" customHeight="1"/>
    <row r="42" spans="3:11" ht="11.25" customHeight="1"/>
    <row r="43" spans="3:11" ht="11.25" customHeight="1"/>
    <row r="44" spans="3:11" ht="11.25" customHeight="1"/>
    <row r="45" spans="3:11" ht="11.25" customHeight="1"/>
    <row r="46" spans="3:11" ht="11.25" customHeight="1"/>
    <row r="47" spans="3:11" ht="11.25" customHeight="1"/>
    <row r="48" spans="3:11" ht="11.25" customHeight="1"/>
    <row r="49" ht="11.25" customHeight="1"/>
    <row r="50" ht="11.25" customHeight="1"/>
    <row r="51" ht="11.25" customHeight="1"/>
    <row r="52" ht="11.25" customHeight="1"/>
    <row r="53" ht="11.25" customHeight="1"/>
    <row r="54" ht="11.25" customHeight="1"/>
    <row r="55" ht="11.25" customHeight="1"/>
    <row r="56" ht="11.25" customHeight="1"/>
    <row r="57" ht="11.25" customHeight="1"/>
    <row r="58" ht="11.25" customHeight="1"/>
    <row r="59" ht="11.25" customHeight="1"/>
    <row r="60" ht="11.25" customHeight="1"/>
    <row r="61" ht="11.25" customHeight="1"/>
    <row r="62" ht="11.25" customHeight="1"/>
    <row r="63" ht="11.25" customHeight="1"/>
    <row r="64" ht="11.25" customHeight="1"/>
    <row r="65" ht="11.25" customHeight="1"/>
    <row r="66" ht="11.25" customHeight="1"/>
    <row r="67" ht="11.25" customHeight="1"/>
    <row r="68" ht="11.25" customHeight="1"/>
    <row r="69" ht="11.25" customHeight="1"/>
    <row r="70" ht="11.25" customHeight="1"/>
    <row r="71" ht="11.25" customHeight="1"/>
    <row r="72" ht="11.25" customHeight="1"/>
    <row r="73" ht="11.25" customHeight="1"/>
    <row r="74" ht="11.25" customHeight="1"/>
    <row r="75" ht="11.25" customHeight="1"/>
    <row r="76" ht="11.25" customHeight="1"/>
    <row r="77" ht="11.25" customHeight="1"/>
    <row r="78" ht="11.25" customHeight="1"/>
    <row r="79" ht="11.25" customHeight="1"/>
    <row r="80" ht="11.25" customHeight="1"/>
    <row r="81" ht="11.25" customHeight="1"/>
    <row r="82" ht="11.25" customHeight="1"/>
    <row r="83" ht="11.25" customHeight="1"/>
    <row r="84" ht="11.25" customHeight="1"/>
    <row r="85" ht="11.25" customHeight="1"/>
    <row r="86" ht="11.25" customHeight="1"/>
    <row r="87" ht="11.25" customHeight="1"/>
    <row r="88" ht="11.25" customHeight="1"/>
    <row r="89" ht="11.25" customHeight="1"/>
    <row r="90" ht="11.25" customHeight="1"/>
    <row r="91" ht="11.25" customHeight="1"/>
    <row r="92" ht="11.25" customHeight="1"/>
    <row r="93" ht="11.25" customHeight="1"/>
    <row r="94" ht="11.25" customHeight="1"/>
    <row r="95" ht="11.25" customHeight="1"/>
    <row r="96" ht="11.25" customHeight="1"/>
    <row r="97" ht="11.25" customHeight="1"/>
    <row r="98" ht="11.25" customHeight="1"/>
    <row r="99" ht="11.25" customHeight="1"/>
    <row r="100" ht="11.25" customHeight="1"/>
    <row r="101" ht="11.25" customHeight="1"/>
    <row r="102" ht="11.25" customHeight="1"/>
    <row r="103" ht="11.25" customHeight="1"/>
    <row r="104" ht="11.25" customHeight="1"/>
  </sheetData>
  <sheetProtection formatCells="0" formatColumns="0" formatRows="0" insertColumns="0" insertRows="0" insertHyperlinks="0" deleteColumns="0" deleteRows="0" sort="0" autoFilter="0" pivotTables="0"/>
  <mergeCells count="8">
    <mergeCell ref="D2:K3"/>
    <mergeCell ref="I9:J9"/>
    <mergeCell ref="D24:F24"/>
    <mergeCell ref="I28:K28"/>
    <mergeCell ref="D5:E5"/>
    <mergeCell ref="D6:E6"/>
    <mergeCell ref="D23:F23"/>
    <mergeCell ref="G23:K23"/>
  </mergeCells>
  <dataValidations count="2">
    <dataValidation type="list" allowBlank="1" showErrorMessage="1" sqref="K5">
      <formula1>"VL,2 roues"</formula1>
    </dataValidation>
    <dataValidation type="list" allowBlank="1" showErrorMessage="1" sqref="D8">
      <formula1>"Janvier,Février,Mars,Avril,Mai,Juin,Juillet,Août,Septembre,Octobre,Novembre,Décembre"</formula1>
    </dataValidation>
  </dataValidations>
  <pageMargins left="0.78740157499999996" right="0.78740157499999996" top="0.984251969" bottom="0.984251969" header="0" footer="0"/>
  <pageSetup paperSize="9" scale="6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Button 13">
              <controlPr defaultSize="0" print="0" autoFill="0" autoPict="0" macro="[0]!ValidationRH">
                <anchor moveWithCells="1" sizeWithCells="1">
                  <from>
                    <xdr:col>6</xdr:col>
                    <xdr:colOff>1676400</xdr:colOff>
                    <xdr:row>30</xdr:row>
                    <xdr:rowOff>76200</xdr:rowOff>
                  </from>
                  <to>
                    <xdr:col>8</xdr:col>
                    <xdr:colOff>371475</xdr:colOff>
                    <xdr:row>33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C1:Q35"/>
  <sheetViews>
    <sheetView showGridLines="0" zoomScale="80" zoomScaleNormal="80" workbookViewId="0">
      <selection activeCell="J45" sqref="J45"/>
    </sheetView>
  </sheetViews>
  <sheetFormatPr baseColWidth="10" defaultColWidth="14.42578125" defaultRowHeight="12"/>
  <cols>
    <col min="3" max="3" width="12.5703125" customWidth="1"/>
    <col min="4" max="4" width="22.28515625" customWidth="1"/>
    <col min="6" max="6" width="17" customWidth="1"/>
    <col min="7" max="7" width="32" customWidth="1"/>
    <col min="8" max="8" width="14" customWidth="1"/>
    <col min="9" max="9" width="10.7109375" customWidth="1"/>
    <col min="10" max="10" width="11.42578125" customWidth="1"/>
    <col min="11" max="11" width="11.5703125" customWidth="1"/>
    <col min="12" max="13" width="10.7109375" customWidth="1"/>
    <col min="14" max="14" width="10.28515625" bestFit="1" customWidth="1"/>
    <col min="15" max="15" width="14.42578125" hidden="1" customWidth="1"/>
    <col min="16" max="16" width="5.140625" bestFit="1" customWidth="1"/>
    <col min="17" max="17" width="15.85546875" bestFit="1" customWidth="1"/>
  </cols>
  <sheetData>
    <row r="1" spans="3:17" s="40" customFormat="1" ht="11.25" customHeight="1" thickBot="1">
      <c r="C1" s="1"/>
    </row>
    <row r="2" spans="3:17" s="40" customFormat="1" ht="11.25" customHeight="1" thickTop="1">
      <c r="C2" s="2"/>
      <c r="D2" s="73" t="s">
        <v>0</v>
      </c>
      <c r="E2" s="74"/>
      <c r="F2" s="74"/>
      <c r="G2" s="74"/>
      <c r="H2" s="74"/>
      <c r="I2" s="74"/>
      <c r="J2" s="74"/>
      <c r="K2" s="75"/>
      <c r="P2" s="52" t="s">
        <v>40</v>
      </c>
      <c r="Q2" s="43" t="s">
        <v>45</v>
      </c>
    </row>
    <row r="3" spans="3:17" s="40" customFormat="1" ht="10.5" customHeight="1" thickBot="1">
      <c r="C3" s="2"/>
      <c r="D3" s="76"/>
      <c r="E3" s="77"/>
      <c r="F3" s="77"/>
      <c r="G3" s="77"/>
      <c r="H3" s="77"/>
      <c r="I3" s="77"/>
      <c r="J3" s="77"/>
      <c r="K3" s="78"/>
      <c r="N3" s="37" t="s">
        <v>10</v>
      </c>
      <c r="O3" s="42"/>
      <c r="P3" s="37"/>
      <c r="Q3" s="37"/>
    </row>
    <row r="4" spans="3:17" s="40" customFormat="1" ht="11.25" customHeight="1" thickTop="1">
      <c r="C4" s="2"/>
      <c r="D4" s="2"/>
      <c r="E4" s="39"/>
      <c r="F4" s="2"/>
      <c r="G4" s="2"/>
      <c r="H4" s="2"/>
      <c r="I4" s="2"/>
      <c r="J4" s="2"/>
      <c r="K4" s="2"/>
      <c r="N4" s="37" t="s">
        <v>25</v>
      </c>
      <c r="O4" s="42"/>
      <c r="P4" s="37"/>
      <c r="Q4" s="37"/>
    </row>
    <row r="5" spans="3:17" s="40" customFormat="1" ht="27" customHeight="1">
      <c r="C5" s="4" t="s">
        <v>1</v>
      </c>
      <c r="D5" s="79" t="s">
        <v>44</v>
      </c>
      <c r="E5" s="80"/>
      <c r="F5" s="5"/>
      <c r="G5" s="4" t="s">
        <v>2</v>
      </c>
      <c r="H5" s="36" t="str">
        <f>IF(H6="","",IF(AND(H6&lt;=3,K5="VL",H10&lt;=5000),0.451,IF(AND(H6&lt;=3,K5="VL",H10&gt;5000,H10&lt;=20000),0.27,IF(AND(H6&lt;=3,K5="VL",H10&gt;20000),0.315,IF(AND(H6=4,K5="VL",H10&lt;=5000),0.518,IF(AND(H6=4,K5="VL",H10&gt;5000,H10&lt;=20000),0.291,IF(AND(H6=4,K5="VL",H10&gt;20000),0.349,IF(AND(H6=5,K5="VL",H10&lt;=5000),0.543,IF(AND(H6=5,K5="VL",H10&gt;5000,H10&lt;=20000),0.305,IF(AND(H6=5,K5="VL",H10&gt;20000),0.364,IF(AND(H6=6,K5="VL",H10&lt;=5000),0.568,IF(AND(H6=6,K5="VL",H10&gt;5000,H10&lt;=20000),0.32,IF(AND(H6=6,K5="VL",H10&gt;20000),0.382,IF(AND(H6&gt;=7,K5="VL",H10&lt;=5000),0.595,IF(AND(H6&gt;=7,K5="VL",H10&gt;5000,H10&lt;=20000),0.337,IF(AND(H6&gt;=7,K5="VL",H10&gt;20000),0.401,IF(AND(H6&lt;3,K5="2 roues",H10&lt;=3000),0.338,IF(AND(H6&lt;3,K5="2 roues",H10&gt;3000,H10&lt;=6000),0.084,IF(AND(H6&lt;3,K5="2 roues",H10&gt;6000),0.211,IF(AND(OR(H6=3,H6=4,H6=5),K5="2 roues",H10&lt;=3000),0.4,IF(AND(OR(H6=3,H6=4,H6=5),K5="2 roues",H10&gt;3000,H10&lt;=6000),0.07,IF(AND(OR(H6=3,H6=4,H6=5),K5="2 roues",H10&gt;6000),0.235,IF(AND(H6&gt;5,K5="2 roues",H10&lt;=3000),0.518,IF(AND(H6&gt;5,K5="2 roues",H10&gt;3000,H10&lt;=6000),0.067,I(AND(H6&gt;5,K5="2 roues",H10&gt;6000),0.292,"")))))))))))))))))))))))))</f>
        <v/>
      </c>
      <c r="I5" s="2"/>
      <c r="J5" s="6" t="s">
        <v>3</v>
      </c>
      <c r="K5" s="31" t="s">
        <v>4</v>
      </c>
      <c r="N5" s="37" t="s">
        <v>26</v>
      </c>
      <c r="O5" s="42"/>
      <c r="P5" s="37"/>
      <c r="Q5" s="37"/>
    </row>
    <row r="6" spans="3:17" s="40" customFormat="1" ht="27" customHeight="1">
      <c r="C6" s="38" t="s">
        <v>5</v>
      </c>
      <c r="D6" s="81"/>
      <c r="E6" s="82"/>
      <c r="F6" s="2"/>
      <c r="G6" s="38" t="s">
        <v>6</v>
      </c>
      <c r="H6" s="31"/>
      <c r="I6" s="2"/>
      <c r="J6" s="2"/>
      <c r="K6" s="2"/>
      <c r="N6" s="37" t="s">
        <v>27</v>
      </c>
      <c r="O6" s="42"/>
      <c r="P6" s="37"/>
      <c r="Q6" s="37"/>
    </row>
    <row r="7" spans="3:17" s="40" customFormat="1" ht="30" customHeight="1">
      <c r="C7" s="38" t="s">
        <v>7</v>
      </c>
      <c r="D7" s="28"/>
      <c r="E7" s="39"/>
      <c r="F7" s="2"/>
      <c r="G7" s="38" t="s">
        <v>8</v>
      </c>
      <c r="H7" s="31"/>
      <c r="I7" s="2"/>
      <c r="J7" s="2"/>
      <c r="K7" s="2"/>
      <c r="N7" s="37" t="s">
        <v>28</v>
      </c>
      <c r="O7" s="42"/>
      <c r="P7" s="37"/>
      <c r="Q7" s="37"/>
    </row>
    <row r="8" spans="3:17" s="40" customFormat="1" ht="30.75" customHeight="1">
      <c r="C8" s="4" t="s">
        <v>9</v>
      </c>
      <c r="D8" s="29" t="s">
        <v>10</v>
      </c>
      <c r="E8" s="8"/>
      <c r="F8" s="8"/>
      <c r="G8" s="4" t="s">
        <v>11</v>
      </c>
      <c r="H8" s="31"/>
      <c r="I8" s="8"/>
      <c r="J8" s="8"/>
      <c r="K8" s="8"/>
      <c r="L8" s="9"/>
      <c r="M8" s="9"/>
      <c r="N8" s="37" t="s">
        <v>29</v>
      </c>
      <c r="O8" s="42"/>
      <c r="P8" s="37"/>
      <c r="Q8" s="37"/>
    </row>
    <row r="9" spans="3:17" s="40" customFormat="1" ht="35.25" customHeight="1">
      <c r="C9" s="38" t="s">
        <v>12</v>
      </c>
      <c r="D9" s="30">
        <v>2020</v>
      </c>
      <c r="E9" s="2"/>
      <c r="F9" s="2"/>
      <c r="G9" s="38" t="s">
        <v>36</v>
      </c>
      <c r="H9" s="31" t="str">
        <f>IF(H7*H8&lt;&gt;0,H7*H8,"")</f>
        <v/>
      </c>
      <c r="I9" s="83" t="s">
        <v>37</v>
      </c>
      <c r="J9" s="84"/>
      <c r="K9" s="41" t="str">
        <f>IF(SUM(O3:O14)=0,"",IF(D8="Janvier",O3,IF(D8="Février",O4,IF(D8="Mars",O5,IF(D8="Avril",O6,IF(D8="Mai",O7,IF(D8="Juin",O8,IF(D8="Juillet",O9,IF(D8="Août",O10,IF(D8="Septembre",O11,IF(D8="Octobre",O12,IF(D8="Novembre",O13,IF(D8="Décembre",O14,"")))))))))))))</f>
        <v/>
      </c>
      <c r="N9" s="37" t="s">
        <v>30</v>
      </c>
      <c r="O9" s="42"/>
      <c r="P9" s="37"/>
      <c r="Q9" s="37"/>
    </row>
    <row r="10" spans="3:17" s="40" customFormat="1" ht="33" customHeight="1">
      <c r="C10" s="2"/>
      <c r="D10" s="10"/>
      <c r="E10" s="2"/>
      <c r="F10" s="2"/>
      <c r="G10" s="38" t="s">
        <v>13</v>
      </c>
      <c r="H10" s="32" t="str">
        <f>IF(SUM(O3:O14)&lt;&gt;0,SUM(O3:O14),"")</f>
        <v/>
      </c>
      <c r="I10" s="2"/>
      <c r="J10" s="2"/>
      <c r="K10" s="2"/>
      <c r="N10" s="37" t="s">
        <v>31</v>
      </c>
      <c r="O10" s="42"/>
      <c r="P10" s="37"/>
      <c r="Q10" s="37"/>
    </row>
    <row r="11" spans="3:17" s="40" customFormat="1" ht="28.5" customHeight="1">
      <c r="C11" s="11"/>
      <c r="D11" s="2"/>
      <c r="E11" s="2"/>
      <c r="F11" s="2"/>
      <c r="G11" s="2"/>
      <c r="H11" s="2"/>
      <c r="I11" s="2"/>
      <c r="J11" s="2"/>
      <c r="K11" s="2"/>
      <c r="N11" s="37" t="s">
        <v>32</v>
      </c>
      <c r="O11" s="42"/>
      <c r="P11" s="37"/>
      <c r="Q11" s="37"/>
    </row>
    <row r="12" spans="3:17" s="40" customFormat="1" ht="33" customHeight="1">
      <c r="C12" s="12"/>
      <c r="D12" s="2"/>
      <c r="E12" s="2"/>
      <c r="F12" s="2"/>
      <c r="G12" s="2"/>
      <c r="H12" s="2"/>
      <c r="I12" s="2"/>
      <c r="J12" s="2"/>
      <c r="K12" s="2"/>
      <c r="N12" s="37" t="s">
        <v>33</v>
      </c>
      <c r="O12" s="42"/>
      <c r="P12" s="37"/>
      <c r="Q12" s="37"/>
    </row>
    <row r="13" spans="3:17" s="40" customFormat="1" ht="11.25" customHeight="1">
      <c r="C13" s="2"/>
      <c r="D13" s="2"/>
      <c r="E13" s="2"/>
      <c r="F13" s="2"/>
      <c r="G13" s="2"/>
      <c r="H13" s="2"/>
      <c r="I13" s="2"/>
      <c r="J13" s="2"/>
      <c r="K13" s="2"/>
      <c r="N13" s="37" t="s">
        <v>34</v>
      </c>
      <c r="O13" s="42"/>
      <c r="P13" s="37"/>
      <c r="Q13" s="37"/>
    </row>
    <row r="14" spans="3:17" s="40" customFormat="1" ht="36" customHeight="1">
      <c r="C14" s="2"/>
      <c r="D14" s="13" t="s">
        <v>14</v>
      </c>
      <c r="E14" s="13" t="s">
        <v>15</v>
      </c>
      <c r="F14" s="13" t="s">
        <v>16</v>
      </c>
      <c r="G14" s="13" t="s">
        <v>17</v>
      </c>
      <c r="H14" s="2"/>
      <c r="I14" s="2"/>
      <c r="J14" s="2"/>
      <c r="K14" s="2"/>
      <c r="N14" s="37" t="s">
        <v>35</v>
      </c>
      <c r="O14" s="42"/>
      <c r="P14" s="37"/>
      <c r="Q14" s="37"/>
    </row>
    <row r="15" spans="3:17" s="40" customFormat="1" ht="52.5" customHeight="1">
      <c r="C15" s="2"/>
      <c r="D15" s="14" t="s">
        <v>18</v>
      </c>
      <c r="E15" s="35" t="str">
        <f>IF(H9="","",IF(H9=K9,H9,K9))</f>
        <v/>
      </c>
      <c r="F15" s="33" t="str">
        <f>H5</f>
        <v/>
      </c>
      <c r="G15" s="34" t="str">
        <f>IF(F15="","",IF(AND(H6&lt;=3,K5="VL",OR(H10&lt;=5000,H10&gt;20000)),E15*F15,IF(AND(H6&lt;=3,K5="VL",H10&gt;5000,H10&lt;=20000),(E15*F15)+209,IF(AND(H6=4,K5="VL",OR(H10&lt;=5000,H10&gt;20000)),E15*F15,IF(AND(H6=4,K5="VL",H10&gt;5000,H10&lt;=20000),(E15*F15)+1136,IF(AND(H6=5,K5="VL",OR(H10&lt;=5000,H10&gt;20000)),E15*F15,IF(AND(H6=5,K5="VL",H10&gt;5000,H10&lt;=20000),(E15*F15)+1188,IF(AND(H6=6,K5="VL",OR(H10&lt;=5000,H10&gt;20000)),E15*F15,IF(AND(H6=6,K5="VL",H10&gt;5000,H10&lt;=20000),(E15*F15)+1244,IF(AND(H6&gt;=7,K5="VL",OR(H10&lt;=5000,H10&gt;20000)),E15*F15,IF(AND(H6&gt;=7,K5="VL",H10&gt;5000,H10&lt;=20000),(E15*F15)+1288,IF(AND(H6&lt;3,K5="2 roues",OR(H10&lt;=3000,H10&gt;6000)),E15*F15,IF(AND(H6&lt;3,K5="2 roues",H10&gt;3000,H10&lt;=6000),(E15*F15)+760,IF(AND(H6&gt;2,H6&lt;=5,K5="2 roues",OR(H10&lt;=3000,H10&gt;6000)),E15*F15,IF(AND(OR(H6=3,H6=4,H6=5),K5="2 roues",H10&gt;3000,H10&lt;=6000),(E15*F15)+989,IF(AND(H6&gt;5,K5="2 roues",OR(H10&lt;=3000,H10&gt;6000)),E15*F15,IF(AND(H6&gt;5,K5="2 roues",H10&gt;3000,H10&lt;=6000),(E15*F15)+1351,"")))))))))))))))))</f>
        <v/>
      </c>
      <c r="H15" s="2"/>
      <c r="I15" s="2"/>
      <c r="J15" s="2"/>
      <c r="K15" s="2"/>
    </row>
    <row r="16" spans="3:17" s="40" customFormat="1" ht="11.25" customHeight="1">
      <c r="C16" s="2"/>
      <c r="D16" s="2"/>
      <c r="E16" s="2"/>
      <c r="F16" s="2"/>
      <c r="G16" s="2"/>
      <c r="H16" s="2"/>
      <c r="I16" s="2"/>
      <c r="J16" s="2"/>
      <c r="K16" s="2"/>
    </row>
    <row r="17" spans="3:11" s="40" customFormat="1" ht="11.25" customHeight="1">
      <c r="C17" s="2"/>
      <c r="D17" s="2"/>
      <c r="E17" s="2"/>
      <c r="F17" s="2"/>
      <c r="G17" s="2"/>
      <c r="H17" s="2"/>
      <c r="I17" s="2"/>
      <c r="J17" s="2"/>
      <c r="K17" s="2"/>
    </row>
    <row r="18" spans="3:11" s="40" customFormat="1" ht="11.25" customHeight="1">
      <c r="C18" s="2"/>
      <c r="D18" s="2"/>
      <c r="E18" s="2"/>
      <c r="F18" s="2"/>
      <c r="G18" s="2"/>
      <c r="H18" s="2"/>
      <c r="I18" s="2"/>
      <c r="J18" s="2"/>
      <c r="K18" s="2"/>
    </row>
    <row r="19" spans="3:11" s="40" customFormat="1" ht="11.25" customHeight="1">
      <c r="C19" s="2"/>
      <c r="D19" s="2"/>
      <c r="E19" s="2"/>
      <c r="F19" s="2"/>
      <c r="G19" s="2"/>
      <c r="H19" s="2"/>
      <c r="I19" s="2"/>
      <c r="J19" s="2"/>
      <c r="K19" s="2"/>
    </row>
    <row r="20" spans="3:11" s="40" customFormat="1" ht="11.25" customHeight="1">
      <c r="C20" s="2"/>
      <c r="D20" s="2"/>
      <c r="E20" s="2"/>
      <c r="F20" s="2"/>
      <c r="G20" s="2"/>
      <c r="H20" s="2"/>
      <c r="I20" s="2"/>
      <c r="J20" s="2"/>
      <c r="K20" s="2"/>
    </row>
    <row r="21" spans="3:11" s="40" customFormat="1" ht="11.25" customHeight="1">
      <c r="C21" s="2"/>
      <c r="D21" s="2"/>
      <c r="E21" s="2"/>
      <c r="F21" s="2"/>
      <c r="G21" s="2"/>
      <c r="H21" s="2"/>
      <c r="I21" s="2"/>
      <c r="J21" s="2"/>
      <c r="K21" s="2"/>
    </row>
    <row r="22" spans="3:11" s="40" customFormat="1" ht="11.25" customHeight="1">
      <c r="C22" s="2"/>
      <c r="D22" s="2"/>
      <c r="E22" s="2"/>
      <c r="F22" s="2"/>
      <c r="G22" s="2"/>
      <c r="H22" s="2"/>
      <c r="I22" s="2"/>
      <c r="J22" s="2"/>
      <c r="K22" s="2"/>
    </row>
    <row r="23" spans="3:11" s="40" customFormat="1" ht="20.25" customHeight="1">
      <c r="C23" s="2"/>
      <c r="D23" s="85" t="s">
        <v>19</v>
      </c>
      <c r="E23" s="86"/>
      <c r="F23" s="87"/>
      <c r="G23" s="85" t="s">
        <v>20</v>
      </c>
      <c r="H23" s="86"/>
      <c r="I23" s="86"/>
      <c r="J23" s="86"/>
      <c r="K23" s="87"/>
    </row>
    <row r="24" spans="3:11" s="40" customFormat="1" ht="11.25" customHeight="1">
      <c r="C24" s="2"/>
      <c r="D24" s="67" t="s">
        <v>21</v>
      </c>
      <c r="E24" s="68"/>
      <c r="F24" s="69"/>
      <c r="G24" s="15" t="s">
        <v>21</v>
      </c>
      <c r="H24" s="16"/>
      <c r="I24" s="16"/>
      <c r="J24" s="16"/>
      <c r="K24" s="17"/>
    </row>
    <row r="25" spans="3:11" s="40" customFormat="1" ht="11.25" customHeight="1">
      <c r="C25" s="2"/>
      <c r="D25" s="18"/>
      <c r="E25" s="19"/>
      <c r="F25" s="20"/>
      <c r="G25" s="18"/>
      <c r="H25" s="19"/>
      <c r="I25" s="19"/>
      <c r="J25" s="19"/>
      <c r="K25" s="20"/>
    </row>
    <row r="26" spans="3:11" s="40" customFormat="1" ht="11.25" customHeight="1">
      <c r="C26" s="2"/>
      <c r="D26" s="18"/>
      <c r="E26" s="19"/>
      <c r="F26" s="20"/>
      <c r="G26" s="18"/>
      <c r="H26" s="19"/>
      <c r="I26" s="19"/>
      <c r="J26" s="19"/>
      <c r="K26" s="20"/>
    </row>
    <row r="27" spans="3:11" s="40" customFormat="1" ht="11.25" customHeight="1">
      <c r="C27" s="2"/>
      <c r="D27" s="18"/>
      <c r="E27" s="19"/>
      <c r="F27" s="20"/>
      <c r="G27" s="18"/>
      <c r="H27" s="19"/>
      <c r="I27" s="19"/>
      <c r="J27" s="19"/>
      <c r="K27" s="20"/>
    </row>
    <row r="28" spans="3:11" s="40" customFormat="1" ht="11.25" customHeight="1">
      <c r="C28" s="2"/>
      <c r="D28" s="18" t="s">
        <v>22</v>
      </c>
      <c r="E28" s="19"/>
      <c r="F28" s="20"/>
      <c r="G28" s="18" t="s">
        <v>23</v>
      </c>
      <c r="H28" s="19"/>
      <c r="I28" s="70"/>
      <c r="J28" s="71"/>
      <c r="K28" s="72"/>
    </row>
    <row r="29" spans="3:11" s="40" customFormat="1" ht="11.25" customHeight="1">
      <c r="C29" s="2"/>
      <c r="D29" s="18"/>
      <c r="E29" s="19"/>
      <c r="F29" s="20"/>
      <c r="G29" s="18"/>
      <c r="H29" s="19"/>
      <c r="I29" s="21"/>
      <c r="J29" s="21"/>
      <c r="K29" s="22"/>
    </row>
    <row r="30" spans="3:11" s="40" customFormat="1" ht="11.25" customHeight="1">
      <c r="C30" s="2"/>
      <c r="D30" s="18"/>
      <c r="E30" s="19"/>
      <c r="F30" s="20"/>
      <c r="G30" s="18"/>
      <c r="H30" s="19"/>
      <c r="I30" s="21"/>
      <c r="J30" s="21"/>
      <c r="K30" s="22"/>
    </row>
    <row r="31" spans="3:11" s="40" customFormat="1" ht="11.25" customHeight="1">
      <c r="C31" s="2"/>
      <c r="D31" s="18"/>
      <c r="E31" s="19"/>
      <c r="F31" s="20"/>
      <c r="G31" s="18"/>
      <c r="H31" s="19"/>
      <c r="I31" s="21"/>
      <c r="J31" s="21"/>
      <c r="K31" s="22"/>
    </row>
    <row r="32" spans="3:11" s="40" customFormat="1" ht="11.25" customHeight="1">
      <c r="C32" s="2"/>
      <c r="D32" s="18"/>
      <c r="E32" s="19"/>
      <c r="F32" s="20"/>
      <c r="G32" s="18"/>
      <c r="H32" s="19"/>
      <c r="I32" s="21"/>
      <c r="J32" s="21"/>
      <c r="K32" s="22"/>
    </row>
    <row r="33" spans="3:11" s="40" customFormat="1" ht="11.25" customHeight="1">
      <c r="C33" s="2"/>
      <c r="D33" s="18"/>
      <c r="E33" s="19"/>
      <c r="F33" s="20"/>
      <c r="G33" s="18" t="s">
        <v>24</v>
      </c>
      <c r="H33" s="19"/>
      <c r="I33" s="21"/>
      <c r="J33" s="21"/>
      <c r="K33" s="22"/>
    </row>
    <row r="34" spans="3:11" s="40" customFormat="1" ht="15.75" customHeight="1">
      <c r="C34" s="2"/>
      <c r="D34" s="23"/>
      <c r="E34" s="24"/>
      <c r="F34" s="25"/>
      <c r="G34" s="23"/>
      <c r="H34" s="24"/>
      <c r="I34" s="26"/>
      <c r="J34" s="26"/>
      <c r="K34" s="27"/>
    </row>
    <row r="35" spans="3:11" s="40" customFormat="1" ht="11.25" customHeight="1">
      <c r="C35" s="2"/>
      <c r="D35" s="2"/>
      <c r="E35" s="2"/>
      <c r="F35" s="2"/>
      <c r="G35" s="2"/>
      <c r="H35" s="2"/>
      <c r="I35" s="2"/>
      <c r="J35" s="2"/>
      <c r="K35" s="2"/>
    </row>
  </sheetData>
  <mergeCells count="8">
    <mergeCell ref="D24:F24"/>
    <mergeCell ref="I28:K28"/>
    <mergeCell ref="D2:K3"/>
    <mergeCell ref="D5:E5"/>
    <mergeCell ref="D6:E6"/>
    <mergeCell ref="I9:J9"/>
    <mergeCell ref="D23:F23"/>
    <mergeCell ref="G23:K23"/>
  </mergeCells>
  <dataValidations count="2">
    <dataValidation type="list" allowBlank="1" showErrorMessage="1" sqref="D8">
      <formula1>"Janvier,Février,Mars,Avril,Mai,Juin,Juillet,Août,Septembre,Octobre,Novembre,Décembre"</formula1>
    </dataValidation>
    <dataValidation type="list" allowBlank="1" showErrorMessage="1" sqref="K5">
      <formula1>"VL,2 roues"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3" name="Button 6">
              <controlPr defaultSize="0" print="0" autoFill="0" autoPict="0" macro="[0]!ValidationRH">
                <anchor moveWithCells="1" sizeWithCells="1">
                  <from>
                    <xdr:col>6</xdr:col>
                    <xdr:colOff>1952625</xdr:colOff>
                    <xdr:row>30</xdr:row>
                    <xdr:rowOff>47625</xdr:rowOff>
                  </from>
                  <to>
                    <xdr:col>8</xdr:col>
                    <xdr:colOff>647700</xdr:colOff>
                    <xdr:row>33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C1:Q34"/>
  <sheetViews>
    <sheetView showGridLines="0" zoomScale="80" zoomScaleNormal="80" workbookViewId="0">
      <selection activeCell="I34" sqref="I34"/>
    </sheetView>
  </sheetViews>
  <sheetFormatPr baseColWidth="10" defaultColWidth="14.42578125" defaultRowHeight="12"/>
  <cols>
    <col min="3" max="3" width="12.5703125" customWidth="1"/>
    <col min="4" max="4" width="22.28515625" customWidth="1"/>
    <col min="6" max="6" width="17" customWidth="1"/>
    <col min="7" max="7" width="32" customWidth="1"/>
    <col min="8" max="8" width="14" customWidth="1"/>
    <col min="9" max="9" width="10.7109375" customWidth="1"/>
    <col min="10" max="10" width="11.42578125" customWidth="1"/>
    <col min="11" max="11" width="11.5703125" customWidth="1"/>
    <col min="12" max="13" width="10.7109375" customWidth="1"/>
    <col min="14" max="15" width="14.42578125" hidden="1" customWidth="1"/>
    <col min="16" max="17" width="0" hidden="1" customWidth="1"/>
  </cols>
  <sheetData>
    <row r="1" spans="3:17" s="60" customFormat="1" ht="11.25" customHeight="1" thickBot="1">
      <c r="C1" s="1"/>
    </row>
    <row r="2" spans="3:17" s="60" customFormat="1" ht="11.25" customHeight="1" thickTop="1">
      <c r="C2" s="2"/>
      <c r="D2" s="73" t="s">
        <v>0</v>
      </c>
      <c r="E2" s="74"/>
      <c r="F2" s="74"/>
      <c r="G2" s="74"/>
      <c r="H2" s="74"/>
      <c r="I2" s="74"/>
      <c r="J2" s="74"/>
      <c r="K2" s="75"/>
      <c r="P2" s="52" t="s">
        <v>40</v>
      </c>
      <c r="Q2" s="60" t="s">
        <v>45</v>
      </c>
    </row>
    <row r="3" spans="3:17" s="60" customFormat="1" ht="10.5" customHeight="1" thickBot="1">
      <c r="C3" s="2"/>
      <c r="D3" s="76"/>
      <c r="E3" s="77"/>
      <c r="F3" s="77"/>
      <c r="G3" s="77"/>
      <c r="H3" s="77"/>
      <c r="I3" s="77"/>
      <c r="J3" s="77"/>
      <c r="K3" s="78"/>
      <c r="N3" s="37" t="s">
        <v>10</v>
      </c>
      <c r="O3" s="42"/>
      <c r="P3" s="37"/>
      <c r="Q3" s="37"/>
    </row>
    <row r="4" spans="3:17" s="60" customFormat="1" ht="11.25" customHeight="1" thickTop="1">
      <c r="C4" s="2"/>
      <c r="D4" s="2"/>
      <c r="E4" s="59"/>
      <c r="F4" s="2"/>
      <c r="G4" s="2"/>
      <c r="H4" s="2"/>
      <c r="I4" s="2"/>
      <c r="J4" s="2"/>
      <c r="K4" s="2"/>
      <c r="N4" s="37" t="s">
        <v>25</v>
      </c>
      <c r="O4" s="42"/>
      <c r="P4" s="37"/>
      <c r="Q4" s="37"/>
    </row>
    <row r="5" spans="3:17" s="60" customFormat="1" ht="27" customHeight="1">
      <c r="C5" s="4" t="s">
        <v>1</v>
      </c>
      <c r="D5" s="79" t="s">
        <v>61</v>
      </c>
      <c r="E5" s="80"/>
      <c r="F5" s="5"/>
      <c r="G5" s="4" t="s">
        <v>2</v>
      </c>
      <c r="H5" s="36" t="str">
        <f>IF(H6="","",IF(AND(H6&lt;=3,K5="VL",H10&lt;=5000),0.451,IF(AND(H6&lt;=3,K5="VL",H10&gt;5000,H10&lt;=20000),0.27,IF(AND(H6&lt;=3,K5="VL",H10&gt;20000),0.315,IF(AND(H6=4,K5="VL",H10&lt;=5000),0.518,IF(AND(H6=4,K5="VL",H10&gt;5000,H10&lt;=20000),0.291,IF(AND(H6=4,K5="VL",H10&gt;20000),0.349,IF(AND(H6=5,K5="VL",H10&lt;=5000),0.543,IF(AND(H6=5,K5="VL",H10&gt;5000,H10&lt;=20000),0.305,IF(AND(H6=5,K5="VL",H10&gt;20000),0.364,IF(AND(H6=6,K5="VL",H10&lt;=5000),0.568,IF(AND(H6=6,K5="VL",H10&gt;5000,H10&lt;=20000),0.32,IF(AND(H6=6,K5="VL",H10&gt;20000),0.382,IF(AND(H6&gt;=7,K5="VL",H10&lt;=5000),0.595,IF(AND(H6&gt;=7,K5="VL",H10&gt;5000,H10&lt;=20000),0.337,IF(AND(H6&gt;=7,K5="VL",H10&gt;20000),0.401,IF(AND(H6&lt;3,K5="2 roues",H10&lt;=3000),0.338,IF(AND(H6&lt;3,K5="2 roues",H10&gt;3000,H10&lt;=6000),0.084,IF(AND(H6&lt;3,K5="2 roues",H10&gt;6000),0.211,IF(AND(OR(H6=3,H6=4,H6=5),K5="2 roues",H10&lt;=3000),0.4,IF(AND(OR(H6=3,H6=4,H6=5),K5="2 roues",H10&gt;3000,H10&lt;=6000),0.07,IF(AND(OR(H6=3,H6=4,H6=5),K5="2 roues",H10&gt;6000),0.235,IF(AND(H6&gt;5,K5="2 roues",H10&lt;=3000),0.518,IF(AND(H6&gt;5,K5="2 roues",H10&gt;3000,H10&lt;=6000),0.067,I(AND(H6&gt;5,K5="2 roues",H10&gt;6000),0.292,"")))))))))))))))))))))))))</f>
        <v/>
      </c>
      <c r="I5" s="2"/>
      <c r="J5" s="6" t="s">
        <v>3</v>
      </c>
      <c r="K5" s="31" t="s">
        <v>4</v>
      </c>
      <c r="N5" s="37" t="s">
        <v>26</v>
      </c>
      <c r="O5" s="42"/>
      <c r="P5" s="37"/>
      <c r="Q5" s="37"/>
    </row>
    <row r="6" spans="3:17" s="60" customFormat="1" ht="27" customHeight="1">
      <c r="C6" s="58" t="s">
        <v>5</v>
      </c>
      <c r="D6" s="81"/>
      <c r="E6" s="82"/>
      <c r="F6" s="2"/>
      <c r="G6" s="58" t="s">
        <v>6</v>
      </c>
      <c r="H6" s="31"/>
      <c r="I6" s="2"/>
      <c r="J6" s="2"/>
      <c r="K6" s="2"/>
      <c r="N6" s="37" t="s">
        <v>27</v>
      </c>
      <c r="O6" s="42"/>
      <c r="P6" s="37"/>
      <c r="Q6" s="37"/>
    </row>
    <row r="7" spans="3:17" s="60" customFormat="1" ht="30" customHeight="1">
      <c r="C7" s="58" t="s">
        <v>7</v>
      </c>
      <c r="D7" s="28"/>
      <c r="E7" s="59"/>
      <c r="F7" s="2"/>
      <c r="G7" s="58" t="s">
        <v>8</v>
      </c>
      <c r="H7" s="31"/>
      <c r="I7" s="2"/>
      <c r="J7" s="2"/>
      <c r="K7" s="2"/>
      <c r="N7" s="37" t="s">
        <v>28</v>
      </c>
      <c r="O7" s="42"/>
      <c r="P7" s="37"/>
      <c r="Q7" s="37"/>
    </row>
    <row r="8" spans="3:17" s="60" customFormat="1" ht="30.75" customHeight="1">
      <c r="C8" s="4" t="s">
        <v>9</v>
      </c>
      <c r="D8" s="29" t="s">
        <v>10</v>
      </c>
      <c r="E8" s="8"/>
      <c r="F8" s="8"/>
      <c r="G8" s="4" t="s">
        <v>11</v>
      </c>
      <c r="H8" s="31"/>
      <c r="I8" s="8"/>
      <c r="J8" s="8"/>
      <c r="K8" s="8"/>
      <c r="L8" s="9"/>
      <c r="M8" s="9"/>
      <c r="N8" s="37" t="s">
        <v>29</v>
      </c>
      <c r="O8" s="42"/>
      <c r="P8" s="37"/>
      <c r="Q8" s="37"/>
    </row>
    <row r="9" spans="3:17" s="60" customFormat="1" ht="35.25" customHeight="1">
      <c r="C9" s="58" t="s">
        <v>12</v>
      </c>
      <c r="D9" s="30">
        <v>2020</v>
      </c>
      <c r="E9" s="2"/>
      <c r="F9" s="2"/>
      <c r="G9" s="58" t="s">
        <v>36</v>
      </c>
      <c r="H9" s="31" t="str">
        <f>IF(H7*H8&lt;&gt;0,H7*H8,"")</f>
        <v/>
      </c>
      <c r="I9" s="83" t="s">
        <v>37</v>
      </c>
      <c r="J9" s="84"/>
      <c r="K9" s="41" t="str">
        <f>IF(SUM(O3:O14)=0,"",IF(D8="Janvier",O3,IF(D8="Février",O4,IF(D8="Mars",O5,IF(D8="Avril",O6,IF(D8="Mai",O7,IF(D8="Juin",O8,IF(D8="Juillet",O9,IF(D8="Août",O10,IF(D8="Septembre",O11,IF(D8="Octobre",O12,IF(D8="Novembre",O13,IF(D8="Décembre",O14,"")))))))))))))</f>
        <v/>
      </c>
      <c r="N9" s="37" t="s">
        <v>30</v>
      </c>
      <c r="O9" s="42"/>
      <c r="P9" s="37"/>
      <c r="Q9" s="37"/>
    </row>
    <row r="10" spans="3:17" s="60" customFormat="1" ht="33" customHeight="1">
      <c r="C10" s="2"/>
      <c r="D10" s="10"/>
      <c r="E10" s="2"/>
      <c r="F10" s="2"/>
      <c r="G10" s="58" t="s">
        <v>13</v>
      </c>
      <c r="H10" s="32" t="str">
        <f>IF(SUM(O3:O14)&lt;&gt;0,SUM(O3:O14),"")</f>
        <v/>
      </c>
      <c r="I10" s="2"/>
      <c r="J10" s="2"/>
      <c r="K10" s="2"/>
      <c r="N10" s="37" t="s">
        <v>31</v>
      </c>
      <c r="O10" s="42"/>
      <c r="P10" s="37"/>
      <c r="Q10" s="37"/>
    </row>
    <row r="11" spans="3:17" s="60" customFormat="1" ht="28.5" customHeight="1">
      <c r="C11" s="11"/>
      <c r="D11" s="2"/>
      <c r="E11" s="2"/>
      <c r="F11" s="2"/>
      <c r="G11" s="2"/>
      <c r="H11" s="2"/>
      <c r="I11" s="2"/>
      <c r="J11" s="2"/>
      <c r="K11" s="2"/>
      <c r="N11" s="37" t="s">
        <v>32</v>
      </c>
      <c r="O11" s="42"/>
      <c r="P11" s="37"/>
      <c r="Q11" s="37"/>
    </row>
    <row r="12" spans="3:17" s="60" customFormat="1" ht="33" customHeight="1">
      <c r="C12" s="12"/>
      <c r="D12" s="2"/>
      <c r="E12" s="2"/>
      <c r="F12" s="2"/>
      <c r="G12" s="2"/>
      <c r="H12" s="2"/>
      <c r="I12" s="2"/>
      <c r="J12" s="2"/>
      <c r="K12" s="2"/>
      <c r="N12" s="37" t="s">
        <v>33</v>
      </c>
      <c r="O12" s="42"/>
      <c r="P12" s="37"/>
      <c r="Q12" s="37"/>
    </row>
    <row r="13" spans="3:17" s="60" customFormat="1" ht="11.25" customHeight="1">
      <c r="C13" s="2"/>
      <c r="D13" s="2"/>
      <c r="E13" s="2"/>
      <c r="F13" s="2"/>
      <c r="G13" s="2"/>
      <c r="H13" s="2"/>
      <c r="I13" s="2"/>
      <c r="J13" s="2"/>
      <c r="K13" s="2"/>
      <c r="N13" s="37" t="s">
        <v>34</v>
      </c>
      <c r="O13" s="42"/>
      <c r="P13" s="37"/>
      <c r="Q13" s="37"/>
    </row>
    <row r="14" spans="3:17" s="60" customFormat="1" ht="36" customHeight="1">
      <c r="C14" s="2"/>
      <c r="D14" s="13" t="s">
        <v>14</v>
      </c>
      <c r="E14" s="13" t="s">
        <v>15</v>
      </c>
      <c r="F14" s="13" t="s">
        <v>16</v>
      </c>
      <c r="G14" s="13" t="s">
        <v>17</v>
      </c>
      <c r="H14" s="2"/>
      <c r="I14" s="2"/>
      <c r="J14" s="2"/>
      <c r="K14" s="2"/>
      <c r="N14" s="37" t="s">
        <v>35</v>
      </c>
      <c r="O14" s="42"/>
      <c r="P14" s="37"/>
      <c r="Q14" s="37"/>
    </row>
    <row r="15" spans="3:17" s="60" customFormat="1" ht="52.5" customHeight="1">
      <c r="C15" s="2"/>
      <c r="D15" s="14" t="s">
        <v>18</v>
      </c>
      <c r="E15" s="35" t="str">
        <f>IF(H9="","",IF(H9=K9,H9,K9))</f>
        <v/>
      </c>
      <c r="F15" s="33" t="str">
        <f>H5</f>
        <v/>
      </c>
      <c r="G15" s="34" t="str">
        <f>IF(F15="","",IF(AND(H6&lt;=3,K5="VL",OR(H10&lt;=5000,H10&gt;20000)),E15*F15,IF(AND(H6&lt;=3,K5="VL",H10&gt;5000,H10&lt;=20000),(E15*F15)+209,IF(AND(H6=4,K5="VL",OR(H10&lt;=5000,H10&gt;20000)),E15*F15,IF(AND(H6=4,K5="VL",H10&gt;5000,H10&lt;=20000),(E15*F15)+1136,IF(AND(H6=5,K5="VL",OR(H10&lt;=5000,H10&gt;20000)),E15*F15,IF(AND(H6=5,K5="VL",H10&gt;5000,H10&lt;=20000),(E15*F15)+1188,IF(AND(H6=6,K5="VL",OR(H10&lt;=5000,H10&gt;20000)),E15*F15,IF(AND(H6=6,K5="VL",H10&gt;5000,H10&lt;=20000),(E15*F15)+1244,IF(AND(H6&gt;=7,K5="VL",OR(H10&lt;=5000,H10&gt;20000)),E15*F15,IF(AND(H6&gt;=7,K5="VL",H10&gt;5000,H10&lt;=20000),(E15*F15)+1288,IF(AND(H6&lt;3,K5="2 roues",OR(H10&lt;=3000,H10&gt;6000)),E15*F15,IF(AND(H6&lt;3,K5="2 roues",H10&gt;3000,H10&lt;=6000),(E15*F15)+760,IF(AND(H6&gt;2,H6&lt;=5,K5="2 roues",OR(H10&lt;=3000,H10&gt;6000)),E15*F15,IF(AND(OR(H6=3,H6=4,H6=5),K5="2 roues",H10&gt;3000,H10&lt;=6000),(E15*F15)+989,IF(AND(H6&gt;5,K5="2 roues",OR(H10&lt;=3000,H10&gt;6000)),E15*F15,IF(AND(H6&gt;5,K5="2 roues",H10&gt;3000,H10&lt;=6000),(E15*F15)+1351,"")))))))))))))))))</f>
        <v/>
      </c>
      <c r="H15" s="2"/>
      <c r="I15" s="2"/>
      <c r="J15" s="2"/>
      <c r="K15" s="2"/>
    </row>
    <row r="16" spans="3:17" s="60" customFormat="1" ht="11.25" customHeight="1">
      <c r="C16" s="2"/>
      <c r="D16" s="2"/>
      <c r="E16" s="2"/>
      <c r="F16" s="2"/>
      <c r="G16" s="2"/>
      <c r="H16" s="2"/>
      <c r="I16" s="2"/>
      <c r="J16" s="2"/>
      <c r="K16" s="2"/>
    </row>
    <row r="17" spans="3:11" s="60" customFormat="1" ht="11.25" customHeight="1">
      <c r="C17" s="2"/>
      <c r="D17" s="2"/>
      <c r="E17" s="2"/>
      <c r="F17" s="2"/>
      <c r="G17" s="2"/>
      <c r="H17" s="2"/>
      <c r="I17" s="2"/>
      <c r="J17" s="2"/>
      <c r="K17" s="2"/>
    </row>
    <row r="18" spans="3:11" s="60" customFormat="1" ht="11.25" customHeight="1">
      <c r="C18" s="2"/>
      <c r="D18" s="2"/>
      <c r="E18" s="2"/>
      <c r="F18" s="2"/>
      <c r="G18" s="2"/>
      <c r="H18" s="2"/>
      <c r="I18" s="2"/>
      <c r="J18" s="2"/>
      <c r="K18" s="2"/>
    </row>
    <row r="19" spans="3:11" s="60" customFormat="1" ht="11.25" customHeight="1">
      <c r="C19" s="2"/>
      <c r="D19" s="2"/>
      <c r="E19" s="2"/>
      <c r="F19" s="2"/>
      <c r="G19" s="2"/>
      <c r="H19" s="2"/>
      <c r="I19" s="2"/>
      <c r="J19" s="2"/>
      <c r="K19" s="2"/>
    </row>
    <row r="20" spans="3:11" s="60" customFormat="1" ht="11.25" customHeight="1">
      <c r="C20" s="2"/>
      <c r="D20" s="2"/>
      <c r="E20" s="2"/>
      <c r="F20" s="2"/>
      <c r="G20" s="2"/>
      <c r="H20" s="2"/>
      <c r="I20" s="2"/>
      <c r="J20" s="2"/>
      <c r="K20" s="2"/>
    </row>
    <row r="21" spans="3:11" s="60" customFormat="1" ht="11.25" customHeight="1">
      <c r="C21" s="2"/>
      <c r="D21" s="2"/>
      <c r="E21" s="2"/>
      <c r="F21" s="2"/>
      <c r="G21" s="2"/>
      <c r="H21" s="2"/>
      <c r="I21" s="2"/>
      <c r="J21" s="2"/>
      <c r="K21" s="2"/>
    </row>
    <row r="22" spans="3:11" s="60" customFormat="1" ht="11.25" customHeight="1">
      <c r="C22" s="2"/>
      <c r="D22" s="2"/>
      <c r="E22" s="2"/>
      <c r="F22" s="2"/>
      <c r="G22" s="2"/>
      <c r="H22" s="2"/>
      <c r="I22" s="2"/>
      <c r="J22" s="2"/>
      <c r="K22" s="2"/>
    </row>
    <row r="23" spans="3:11" s="60" customFormat="1" ht="20.25" customHeight="1">
      <c r="C23" s="2"/>
      <c r="D23" s="85" t="s">
        <v>19</v>
      </c>
      <c r="E23" s="86"/>
      <c r="F23" s="87"/>
      <c r="G23" s="85" t="s">
        <v>20</v>
      </c>
      <c r="H23" s="86"/>
      <c r="I23" s="86"/>
      <c r="J23" s="86"/>
      <c r="K23" s="87"/>
    </row>
    <row r="24" spans="3:11" s="60" customFormat="1" ht="11.25" customHeight="1">
      <c r="C24" s="2"/>
      <c r="D24" s="67" t="s">
        <v>21</v>
      </c>
      <c r="E24" s="68"/>
      <c r="F24" s="69"/>
      <c r="G24" s="15" t="s">
        <v>21</v>
      </c>
      <c r="H24" s="16"/>
      <c r="I24" s="16"/>
      <c r="J24" s="16"/>
      <c r="K24" s="17"/>
    </row>
    <row r="25" spans="3:11" s="60" customFormat="1" ht="11.25" customHeight="1">
      <c r="C25" s="2"/>
      <c r="D25" s="18"/>
      <c r="E25" s="19"/>
      <c r="F25" s="20"/>
      <c r="G25" s="18"/>
      <c r="H25" s="19"/>
      <c r="I25" s="19"/>
      <c r="J25" s="19"/>
      <c r="K25" s="20"/>
    </row>
    <row r="26" spans="3:11" s="60" customFormat="1" ht="11.25" customHeight="1">
      <c r="C26" s="2"/>
      <c r="D26" s="18"/>
      <c r="E26" s="19"/>
      <c r="F26" s="20"/>
      <c r="G26" s="18"/>
      <c r="H26" s="19"/>
      <c r="I26" s="19"/>
      <c r="J26" s="19"/>
      <c r="K26" s="20"/>
    </row>
    <row r="27" spans="3:11" s="60" customFormat="1" ht="11.25" customHeight="1">
      <c r="C27" s="2"/>
      <c r="D27" s="18"/>
      <c r="E27" s="19"/>
      <c r="F27" s="20"/>
      <c r="G27" s="18"/>
      <c r="H27" s="19"/>
      <c r="I27" s="19"/>
      <c r="J27" s="19"/>
      <c r="K27" s="20"/>
    </row>
    <row r="28" spans="3:11" s="60" customFormat="1" ht="11.25" customHeight="1">
      <c r="C28" s="2"/>
      <c r="D28" s="18" t="s">
        <v>22</v>
      </c>
      <c r="E28" s="19"/>
      <c r="F28" s="20"/>
      <c r="G28" s="18" t="s">
        <v>23</v>
      </c>
      <c r="H28" s="19"/>
      <c r="I28" s="70"/>
      <c r="J28" s="71"/>
      <c r="K28" s="72"/>
    </row>
    <row r="29" spans="3:11" s="60" customFormat="1" ht="11.25" customHeight="1">
      <c r="C29" s="2"/>
      <c r="D29" s="18"/>
      <c r="E29" s="19"/>
      <c r="F29" s="20"/>
      <c r="G29" s="18"/>
      <c r="H29" s="19"/>
      <c r="I29" s="21"/>
      <c r="J29" s="21"/>
      <c r="K29" s="22"/>
    </row>
    <row r="30" spans="3:11" s="60" customFormat="1" ht="11.25" customHeight="1">
      <c r="C30" s="2"/>
      <c r="D30" s="18"/>
      <c r="E30" s="19"/>
      <c r="F30" s="20"/>
      <c r="G30" s="18"/>
      <c r="H30" s="19"/>
      <c r="I30" s="21"/>
      <c r="J30" s="21"/>
      <c r="K30" s="22"/>
    </row>
    <row r="31" spans="3:11" s="60" customFormat="1" ht="11.25" customHeight="1">
      <c r="C31" s="2"/>
      <c r="D31" s="18"/>
      <c r="E31" s="19"/>
      <c r="F31" s="20"/>
      <c r="G31" s="18"/>
      <c r="H31" s="19"/>
      <c r="I31" s="21"/>
      <c r="J31" s="21"/>
      <c r="K31" s="22"/>
    </row>
    <row r="32" spans="3:11" s="60" customFormat="1" ht="11.25" customHeight="1">
      <c r="C32" s="2"/>
      <c r="D32" s="18"/>
      <c r="E32" s="19"/>
      <c r="F32" s="20"/>
      <c r="G32" s="18"/>
      <c r="H32" s="19"/>
      <c r="I32" s="21"/>
      <c r="J32" s="21"/>
      <c r="K32" s="22"/>
    </row>
    <row r="33" spans="3:11" s="60" customFormat="1" ht="11.25" customHeight="1">
      <c r="C33" s="2"/>
      <c r="D33" s="18"/>
      <c r="E33" s="19"/>
      <c r="F33" s="20"/>
      <c r="G33" s="18" t="s">
        <v>24</v>
      </c>
      <c r="H33" s="19"/>
      <c r="I33" s="21"/>
      <c r="J33" s="21"/>
      <c r="K33" s="22"/>
    </row>
    <row r="34" spans="3:11" s="60" customFormat="1" ht="15.75" customHeight="1">
      <c r="C34" s="2"/>
      <c r="D34" s="23"/>
      <c r="E34" s="24"/>
      <c r="F34" s="25"/>
      <c r="G34" s="23"/>
      <c r="H34" s="24"/>
      <c r="I34" s="26"/>
      <c r="J34" s="26"/>
      <c r="K34" s="27"/>
    </row>
  </sheetData>
  <mergeCells count="8">
    <mergeCell ref="D24:F24"/>
    <mergeCell ref="I28:K28"/>
    <mergeCell ref="D2:K3"/>
    <mergeCell ref="D5:E5"/>
    <mergeCell ref="D6:E6"/>
    <mergeCell ref="I9:J9"/>
    <mergeCell ref="D23:F23"/>
    <mergeCell ref="G23:K23"/>
  </mergeCells>
  <dataValidations count="2">
    <dataValidation type="list" allowBlank="1" showErrorMessage="1" sqref="K5">
      <formula1>"VL,2 roues"</formula1>
    </dataValidation>
    <dataValidation type="list" allowBlank="1" showErrorMessage="1" sqref="D8">
      <formula1>"Janvier,Février,Mars,Avril,Mai,Juin,Juillet,Août,Septembre,Octobre,Novembre,Décembre"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3" name="Button 2">
              <controlPr defaultSize="0" print="0" autoFill="0" autoPict="0" macro="[0]!ValidationRH">
                <anchor moveWithCells="1" sizeWithCells="1">
                  <from>
                    <xdr:col>6</xdr:col>
                    <xdr:colOff>1952625</xdr:colOff>
                    <xdr:row>30</xdr:row>
                    <xdr:rowOff>47625</xdr:rowOff>
                  </from>
                  <to>
                    <xdr:col>8</xdr:col>
                    <xdr:colOff>647700</xdr:colOff>
                    <xdr:row>33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Total</vt:lpstr>
      <vt:lpstr>Matrice</vt:lpstr>
      <vt:lpstr>NDF VCO</vt:lpstr>
      <vt:lpstr>NDF ISA</vt:lpstr>
      <vt:lpstr>NDF NBA</vt:lpstr>
    </vt:vector>
  </TitlesOfParts>
  <Company>TIPSO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 SALL</dc:creator>
  <cp:lastModifiedBy>Guy Blancher</cp:lastModifiedBy>
  <cp:lastPrinted>2020-02-14T09:31:44Z</cp:lastPrinted>
  <dcterms:created xsi:type="dcterms:W3CDTF">2014-11-13T14:51:35Z</dcterms:created>
  <dcterms:modified xsi:type="dcterms:W3CDTF">2020-04-15T07:01:18Z</dcterms:modified>
</cp:coreProperties>
</file>