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60" windowWidth="20115" windowHeight="10560"/>
  </bookViews>
  <sheets>
    <sheet name="Planning" sheetId="1" r:id="rId1"/>
    <sheet name="Archives" sheetId="4" state="hidden" r:id="rId2"/>
    <sheet name="Paramètres" sheetId="2" r:id="rId3"/>
    <sheet name="Trame de planning" sheetId="3" r:id="rId4"/>
    <sheet name="Feuil2" sheetId="5" r:id="rId5"/>
  </sheets>
  <definedNames>
    <definedName name="Annee">OFFSET(Paramètres!$L$1:$L$4,,,Paramètres!$L:$L)</definedName>
    <definedName name="Mois">OFFSET(Paramètres!$J$1,,,COUNTA(Paramètres!$J:$J))</definedName>
  </definedNames>
  <calcPr calcId="152511"/>
</workbook>
</file>

<file path=xl/calcChain.xml><?xml version="1.0" encoding="utf-8"?>
<calcChain xmlns="http://schemas.openxmlformats.org/spreadsheetml/2006/main">
  <c r="B4" i="1" l="1"/>
  <c r="B6" i="1" l="1"/>
  <c r="B1" i="2"/>
  <c r="C4" i="2" l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C3" i="2" l="1"/>
  <c r="C11" i="2"/>
  <c r="C6" i="2"/>
  <c r="C13" i="2"/>
  <c r="C7" i="2"/>
  <c r="C12" i="2"/>
  <c r="C15" i="2"/>
  <c r="C14" i="2"/>
  <c r="C9" i="2"/>
  <c r="C5" i="2"/>
  <c r="C10" i="2"/>
  <c r="C8" i="2"/>
</calcChain>
</file>

<file path=xl/sharedStrings.xml><?xml version="1.0" encoding="utf-8"?>
<sst xmlns="http://schemas.openxmlformats.org/spreadsheetml/2006/main" count="411" uniqueCount="57">
  <si>
    <t>Année</t>
  </si>
  <si>
    <t>1er Janvier</t>
  </si>
  <si>
    <t>Pâques</t>
  </si>
  <si>
    <t>Lundi de Pâques</t>
  </si>
  <si>
    <t>1er Mai</t>
  </si>
  <si>
    <t>Ascenscion</t>
  </si>
  <si>
    <t>5/14/2015</t>
  </si>
  <si>
    <t>Pentecôte</t>
  </si>
  <si>
    <t>5/24/2015</t>
  </si>
  <si>
    <t>Lundi de la Pentecôte</t>
  </si>
  <si>
    <t>5/25/2015</t>
  </si>
  <si>
    <t>7/14/2015</t>
  </si>
  <si>
    <t>8/15/2015</t>
  </si>
  <si>
    <t>1er Novembre</t>
  </si>
  <si>
    <t>12/25/2015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</si>
  <si>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</si>
  <si>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</si>
  <si>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</si>
  <si>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</si>
  <si>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</si>
  <si>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</si>
  <si>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</si>
  <si>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</si>
  <si>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</si>
  <si>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</si>
  <si>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</si>
  <si>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</si>
  <si>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</t>
  </si>
  <si>
    <t>RH</t>
  </si>
  <si>
    <t>RF</t>
  </si>
  <si>
    <t>S</t>
  </si>
  <si>
    <t>J1</t>
  </si>
  <si>
    <t>N</t>
  </si>
  <si>
    <t>RA</t>
  </si>
  <si>
    <t>W</t>
  </si>
  <si>
    <t>CA</t>
  </si>
  <si>
    <t>RI</t>
  </si>
  <si>
    <t>RT</t>
  </si>
  <si>
    <t>Cédric théorique</t>
  </si>
  <si>
    <t>Cédric Réel</t>
  </si>
  <si>
    <t>Vanessa théorique</t>
  </si>
  <si>
    <t>Vanessa Réel</t>
  </si>
  <si>
    <t>Assadom Théorique</t>
  </si>
  <si>
    <t>Assadom Réel</t>
  </si>
  <si>
    <t>Papi Mami Théorique</t>
  </si>
  <si>
    <t>Papi Mami Réel</t>
  </si>
  <si>
    <t>Total Heure Assadom</t>
  </si>
  <si>
    <t>Total Heure Papi Mami</t>
  </si>
  <si>
    <t>Planning Cédric</t>
  </si>
  <si>
    <t>L</t>
  </si>
  <si>
    <t>J</t>
  </si>
  <si>
    <t>V</t>
  </si>
  <si>
    <t>D</t>
  </si>
  <si>
    <t>Planning Vanessa</t>
  </si>
  <si>
    <t>2016-Mars</t>
  </si>
  <si>
    <t>2016-Avril</t>
  </si>
  <si>
    <t>2016-Février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</si>
</sst>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d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3399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6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4" borderId="2" xfId="0" applyNumberFormat="1" applyFill="1" applyBorder="1" applyAlignment="1">
      <alignment horizontal="center" vertical="center"/>
    </xf>
    <xf numFmtId="0" fontId="1" fillId="17" borderId="2" xfId="0" applyNumberFormat="1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4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165" fontId="0" fillId="0" borderId="0" xfId="0" applyNumberFormat="1"/>
    <xf numFmtId="164" fontId="0" fillId="0" borderId="6" xfId="0" applyNumberFormat="1" applyBorder="1" applyAlignment="1">
      <alignment horizontal="center" vertical="center" textRotation="255"/>
    </xf>
    <xf numFmtId="164" fontId="0" fillId="0" borderId="7" xfId="0" applyNumberFormat="1" applyBorder="1" applyAlignment="1">
      <alignment horizontal="center" vertical="center" textRotation="255"/>
    </xf>
    <xf numFmtId="164" fontId="0" fillId="0" borderId="8" xfId="0" applyNumberFormat="1" applyBorder="1" applyAlignment="1">
      <alignment horizontal="center" vertical="center" textRotation="255"/>
    </xf>
    <xf numFmtId="0" fontId="0" fillId="0" borderId="9" xfId="0" applyBorder="1"/>
    <xf numFmtId="0" fontId="0" fillId="2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1" fillId="17" borderId="11" xfId="0" applyFont="1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7" borderId="12" xfId="0" applyFill="1" applyBorder="1" applyAlignment="1">
      <alignment horizontal="center" vertical="center"/>
    </xf>
    <xf numFmtId="0" fontId="0" fillId="0" borderId="13" xfId="0" applyBorder="1"/>
    <xf numFmtId="0" fontId="0" fillId="7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/>
    </xf>
    <xf numFmtId="0" fontId="0" fillId="2" borderId="10" xfId="0" applyNumberForma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Continuous"/>
    </xf>
    <xf numFmtId="0" fontId="3" fillId="0" borderId="0" xfId="0" applyFont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</cellXfs>
  <cellStyles count="1">
    <cellStyle name="Normal" xfId="0" builtinId="0"/>
  </cellStyles>
  <dxfs count="4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3399"/>
      <color rgb="FF990033"/>
      <color rgb="FFFF6600"/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247650</xdr:colOff>
      <xdr:row>1</xdr:row>
      <xdr:rowOff>133349</xdr:rowOff>
    </xdr:from>
    <xdr:to>
      <xdr:col>38</xdr:col>
      <xdr:colOff>542925</xdr:colOff>
      <xdr:row>11</xdr:row>
      <xdr:rowOff>123824</xdr:rowOff>
    </xdr:to>
    <xdr:sp macro="" textlink="">
      <xdr:nvSpPr>
        <xdr:cNvPr id="2" name="ZoneTexte 1"/>
        <xdr:cNvSpPr txBox="1"/>
      </xdr:nvSpPr>
      <xdr:spPr>
        <a:xfrm>
          <a:off x="9315450" y="323849"/>
          <a:ext cx="3343275" cy="31718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Choisir la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période avec les listes déroulantes des cellules A1 et A2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Toute période affichée est enregistrée sur la feuille masquée "Archives" quand on en affiche une nouvelle.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Quand on demande une période, si elle a été enregistrée, elle remonte à l'affichage.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elle n'a jamais été enregistrée, la période s'affiche mais vierge.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Pour le chevauchement des M et des N, le premier du mois n'est pas examiné faute de pouvoir rechercher la valeur du dernier jour du mois précédent.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8"/>
  <sheetViews>
    <sheetView tabSelected="1" zoomScaleNormal="100" workbookViewId="0">
      <selection activeCell="A6" sqref="A6"/>
    </sheetView>
  </sheetViews>
  <sheetFormatPr baseColWidth="10" defaultRowHeight="15" x14ac:dyDescent="0.25"/>
  <cols>
    <col min="1" max="1" width="22.7109375" customWidth="1"/>
    <col min="2" max="32" width="3.28515625" customWidth="1"/>
    <col min="33" max="33" width="0" hidden="1" customWidth="1"/>
  </cols>
  <sheetData>
    <row r="1" spans="1:32" x14ac:dyDescent="0.25">
      <c r="A1" s="57">
        <v>2016</v>
      </c>
    </row>
    <row r="2" spans="1:32" x14ac:dyDescent="0.25">
      <c r="A2" s="57" t="s">
        <v>17</v>
      </c>
    </row>
    <row r="3" spans="1:32" ht="15.75" thickBot="1" x14ac:dyDescent="0.3"/>
    <row r="4" spans="1:32" ht="20.25" thickTop="1" thickBot="1" x14ac:dyDescent="0.35">
      <c r="B4" s="58" t="str">
        <f xml:space="preserve"> "Période du " &amp;TEXT(DATE(A1,VLOOKUP(A2,Paramètres!J1:K12,2,0),1), "jj mmmm aaaa ")&amp; " au " &amp;TEXT(DATE(A1,VLOOKUP(A2,Paramètres!J1:K12,2,0)+1,1)-1, "jj mmmm aaaa ")</f>
        <v xml:space="preserve">Période du 01 mars 2016  au 31 mars 2016 </v>
      </c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6"/>
    </row>
    <row r="5" spans="1:32" ht="16.5" thickTop="1" thickBot="1" x14ac:dyDescent="0.3"/>
    <row r="6" spans="1:32" ht="108" thickTop="1" thickBot="1" x14ac:dyDescent="0.3">
      <c r="B6" s="35">
        <f>DATE(A1,VLOOKUP(A2,Paramètres!J1:K12,2,0),1)</f>
        <v>42430</v>
      </c>
      <c r="C6" s="36">
        <f>B6+1</f>
        <v>42431</v>
      </c>
      <c r="D6" s="36">
        <f t="shared" ref="D6:AF6" si="0">C6+1</f>
        <v>42432</v>
      </c>
      <c r="E6" s="36">
        <f t="shared" si="0"/>
        <v>42433</v>
      </c>
      <c r="F6" s="36">
        <f t="shared" si="0"/>
        <v>42434</v>
      </c>
      <c r="G6" s="36">
        <f t="shared" si="0"/>
        <v>42435</v>
      </c>
      <c r="H6" s="36">
        <f t="shared" si="0"/>
        <v>42436</v>
      </c>
      <c r="I6" s="36">
        <f t="shared" si="0"/>
        <v>42437</v>
      </c>
      <c r="J6" s="36">
        <f t="shared" si="0"/>
        <v>42438</v>
      </c>
      <c r="K6" s="36">
        <f t="shared" si="0"/>
        <v>42439</v>
      </c>
      <c r="L6" s="36">
        <f t="shared" si="0"/>
        <v>42440</v>
      </c>
      <c r="M6" s="36">
        <f t="shared" si="0"/>
        <v>42441</v>
      </c>
      <c r="N6" s="36">
        <f t="shared" si="0"/>
        <v>42442</v>
      </c>
      <c r="O6" s="36">
        <f t="shared" si="0"/>
        <v>42443</v>
      </c>
      <c r="P6" s="36">
        <f t="shared" si="0"/>
        <v>42444</v>
      </c>
      <c r="Q6" s="36">
        <f t="shared" si="0"/>
        <v>42445</v>
      </c>
      <c r="R6" s="36">
        <f t="shared" si="0"/>
        <v>42446</v>
      </c>
      <c r="S6" s="36">
        <f t="shared" si="0"/>
        <v>42447</v>
      </c>
      <c r="T6" s="36">
        <f t="shared" si="0"/>
        <v>42448</v>
      </c>
      <c r="U6" s="36">
        <f t="shared" si="0"/>
        <v>42449</v>
      </c>
      <c r="V6" s="36">
        <f t="shared" si="0"/>
        <v>42450</v>
      </c>
      <c r="W6" s="36">
        <f t="shared" si="0"/>
        <v>42451</v>
      </c>
      <c r="X6" s="36">
        <f t="shared" si="0"/>
        <v>42452</v>
      </c>
      <c r="Y6" s="36">
        <f t="shared" si="0"/>
        <v>42453</v>
      </c>
      <c r="Z6" s="36">
        <f t="shared" si="0"/>
        <v>42454</v>
      </c>
      <c r="AA6" s="36">
        <f t="shared" si="0"/>
        <v>42455</v>
      </c>
      <c r="AB6" s="36">
        <f t="shared" si="0"/>
        <v>42456</v>
      </c>
      <c r="AC6" s="36">
        <f t="shared" si="0"/>
        <v>42457</v>
      </c>
      <c r="AD6" s="36">
        <f t="shared" si="0"/>
        <v>42458</v>
      </c>
      <c r="AE6" s="36">
        <f t="shared" si="0"/>
        <v>42459</v>
      </c>
      <c r="AF6" s="37">
        <f t="shared" si="0"/>
        <v>42460</v>
      </c>
    </row>
    <row r="7" spans="1:32" x14ac:dyDescent="0.25">
      <c r="A7" s="38" t="s">
        <v>38</v>
      </c>
      <c r="B7" s="55" t="s">
        <v>31</v>
      </c>
      <c r="C7" s="39"/>
      <c r="D7" s="39"/>
      <c r="E7" s="39"/>
      <c r="F7" s="40"/>
      <c r="G7" s="41"/>
      <c r="H7" s="41"/>
      <c r="I7" s="41"/>
      <c r="J7" s="42"/>
      <c r="K7" s="42"/>
      <c r="L7" s="43"/>
      <c r="M7" s="44"/>
      <c r="N7" s="44"/>
      <c r="O7" s="44"/>
      <c r="P7" s="43"/>
      <c r="Q7" s="42"/>
      <c r="R7" s="42"/>
      <c r="S7" s="45"/>
      <c r="T7" s="45"/>
      <c r="U7" s="45"/>
      <c r="V7" s="45"/>
      <c r="W7" s="45"/>
      <c r="X7" s="42"/>
      <c r="Y7" s="42"/>
      <c r="Z7" s="45"/>
      <c r="AA7" s="45"/>
      <c r="AB7" s="45"/>
      <c r="AC7" s="45"/>
      <c r="AD7" s="45"/>
      <c r="AE7" s="41"/>
      <c r="AF7" s="41"/>
    </row>
    <row r="8" spans="1:32" x14ac:dyDescent="0.25">
      <c r="A8" s="47" t="s">
        <v>39</v>
      </c>
      <c r="B8" s="23"/>
      <c r="C8" s="18"/>
      <c r="D8" s="18"/>
      <c r="E8" s="18" t="s">
        <v>27</v>
      </c>
      <c r="F8" s="22"/>
      <c r="G8" s="20"/>
      <c r="H8" s="20"/>
      <c r="I8" s="20"/>
      <c r="J8" s="26"/>
      <c r="K8" s="21"/>
      <c r="L8" s="27"/>
      <c r="M8" s="28"/>
      <c r="N8" s="28"/>
      <c r="O8" s="28"/>
      <c r="P8" s="28"/>
      <c r="Q8" s="21"/>
      <c r="R8" s="21"/>
      <c r="S8" s="22"/>
      <c r="T8" s="22"/>
      <c r="U8" s="22"/>
      <c r="V8" s="22"/>
      <c r="W8" s="22"/>
      <c r="X8" s="21"/>
      <c r="Y8" s="21"/>
      <c r="Z8" s="22"/>
      <c r="AA8" s="22"/>
      <c r="AB8" s="22"/>
      <c r="AC8" s="22"/>
      <c r="AD8" s="22"/>
      <c r="AE8" s="20"/>
      <c r="AF8" s="20"/>
    </row>
    <row r="9" spans="1:32" x14ac:dyDescent="0.25">
      <c r="A9" s="47" t="s">
        <v>40</v>
      </c>
      <c r="B9" s="29"/>
      <c r="C9" s="30"/>
      <c r="D9" s="30"/>
      <c r="E9" s="22"/>
      <c r="F9" s="24"/>
      <c r="G9" s="30"/>
      <c r="H9" s="30"/>
      <c r="I9" s="22"/>
      <c r="J9" s="21"/>
      <c r="K9" s="21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</row>
    <row r="10" spans="1:32" x14ac:dyDescent="0.25">
      <c r="A10" s="47" t="s">
        <v>41</v>
      </c>
      <c r="B10" s="23"/>
      <c r="C10" s="30"/>
      <c r="D10" s="30" t="s">
        <v>32</v>
      </c>
      <c r="E10" s="22"/>
      <c r="F10" s="22"/>
      <c r="G10" s="30"/>
      <c r="H10" s="30"/>
      <c r="I10" s="22"/>
      <c r="J10" s="21"/>
      <c r="K10" s="21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</row>
    <row r="11" spans="1:32" x14ac:dyDescent="0.25">
      <c r="A11" s="47" t="s">
        <v>42</v>
      </c>
      <c r="B11" s="25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</row>
    <row r="12" spans="1:32" x14ac:dyDescent="0.25">
      <c r="A12" s="47" t="s">
        <v>43</v>
      </c>
      <c r="B12" s="25"/>
      <c r="C12" s="22"/>
      <c r="D12" s="22"/>
      <c r="E12" s="22">
        <v>3</v>
      </c>
      <c r="F12" s="22"/>
      <c r="G12" s="22"/>
      <c r="H12" s="22"/>
      <c r="I12" s="22"/>
      <c r="J12" s="22"/>
      <c r="K12" s="22"/>
      <c r="L12" s="22"/>
      <c r="M12" s="19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</row>
    <row r="13" spans="1:32" x14ac:dyDescent="0.25">
      <c r="A13" s="47" t="s">
        <v>44</v>
      </c>
      <c r="B13" s="25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</row>
    <row r="14" spans="1:32" ht="15.75" thickBot="1" x14ac:dyDescent="0.3">
      <c r="A14" s="50" t="s">
        <v>45</v>
      </c>
      <c r="B14" s="51"/>
      <c r="C14" s="52"/>
      <c r="D14" s="52"/>
      <c r="E14" s="52">
        <v>3</v>
      </c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</row>
    <row r="17" spans="7:7" x14ac:dyDescent="0.25">
      <c r="G17" t="s">
        <v>46</v>
      </c>
    </row>
    <row r="18" spans="7:7" x14ac:dyDescent="0.25">
      <c r="G18" t="s">
        <v>47</v>
      </c>
    </row>
  </sheetData>
  <mergeCells count="1">
    <mergeCell ref="B4:AE4"/>
  </mergeCells>
  <conditionalFormatting sqref="B6:AF6">
    <cfRule type="expression" dxfId="40" priority="40">
      <formula>WEEKDAY(B$6,2)&gt;5</formula>
    </cfRule>
  </conditionalFormatting>
  <conditionalFormatting sqref="B7:AF14">
    <cfRule type="expression" dxfId="1" priority="2">
      <formula>WEEKDAY(#REF!,2)&gt;5</formula>
    </cfRule>
  </conditionalFormatting>
  <dataValidations count="2">
    <dataValidation type="list" allowBlank="1" showInputMessage="1" showErrorMessage="1" sqref="A1">
      <formula1>Annee</formula1>
    </dataValidation>
    <dataValidation type="list" allowBlank="1" showInputMessage="1" showErrorMessage="1" sqref="A2">
      <formula1>Mois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F2A9A760-9B6F-407F-A6A2-6B45DD8AD14E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B6:AF6</xm:sqref>
        </x14:conditionalFormatting>
        <x14:conditionalFormatting xmlns:xm="http://schemas.microsoft.com/office/excel/2006/main">
          <x14:cfRule type="expression" priority="1" id="{5146ED9C-62CA-46E4-A9D7-58721B213D5E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B7:AF14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9"/>
  <sheetViews>
    <sheetView workbookViewId="0">
      <selection activeCell="C3" sqref="C3"/>
    </sheetView>
  </sheetViews>
  <sheetFormatPr baseColWidth="10" defaultRowHeight="15" x14ac:dyDescent="0.25"/>
  <cols>
    <col min="2" max="2" width="22.28515625" customWidth="1"/>
    <col min="3" max="33" width="3.28515625" customWidth="1"/>
  </cols>
  <sheetData>
    <row r="1" spans="1:33" ht="15.75" thickBot="1" x14ac:dyDescent="0.3">
      <c r="A1" t="s">
        <v>56</v>
      </c>
    </row>
    <row r="2" spans="1:33" x14ac:dyDescent="0.25">
      <c r="B2" s="38" t="s">
        <v>38</v>
      </c>
      <c r="C2" s="55" t="s">
        <v>31</v>
      </c>
      <c r="D2" s="39" t="s">
        <v>27</v>
      </c>
      <c r="E2" s="39" t="s">
        <v>27</v>
      </c>
      <c r="F2" s="39" t="s">
        <v>27</v>
      </c>
      <c r="G2" s="40"/>
      <c r="H2" s="41" t="s">
        <v>30</v>
      </c>
      <c r="I2" s="41" t="s">
        <v>30</v>
      </c>
      <c r="J2" s="41" t="s">
        <v>30</v>
      </c>
      <c r="K2" s="42" t="s">
        <v>28</v>
      </c>
      <c r="L2" s="42" t="s">
        <v>28</v>
      </c>
      <c r="M2" s="43" t="s">
        <v>36</v>
      </c>
      <c r="N2" s="44" t="s">
        <v>34</v>
      </c>
      <c r="O2" s="44" t="s">
        <v>34</v>
      </c>
      <c r="P2" s="44" t="s">
        <v>34</v>
      </c>
      <c r="Q2" s="43" t="s">
        <v>36</v>
      </c>
      <c r="R2" s="42" t="s">
        <v>28</v>
      </c>
      <c r="S2" s="42" t="s">
        <v>28</v>
      </c>
      <c r="T2" s="45"/>
      <c r="U2" s="45"/>
      <c r="V2" s="45"/>
      <c r="W2" s="45"/>
      <c r="X2" s="45"/>
      <c r="Y2" s="42" t="s">
        <v>28</v>
      </c>
      <c r="Z2" s="42" t="s">
        <v>28</v>
      </c>
      <c r="AA2" s="45"/>
      <c r="AB2" s="45"/>
      <c r="AC2" s="45"/>
      <c r="AD2" s="45"/>
      <c r="AE2" s="45"/>
      <c r="AF2" s="41" t="s">
        <v>30</v>
      </c>
      <c r="AG2" s="41" t="s">
        <v>30</v>
      </c>
    </row>
    <row r="3" spans="1:33" x14ac:dyDescent="0.25">
      <c r="B3" s="47" t="s">
        <v>39</v>
      </c>
      <c r="C3" s="23" t="s">
        <v>29</v>
      </c>
      <c r="D3" s="18" t="s">
        <v>27</v>
      </c>
      <c r="E3" s="18" t="s">
        <v>27</v>
      </c>
      <c r="F3" s="18" t="s">
        <v>27</v>
      </c>
      <c r="G3" s="22"/>
      <c r="H3" s="20" t="s">
        <v>30</v>
      </c>
      <c r="I3" s="20" t="s">
        <v>30</v>
      </c>
      <c r="J3" s="20" t="s">
        <v>30</v>
      </c>
      <c r="K3" s="26" t="s">
        <v>28</v>
      </c>
      <c r="L3" s="21" t="s">
        <v>28</v>
      </c>
      <c r="M3" s="27" t="s">
        <v>36</v>
      </c>
      <c r="N3" s="28" t="s">
        <v>36</v>
      </c>
      <c r="O3" s="28" t="s">
        <v>36</v>
      </c>
      <c r="P3" s="28" t="s">
        <v>36</v>
      </c>
      <c r="Q3" s="28" t="s">
        <v>36</v>
      </c>
      <c r="R3" s="21" t="s">
        <v>28</v>
      </c>
      <c r="S3" s="21" t="s">
        <v>28</v>
      </c>
      <c r="T3" s="22"/>
      <c r="U3" s="22"/>
      <c r="V3" s="22"/>
      <c r="W3" s="22"/>
      <c r="X3" s="22"/>
      <c r="Y3" s="21" t="s">
        <v>28</v>
      </c>
      <c r="Z3" s="21" t="s">
        <v>28</v>
      </c>
      <c r="AA3" s="22"/>
      <c r="AB3" s="22"/>
      <c r="AC3" s="22"/>
      <c r="AD3" s="22"/>
      <c r="AE3" s="22"/>
      <c r="AF3" s="20" t="s">
        <v>30</v>
      </c>
      <c r="AG3" s="20" t="s">
        <v>30</v>
      </c>
    </row>
    <row r="4" spans="1:33" x14ac:dyDescent="0.25">
      <c r="B4" s="47" t="s">
        <v>40</v>
      </c>
      <c r="C4" s="29" t="s">
        <v>32</v>
      </c>
      <c r="D4" s="30" t="s">
        <v>32</v>
      </c>
      <c r="E4" s="30" t="s">
        <v>32</v>
      </c>
      <c r="F4" s="22"/>
      <c r="G4" s="24"/>
      <c r="H4" s="30" t="s">
        <v>32</v>
      </c>
      <c r="I4" s="30" t="s">
        <v>32</v>
      </c>
      <c r="J4" s="22"/>
      <c r="K4" s="21" t="s">
        <v>28</v>
      </c>
      <c r="L4" s="21" t="s">
        <v>28</v>
      </c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</row>
    <row r="5" spans="1:33" x14ac:dyDescent="0.25">
      <c r="B5" s="47" t="s">
        <v>41</v>
      </c>
      <c r="C5" s="23" t="s">
        <v>29</v>
      </c>
      <c r="D5" s="30" t="s">
        <v>32</v>
      </c>
      <c r="E5" s="30" t="s">
        <v>32</v>
      </c>
      <c r="F5" s="22"/>
      <c r="G5" s="22"/>
      <c r="H5" s="30" t="s">
        <v>32</v>
      </c>
      <c r="I5" s="30" t="s">
        <v>32</v>
      </c>
      <c r="J5" s="22"/>
      <c r="K5" s="21" t="s">
        <v>28</v>
      </c>
      <c r="L5" s="21" t="s">
        <v>28</v>
      </c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</row>
    <row r="6" spans="1:33" x14ac:dyDescent="0.25">
      <c r="B6" s="47" t="s">
        <v>42</v>
      </c>
      <c r="C6" s="25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x14ac:dyDescent="0.25">
      <c r="B7" s="47" t="s">
        <v>43</v>
      </c>
      <c r="C7" s="25"/>
      <c r="D7" s="22"/>
      <c r="E7" s="22"/>
      <c r="F7" s="22"/>
      <c r="G7" s="22"/>
      <c r="H7" s="22"/>
      <c r="I7" s="22"/>
      <c r="J7" s="22"/>
      <c r="K7" s="22"/>
      <c r="L7" s="22"/>
      <c r="M7" s="22"/>
      <c r="N7" s="19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</row>
    <row r="8" spans="1:33" x14ac:dyDescent="0.25">
      <c r="B8" s="47" t="s">
        <v>44</v>
      </c>
      <c r="C8" s="25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</row>
    <row r="9" spans="1:33" ht="15.75" thickBot="1" x14ac:dyDescent="0.3">
      <c r="B9" s="50" t="s">
        <v>45</v>
      </c>
      <c r="C9" s="51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</row>
    <row r="11" spans="1:33" ht="15.75" thickBot="1" x14ac:dyDescent="0.3">
      <c r="A11" t="s">
        <v>54</v>
      </c>
    </row>
    <row r="12" spans="1:33" x14ac:dyDescent="0.25">
      <c r="B12" s="38" t="s">
        <v>38</v>
      </c>
      <c r="C12" s="55" t="s">
        <v>31</v>
      </c>
      <c r="D12" s="39"/>
      <c r="E12" s="39"/>
      <c r="F12" s="39"/>
      <c r="G12" s="40"/>
      <c r="H12" s="41"/>
      <c r="I12" s="41"/>
      <c r="J12" s="41"/>
      <c r="K12" s="42"/>
      <c r="L12" s="42"/>
      <c r="M12" s="43"/>
      <c r="N12" s="44"/>
      <c r="O12" s="44"/>
      <c r="P12" s="44"/>
      <c r="Q12" s="43"/>
      <c r="R12" s="42"/>
      <c r="S12" s="42"/>
      <c r="T12" s="45"/>
      <c r="U12" s="45"/>
      <c r="V12" s="45"/>
      <c r="W12" s="45"/>
      <c r="X12" s="45"/>
      <c r="Y12" s="42"/>
      <c r="Z12" s="42"/>
      <c r="AA12" s="45"/>
      <c r="AB12" s="45"/>
      <c r="AC12" s="45"/>
      <c r="AD12" s="45"/>
      <c r="AE12" s="45"/>
      <c r="AF12" s="41"/>
      <c r="AG12" s="41"/>
    </row>
    <row r="13" spans="1:33" x14ac:dyDescent="0.25">
      <c r="B13" s="47" t="s">
        <v>39</v>
      </c>
      <c r="C13" s="23"/>
      <c r="D13" s="18"/>
      <c r="E13" s="18"/>
      <c r="F13" s="18" t="s">
        <v>27</v>
      </c>
      <c r="G13" s="22"/>
      <c r="H13" s="20"/>
      <c r="I13" s="20"/>
      <c r="J13" s="20"/>
      <c r="K13" s="26"/>
      <c r="L13" s="21"/>
      <c r="M13" s="27"/>
      <c r="N13" s="28"/>
      <c r="O13" s="28"/>
      <c r="P13" s="28"/>
      <c r="Q13" s="28"/>
      <c r="R13" s="21"/>
      <c r="S13" s="21"/>
      <c r="T13" s="22"/>
      <c r="U13" s="22"/>
      <c r="V13" s="22"/>
      <c r="W13" s="22"/>
      <c r="X13" s="22"/>
      <c r="Y13" s="21"/>
      <c r="Z13" s="21"/>
      <c r="AA13" s="22"/>
      <c r="AB13" s="22"/>
      <c r="AC13" s="22"/>
      <c r="AD13" s="22"/>
      <c r="AE13" s="22"/>
      <c r="AF13" s="20"/>
      <c r="AG13" s="20"/>
    </row>
    <row r="14" spans="1:33" x14ac:dyDescent="0.25">
      <c r="B14" s="47" t="s">
        <v>40</v>
      </c>
      <c r="C14" s="29"/>
      <c r="D14" s="30"/>
      <c r="E14" s="30"/>
      <c r="F14" s="22"/>
      <c r="G14" s="24"/>
      <c r="H14" s="30"/>
      <c r="I14" s="30"/>
      <c r="J14" s="22"/>
      <c r="K14" s="21"/>
      <c r="L14" s="21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</row>
    <row r="15" spans="1:33" x14ac:dyDescent="0.25">
      <c r="B15" s="47" t="s">
        <v>41</v>
      </c>
      <c r="C15" s="23"/>
      <c r="D15" s="30"/>
      <c r="E15" s="30" t="s">
        <v>32</v>
      </c>
      <c r="F15" s="22"/>
      <c r="G15" s="22"/>
      <c r="H15" s="30"/>
      <c r="I15" s="30"/>
      <c r="J15" s="22"/>
      <c r="K15" s="21"/>
      <c r="L15" s="21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</row>
    <row r="16" spans="1:33" x14ac:dyDescent="0.25">
      <c r="B16" s="47" t="s">
        <v>42</v>
      </c>
      <c r="C16" s="25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</row>
    <row r="17" spans="1:33" x14ac:dyDescent="0.25">
      <c r="B17" s="47" t="s">
        <v>43</v>
      </c>
      <c r="C17" s="25"/>
      <c r="D17" s="22"/>
      <c r="E17" s="22"/>
      <c r="F17" s="22">
        <v>3</v>
      </c>
      <c r="G17" s="22"/>
      <c r="H17" s="22"/>
      <c r="I17" s="22"/>
      <c r="J17" s="22"/>
      <c r="K17" s="22"/>
      <c r="L17" s="22"/>
      <c r="M17" s="22"/>
      <c r="N17" s="19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x14ac:dyDescent="0.25">
      <c r="B18" s="47" t="s">
        <v>44</v>
      </c>
      <c r="C18" s="25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</row>
    <row r="19" spans="1:33" ht="15.75" thickBot="1" x14ac:dyDescent="0.3">
      <c r="B19" s="50" t="s">
        <v>45</v>
      </c>
      <c r="C19" s="51"/>
      <c r="D19" s="52"/>
      <c r="E19" s="52"/>
      <c r="F19" s="52">
        <v>3</v>
      </c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</row>
    <row r="21" spans="1:33" ht="15.75" thickBot="1" x14ac:dyDescent="0.3">
      <c r="A21" t="s">
        <v>55</v>
      </c>
    </row>
    <row r="22" spans="1:33" x14ac:dyDescent="0.25">
      <c r="B22" s="38" t="s">
        <v>38</v>
      </c>
      <c r="C22" s="55" t="s">
        <v>32</v>
      </c>
      <c r="D22" s="39"/>
      <c r="E22" s="39"/>
      <c r="F22" s="39"/>
      <c r="G22" s="40"/>
      <c r="H22" s="41"/>
      <c r="I22" s="41"/>
      <c r="J22" s="41"/>
      <c r="K22" s="42"/>
      <c r="L22" s="42"/>
      <c r="M22" s="43"/>
      <c r="N22" s="44"/>
      <c r="O22" s="44"/>
      <c r="P22" s="44"/>
      <c r="Q22" s="43"/>
      <c r="R22" s="42"/>
      <c r="S22" s="42"/>
      <c r="T22" s="45"/>
      <c r="U22" s="45"/>
      <c r="V22" s="45"/>
      <c r="W22" s="45"/>
      <c r="X22" s="45"/>
      <c r="Y22" s="42"/>
      <c r="Z22" s="42"/>
      <c r="AA22" s="45"/>
      <c r="AB22" s="45"/>
      <c r="AC22" s="45"/>
      <c r="AD22" s="45"/>
      <c r="AE22" s="45"/>
      <c r="AF22" s="41"/>
      <c r="AG22" s="41"/>
    </row>
    <row r="23" spans="1:33" x14ac:dyDescent="0.25">
      <c r="B23" s="47" t="s">
        <v>39</v>
      </c>
      <c r="C23" s="23"/>
      <c r="D23" s="18"/>
      <c r="E23" s="18"/>
      <c r="F23" s="18"/>
      <c r="G23" s="22"/>
      <c r="H23" s="20"/>
      <c r="I23" s="20"/>
      <c r="J23" s="20"/>
      <c r="K23" s="26"/>
      <c r="L23" s="21"/>
      <c r="M23" s="27"/>
      <c r="N23" s="28"/>
      <c r="O23" s="28"/>
      <c r="P23" s="28"/>
      <c r="Q23" s="28"/>
      <c r="R23" s="21"/>
      <c r="S23" s="21"/>
      <c r="T23" s="22"/>
      <c r="U23" s="22"/>
      <c r="V23" s="22"/>
      <c r="W23" s="22"/>
      <c r="X23" s="22"/>
      <c r="Y23" s="21"/>
      <c r="Z23" s="21"/>
      <c r="AA23" s="22"/>
      <c r="AB23" s="22"/>
      <c r="AC23" s="22"/>
      <c r="AD23" s="22"/>
      <c r="AE23" s="22"/>
      <c r="AF23" s="20"/>
      <c r="AG23" s="20"/>
    </row>
    <row r="24" spans="1:33" x14ac:dyDescent="0.25">
      <c r="B24" s="47" t="s">
        <v>40</v>
      </c>
      <c r="C24" s="29"/>
      <c r="D24" s="30"/>
      <c r="E24" s="30"/>
      <c r="F24" s="22"/>
      <c r="G24" s="24"/>
      <c r="H24" s="30"/>
      <c r="I24" s="30"/>
      <c r="J24" s="22"/>
      <c r="K24" s="21"/>
      <c r="L24" s="21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</row>
    <row r="25" spans="1:33" x14ac:dyDescent="0.25">
      <c r="B25" s="47" t="s">
        <v>41</v>
      </c>
      <c r="C25" s="23"/>
      <c r="D25" s="30"/>
      <c r="E25" s="30"/>
      <c r="F25" s="22"/>
      <c r="G25" s="22"/>
      <c r="H25" s="30"/>
      <c r="I25" s="30"/>
      <c r="J25" s="22"/>
      <c r="K25" s="21"/>
      <c r="L25" s="21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</row>
    <row r="26" spans="1:33" x14ac:dyDescent="0.25">
      <c r="B26" s="47" t="s">
        <v>42</v>
      </c>
      <c r="C26" s="25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</row>
    <row r="27" spans="1:33" x14ac:dyDescent="0.25">
      <c r="B27" s="47" t="s">
        <v>43</v>
      </c>
      <c r="C27" s="25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19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</row>
    <row r="28" spans="1:33" x14ac:dyDescent="0.25">
      <c r="B28" s="47" t="s">
        <v>44</v>
      </c>
      <c r="C28" s="25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</row>
    <row r="29" spans="1:33" ht="15.75" thickBot="1" x14ac:dyDescent="0.3">
      <c r="B29" s="50" t="s">
        <v>45</v>
      </c>
      <c r="C29" s="51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</row>
  </sheetData>
  <conditionalFormatting sqref="C22:AG29">
    <cfRule type="expression" dxfId="36" priority="30">
      <formula>WEEKDAY(#REF!,2)&gt;5</formula>
    </cfRule>
  </conditionalFormatting>
  <conditionalFormatting sqref="C12:AG19">
    <cfRule type="expression" dxfId="7" priority="4">
      <formula>WEEKDAY(#REF!,2)&gt;5</formula>
    </cfRule>
  </conditionalFormatting>
  <conditionalFormatting sqref="C2:AG9">
    <cfRule type="expression" dxfId="3" priority="2">
      <formula>WEEKDAY(#REF!,2)&gt;5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9" id="{22BB984B-5828-41A3-964C-E5679C017D59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C22:AG29</xm:sqref>
        </x14:conditionalFormatting>
        <x14:conditionalFormatting xmlns:xm="http://schemas.microsoft.com/office/excel/2006/main">
          <x14:cfRule type="expression" priority="3" id="{A95F32A8-AE71-448E-ADCB-4B422BFD3CB4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C12:AG19</xm:sqref>
        </x14:conditionalFormatting>
        <x14:conditionalFormatting xmlns:xm="http://schemas.microsoft.com/office/excel/2006/main">
          <x14:cfRule type="expression" priority="1" id="{D359DE0B-D356-47D0-A49E-13CCF8A2B088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C2:AG9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"/>
  <sheetViews>
    <sheetView workbookViewId="0">
      <selection activeCell="A10" sqref="A10"/>
    </sheetView>
  </sheetViews>
  <sheetFormatPr baseColWidth="10" defaultRowHeight="15" x14ac:dyDescent="0.25"/>
  <cols>
    <col min="1" max="1" width="22.5703125" customWidth="1"/>
    <col min="11" max="11" width="11.42578125" style="54"/>
  </cols>
  <sheetData>
    <row r="1" spans="1:12" x14ac:dyDescent="0.25">
      <c r="A1" t="s">
        <v>0</v>
      </c>
      <c r="B1">
        <f>Planning!A1</f>
        <v>2016</v>
      </c>
      <c r="J1" t="s">
        <v>15</v>
      </c>
      <c r="K1" s="54">
        <v>1</v>
      </c>
      <c r="L1">
        <v>2016</v>
      </c>
    </row>
    <row r="2" spans="1:12" x14ac:dyDescent="0.25">
      <c r="J2" t="s">
        <v>16</v>
      </c>
      <c r="K2" s="54">
        <v>2</v>
      </c>
      <c r="L2">
        <v>2017</v>
      </c>
    </row>
    <row r="3" spans="1:12" x14ac:dyDescent="0.25">
      <c r="A3" s="3" t="s">
        <v>1</v>
      </c>
      <c r="B3" s="2">
        <v>42005</v>
      </c>
      <c r="C3" s="1">
        <f>DATE($B$1,1,1)</f>
        <v>42370</v>
      </c>
      <c r="G3" s="5" t="s">
        <v>27</v>
      </c>
      <c r="J3" t="s">
        <v>17</v>
      </c>
      <c r="K3" s="54">
        <v>3</v>
      </c>
      <c r="L3">
        <v>2018</v>
      </c>
    </row>
    <row r="4" spans="1:12" x14ac:dyDescent="0.25">
      <c r="A4" s="3" t="s">
        <v>2</v>
      </c>
      <c r="B4" s="2">
        <v>42128</v>
      </c>
      <c r="C4" s="1">
        <f>ROUND(DATE(B1,4,MOD(234-11*MOD(B1,19),30))/7,0)*7-6</f>
        <v>42456</v>
      </c>
      <c r="G4" s="6" t="s">
        <v>30</v>
      </c>
      <c r="J4" t="s">
        <v>18</v>
      </c>
      <c r="K4" s="54">
        <v>4</v>
      </c>
      <c r="L4">
        <v>2019</v>
      </c>
    </row>
    <row r="5" spans="1:12" x14ac:dyDescent="0.25">
      <c r="A5" s="3" t="s">
        <v>3</v>
      </c>
      <c r="B5" s="2">
        <v>42159</v>
      </c>
      <c r="C5" s="1">
        <f>C4+1</f>
        <v>42457</v>
      </c>
      <c r="G5" s="7" t="s">
        <v>31</v>
      </c>
      <c r="J5" t="s">
        <v>19</v>
      </c>
      <c r="K5" s="54">
        <v>5</v>
      </c>
    </row>
    <row r="6" spans="1:12" x14ac:dyDescent="0.25">
      <c r="A6" s="3" t="s">
        <v>4</v>
      </c>
      <c r="B6" s="2">
        <v>42009</v>
      </c>
      <c r="C6" s="1">
        <f>DATE($B$1,5,1)</f>
        <v>42491</v>
      </c>
      <c r="G6" s="8" t="s">
        <v>32</v>
      </c>
      <c r="J6" t="s">
        <v>20</v>
      </c>
      <c r="K6" s="54">
        <v>6</v>
      </c>
    </row>
    <row r="7" spans="1:12" x14ac:dyDescent="0.25">
      <c r="A7" s="4">
        <v>42132</v>
      </c>
      <c r="B7" s="2">
        <v>42221</v>
      </c>
      <c r="C7" s="1">
        <f>DATE($B$1,5,8)</f>
        <v>42498</v>
      </c>
      <c r="G7" s="10" t="s">
        <v>33</v>
      </c>
      <c r="J7" t="s">
        <v>21</v>
      </c>
      <c r="K7" s="54">
        <v>7</v>
      </c>
    </row>
    <row r="8" spans="1:12" x14ac:dyDescent="0.25">
      <c r="A8" s="3" t="s">
        <v>5</v>
      </c>
      <c r="B8" s="3" t="s">
        <v>6</v>
      </c>
      <c r="C8" s="1">
        <f>C4+39</f>
        <v>42495</v>
      </c>
      <c r="G8" s="11" t="s">
        <v>34</v>
      </c>
      <c r="J8" t="s">
        <v>22</v>
      </c>
      <c r="K8" s="54">
        <v>8</v>
      </c>
    </row>
    <row r="9" spans="1:12" x14ac:dyDescent="0.25">
      <c r="A9" s="3" t="s">
        <v>7</v>
      </c>
      <c r="B9" s="3" t="s">
        <v>8</v>
      </c>
      <c r="C9" s="1">
        <f>C4+49</f>
        <v>42505</v>
      </c>
      <c r="G9" s="13" t="s">
        <v>28</v>
      </c>
      <c r="J9" t="s">
        <v>23</v>
      </c>
      <c r="K9" s="54">
        <v>9</v>
      </c>
    </row>
    <row r="10" spans="1:12" x14ac:dyDescent="0.25">
      <c r="A10" s="3" t="s">
        <v>9</v>
      </c>
      <c r="B10" s="3" t="s">
        <v>10</v>
      </c>
      <c r="C10" s="1">
        <f>C4+50</f>
        <v>42506</v>
      </c>
      <c r="G10" s="14" t="s">
        <v>35</v>
      </c>
      <c r="J10" t="s">
        <v>24</v>
      </c>
      <c r="K10" s="54">
        <v>10</v>
      </c>
    </row>
    <row r="11" spans="1:12" x14ac:dyDescent="0.25">
      <c r="A11" s="4">
        <v>42199</v>
      </c>
      <c r="B11" s="3" t="s">
        <v>11</v>
      </c>
      <c r="C11" s="1">
        <f>DATE($B$1,7,14)</f>
        <v>42565</v>
      </c>
      <c r="G11" s="15" t="s">
        <v>29</v>
      </c>
      <c r="J11" t="s">
        <v>25</v>
      </c>
      <c r="K11" s="54">
        <v>11</v>
      </c>
    </row>
    <row r="12" spans="1:12" x14ac:dyDescent="0.25">
      <c r="A12" s="4">
        <v>42231</v>
      </c>
      <c r="B12" s="3" t="s">
        <v>12</v>
      </c>
      <c r="C12" s="1">
        <f>DATE($B$1,8,15)</f>
        <v>42597</v>
      </c>
      <c r="G12" s="16" t="s">
        <v>36</v>
      </c>
      <c r="J12" t="s">
        <v>26</v>
      </c>
      <c r="K12" s="54">
        <v>12</v>
      </c>
    </row>
    <row r="13" spans="1:12" x14ac:dyDescent="0.25">
      <c r="A13" s="3" t="s">
        <v>13</v>
      </c>
      <c r="B13" s="2">
        <v>42015</v>
      </c>
      <c r="C13" s="1">
        <f>DATE($B$1,11,1)</f>
        <v>42675</v>
      </c>
      <c r="G13" s="17" t="s">
        <v>37</v>
      </c>
    </row>
    <row r="14" spans="1:12" x14ac:dyDescent="0.25">
      <c r="A14" s="4">
        <v>42319</v>
      </c>
      <c r="B14" s="2">
        <v>42319</v>
      </c>
      <c r="C14" s="1">
        <f>DATE($B$1,11,11)</f>
        <v>42685</v>
      </c>
    </row>
    <row r="15" spans="1:12" x14ac:dyDescent="0.25">
      <c r="A15" s="4">
        <v>42363</v>
      </c>
      <c r="B15" s="3" t="s">
        <v>14</v>
      </c>
      <c r="C15" s="1">
        <f>DATE($B$1,12,25)</f>
        <v>42729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T4"/>
  <sheetViews>
    <sheetView workbookViewId="0">
      <selection activeCell="U14" sqref="U14"/>
    </sheetView>
  </sheetViews>
  <sheetFormatPr baseColWidth="10" defaultRowHeight="15" x14ac:dyDescent="0.25"/>
  <cols>
    <col min="3" max="72" width="3.28515625" customWidth="1"/>
  </cols>
  <sheetData>
    <row r="1" spans="1:72" x14ac:dyDescent="0.25">
      <c r="C1" s="34" t="s">
        <v>49</v>
      </c>
      <c r="D1" s="34" t="s">
        <v>27</v>
      </c>
      <c r="E1" s="34" t="s">
        <v>27</v>
      </c>
      <c r="F1" s="34" t="s">
        <v>50</v>
      </c>
      <c r="G1" s="34" t="s">
        <v>51</v>
      </c>
      <c r="H1" s="34" t="s">
        <v>30</v>
      </c>
      <c r="I1" s="34" t="s">
        <v>52</v>
      </c>
      <c r="J1" s="34" t="s">
        <v>49</v>
      </c>
      <c r="K1" s="34" t="s">
        <v>27</v>
      </c>
      <c r="L1" s="34" t="s">
        <v>27</v>
      </c>
      <c r="M1" s="34" t="s">
        <v>50</v>
      </c>
      <c r="N1" s="34" t="s">
        <v>51</v>
      </c>
      <c r="O1" s="34" t="s">
        <v>30</v>
      </c>
      <c r="P1" s="34" t="s">
        <v>52</v>
      </c>
      <c r="Q1" s="34" t="s">
        <v>49</v>
      </c>
      <c r="R1" s="34" t="s">
        <v>27</v>
      </c>
      <c r="S1" s="34" t="s">
        <v>27</v>
      </c>
      <c r="T1" s="34" t="s">
        <v>50</v>
      </c>
      <c r="U1" s="34" t="s">
        <v>51</v>
      </c>
      <c r="V1" s="34" t="s">
        <v>30</v>
      </c>
      <c r="W1" s="34" t="s">
        <v>52</v>
      </c>
      <c r="X1" s="34" t="s">
        <v>49</v>
      </c>
      <c r="Y1" s="34" t="s">
        <v>27</v>
      </c>
      <c r="Z1" s="34" t="s">
        <v>27</v>
      </c>
      <c r="AA1" s="34" t="s">
        <v>50</v>
      </c>
      <c r="AB1" s="34" t="s">
        <v>51</v>
      </c>
      <c r="AC1" s="34" t="s">
        <v>30</v>
      </c>
      <c r="AD1" s="34" t="s">
        <v>52</v>
      </c>
      <c r="AE1" s="34" t="s">
        <v>49</v>
      </c>
      <c r="AF1" s="34" t="s">
        <v>27</v>
      </c>
      <c r="AG1" s="34" t="s">
        <v>27</v>
      </c>
      <c r="AH1" s="34" t="s">
        <v>50</v>
      </c>
      <c r="AI1" s="34" t="s">
        <v>51</v>
      </c>
      <c r="AJ1" s="34" t="s">
        <v>30</v>
      </c>
      <c r="AK1" s="34" t="s">
        <v>52</v>
      </c>
      <c r="AL1" s="34" t="s">
        <v>49</v>
      </c>
      <c r="AM1" s="34" t="s">
        <v>27</v>
      </c>
      <c r="AN1" s="34" t="s">
        <v>27</v>
      </c>
      <c r="AO1" s="34" t="s">
        <v>50</v>
      </c>
      <c r="AP1" s="34" t="s">
        <v>51</v>
      </c>
      <c r="AQ1" s="34" t="s">
        <v>30</v>
      </c>
      <c r="AR1" s="34" t="s">
        <v>52</v>
      </c>
      <c r="AS1" s="34" t="s">
        <v>49</v>
      </c>
      <c r="AT1" s="34" t="s">
        <v>27</v>
      </c>
      <c r="AU1" s="34" t="s">
        <v>27</v>
      </c>
      <c r="AV1" s="34" t="s">
        <v>50</v>
      </c>
      <c r="AW1" s="34" t="s">
        <v>51</v>
      </c>
      <c r="AX1" s="34" t="s">
        <v>30</v>
      </c>
      <c r="AY1" s="34" t="s">
        <v>52</v>
      </c>
      <c r="AZ1" s="34" t="s">
        <v>49</v>
      </c>
      <c r="BA1" s="34" t="s">
        <v>27</v>
      </c>
      <c r="BB1" s="34" t="s">
        <v>27</v>
      </c>
      <c r="BC1" s="34" t="s">
        <v>50</v>
      </c>
      <c r="BD1" s="34" t="s">
        <v>51</v>
      </c>
      <c r="BE1" s="34" t="s">
        <v>30</v>
      </c>
      <c r="BF1" s="34" t="s">
        <v>52</v>
      </c>
      <c r="BG1" s="34" t="s">
        <v>49</v>
      </c>
      <c r="BH1" s="34" t="s">
        <v>27</v>
      </c>
      <c r="BI1" s="34" t="s">
        <v>27</v>
      </c>
      <c r="BJ1" s="34" t="s">
        <v>50</v>
      </c>
      <c r="BK1" s="34" t="s">
        <v>51</v>
      </c>
      <c r="BL1" s="34" t="s">
        <v>30</v>
      </c>
      <c r="BM1" s="34" t="s">
        <v>52</v>
      </c>
      <c r="BN1" s="34" t="s">
        <v>49</v>
      </c>
      <c r="BO1" s="34" t="s">
        <v>27</v>
      </c>
      <c r="BP1" s="34" t="s">
        <v>27</v>
      </c>
      <c r="BQ1" s="34" t="s">
        <v>50</v>
      </c>
      <c r="BR1" s="34" t="s">
        <v>51</v>
      </c>
      <c r="BS1" s="34" t="s">
        <v>30</v>
      </c>
      <c r="BT1" s="34" t="s">
        <v>52</v>
      </c>
    </row>
    <row r="2" spans="1:72" x14ac:dyDescent="0.25">
      <c r="A2" t="s">
        <v>48</v>
      </c>
      <c r="C2" s="13" t="s">
        <v>28</v>
      </c>
      <c r="D2" s="5" t="s">
        <v>27</v>
      </c>
      <c r="E2" s="5" t="s">
        <v>27</v>
      </c>
      <c r="F2" s="5" t="s">
        <v>27</v>
      </c>
      <c r="G2" s="13" t="s">
        <v>28</v>
      </c>
      <c r="H2" s="31" t="s">
        <v>30</v>
      </c>
      <c r="I2" s="31" t="s">
        <v>30</v>
      </c>
      <c r="J2" s="31" t="s">
        <v>30</v>
      </c>
      <c r="K2" s="31" t="s">
        <v>30</v>
      </c>
      <c r="L2" s="13" t="s">
        <v>28</v>
      </c>
      <c r="M2" s="13" t="s">
        <v>28</v>
      </c>
      <c r="N2" s="5" t="s">
        <v>27</v>
      </c>
      <c r="O2" s="5" t="s">
        <v>27</v>
      </c>
      <c r="P2" s="5" t="s">
        <v>27</v>
      </c>
      <c r="Q2" s="5" t="s">
        <v>27</v>
      </c>
      <c r="R2" s="16" t="s">
        <v>36</v>
      </c>
      <c r="S2" s="31" t="s">
        <v>30</v>
      </c>
      <c r="T2" s="31" t="s">
        <v>30</v>
      </c>
      <c r="U2" s="31" t="s">
        <v>30</v>
      </c>
      <c r="V2" s="13" t="s">
        <v>28</v>
      </c>
      <c r="W2" s="13" t="s">
        <v>28</v>
      </c>
      <c r="X2" s="16" t="s">
        <v>36</v>
      </c>
      <c r="Y2" s="12" t="s">
        <v>34</v>
      </c>
      <c r="Z2" s="12" t="s">
        <v>34</v>
      </c>
      <c r="AA2" s="12" t="s">
        <v>34</v>
      </c>
      <c r="AB2" s="16" t="s">
        <v>36</v>
      </c>
      <c r="AC2" s="13" t="s">
        <v>28</v>
      </c>
      <c r="AD2" s="13" t="s">
        <v>28</v>
      </c>
      <c r="AE2" s="13" t="s">
        <v>28</v>
      </c>
      <c r="AF2" s="7" t="s">
        <v>31</v>
      </c>
      <c r="AG2" s="7" t="s">
        <v>31</v>
      </c>
      <c r="AH2" s="7" t="s">
        <v>31</v>
      </c>
      <c r="AI2" s="7" t="s">
        <v>31</v>
      </c>
      <c r="AJ2" s="13" t="s">
        <v>28</v>
      </c>
      <c r="AK2" s="13" t="s">
        <v>28</v>
      </c>
      <c r="AL2" s="7" t="s">
        <v>31</v>
      </c>
      <c r="AM2" s="5" t="s">
        <v>27</v>
      </c>
      <c r="AN2" s="5" t="s">
        <v>27</v>
      </c>
      <c r="AO2" s="5" t="s">
        <v>27</v>
      </c>
      <c r="AP2" s="13" t="s">
        <v>28</v>
      </c>
      <c r="AQ2" s="31" t="s">
        <v>30</v>
      </c>
      <c r="AR2" s="31" t="s">
        <v>30</v>
      </c>
      <c r="AS2" s="31" t="s">
        <v>30</v>
      </c>
      <c r="AT2" s="31" t="s">
        <v>30</v>
      </c>
      <c r="AU2" s="13" t="s">
        <v>28</v>
      </c>
      <c r="AV2" s="16" t="s">
        <v>36</v>
      </c>
      <c r="AW2" s="5" t="s">
        <v>27</v>
      </c>
      <c r="AX2" s="5" t="s">
        <v>27</v>
      </c>
      <c r="AY2" s="5" t="s">
        <v>27</v>
      </c>
      <c r="AZ2" s="5" t="s">
        <v>27</v>
      </c>
      <c r="BA2" s="13" t="s">
        <v>28</v>
      </c>
      <c r="BB2" s="31" t="s">
        <v>30</v>
      </c>
      <c r="BC2" s="31" t="s">
        <v>30</v>
      </c>
      <c r="BD2" s="31" t="s">
        <v>30</v>
      </c>
      <c r="BE2" s="32" t="s">
        <v>28</v>
      </c>
      <c r="BF2" s="13" t="s">
        <v>28</v>
      </c>
      <c r="BG2" s="16" t="s">
        <v>36</v>
      </c>
      <c r="BH2" s="12" t="s">
        <v>34</v>
      </c>
      <c r="BI2" s="12" t="s">
        <v>34</v>
      </c>
      <c r="BJ2" s="12" t="s">
        <v>34</v>
      </c>
      <c r="BK2" s="12" t="s">
        <v>34</v>
      </c>
      <c r="BL2" s="13" t="s">
        <v>28</v>
      </c>
      <c r="BM2" s="13" t="s">
        <v>28</v>
      </c>
      <c r="BN2" s="7" t="s">
        <v>31</v>
      </c>
      <c r="BO2" s="7" t="s">
        <v>31</v>
      </c>
      <c r="BP2" s="7" t="s">
        <v>31</v>
      </c>
      <c r="BQ2" s="7" t="s">
        <v>31</v>
      </c>
      <c r="BR2" s="7" t="s">
        <v>31</v>
      </c>
      <c r="BS2" s="13" t="s">
        <v>28</v>
      </c>
      <c r="BT2" s="13" t="s">
        <v>28</v>
      </c>
    </row>
    <row r="4" spans="1:72" x14ac:dyDescent="0.25">
      <c r="A4" t="s">
        <v>53</v>
      </c>
      <c r="C4" s="9" t="s">
        <v>32</v>
      </c>
      <c r="D4" s="9" t="s">
        <v>32</v>
      </c>
      <c r="E4" s="13" t="s">
        <v>28</v>
      </c>
      <c r="F4" s="13" t="s">
        <v>28</v>
      </c>
      <c r="G4" s="9" t="s">
        <v>32</v>
      </c>
      <c r="H4" s="9" t="s">
        <v>32</v>
      </c>
      <c r="I4" s="9" t="s">
        <v>32</v>
      </c>
      <c r="J4" s="33" t="s">
        <v>33</v>
      </c>
      <c r="K4" s="10" t="s">
        <v>33</v>
      </c>
      <c r="L4" s="9" t="s">
        <v>32</v>
      </c>
      <c r="M4" s="9" t="s">
        <v>32</v>
      </c>
      <c r="N4" s="33" t="s">
        <v>33</v>
      </c>
      <c r="O4" s="13" t="s">
        <v>28</v>
      </c>
      <c r="P4" s="13" t="s">
        <v>28</v>
      </c>
      <c r="Q4" s="9" t="s">
        <v>32</v>
      </c>
      <c r="R4" s="9" t="s">
        <v>32</v>
      </c>
      <c r="S4" s="13" t="s">
        <v>28</v>
      </c>
      <c r="T4" s="13" t="s">
        <v>28</v>
      </c>
      <c r="U4" s="9" t="s">
        <v>32</v>
      </c>
      <c r="V4" s="9" t="s">
        <v>32</v>
      </c>
      <c r="W4" s="9" t="s">
        <v>32</v>
      </c>
      <c r="X4" s="33" t="s">
        <v>33</v>
      </c>
      <c r="Y4" s="10" t="s">
        <v>33</v>
      </c>
      <c r="Z4" s="9" t="s">
        <v>32</v>
      </c>
      <c r="AA4" s="9" t="s">
        <v>32</v>
      </c>
      <c r="AB4" s="33" t="s">
        <v>33</v>
      </c>
      <c r="AC4" s="13" t="s">
        <v>28</v>
      </c>
      <c r="AD4" s="13" t="s">
        <v>28</v>
      </c>
      <c r="AE4" s="9" t="s">
        <v>32</v>
      </c>
      <c r="AF4" s="9" t="s">
        <v>32</v>
      </c>
      <c r="AG4" s="13" t="s">
        <v>28</v>
      </c>
      <c r="AH4" s="13" t="s">
        <v>28</v>
      </c>
      <c r="AI4" s="9" t="s">
        <v>32</v>
      </c>
      <c r="AJ4" s="9" t="s">
        <v>32</v>
      </c>
      <c r="AK4" s="9" t="s">
        <v>32</v>
      </c>
      <c r="AL4" s="33" t="s">
        <v>33</v>
      </c>
      <c r="AM4" s="10" t="s">
        <v>33</v>
      </c>
      <c r="AN4" s="9" t="s">
        <v>32</v>
      </c>
      <c r="AO4" s="9" t="s">
        <v>32</v>
      </c>
      <c r="AP4" s="33" t="s">
        <v>33</v>
      </c>
      <c r="AQ4" s="13" t="s">
        <v>28</v>
      </c>
      <c r="AR4" s="13" t="s">
        <v>28</v>
      </c>
      <c r="AS4" s="9" t="s">
        <v>32</v>
      </c>
      <c r="AT4" s="9" t="s">
        <v>32</v>
      </c>
      <c r="AU4" s="13" t="s">
        <v>28</v>
      </c>
      <c r="AV4" s="13" t="s">
        <v>28</v>
      </c>
      <c r="AW4" s="9" t="s">
        <v>32</v>
      </c>
      <c r="AX4" s="9" t="s">
        <v>32</v>
      </c>
      <c r="AY4" s="9" t="s">
        <v>32</v>
      </c>
      <c r="AZ4" s="33" t="s">
        <v>33</v>
      </c>
      <c r="BA4" s="10" t="s">
        <v>33</v>
      </c>
      <c r="BB4" s="9" t="s">
        <v>32</v>
      </c>
      <c r="BC4" s="9" t="s">
        <v>32</v>
      </c>
      <c r="BD4" s="33" t="s">
        <v>33</v>
      </c>
      <c r="BE4" s="13" t="s">
        <v>28</v>
      </c>
      <c r="BF4" s="13" t="s">
        <v>28</v>
      </c>
      <c r="BG4" s="9" t="s">
        <v>32</v>
      </c>
      <c r="BH4" s="9" t="s">
        <v>32</v>
      </c>
      <c r="BI4" s="13" t="s">
        <v>28</v>
      </c>
      <c r="BJ4" s="13" t="s">
        <v>28</v>
      </c>
      <c r="BK4" s="9" t="s">
        <v>32</v>
      </c>
      <c r="BL4" s="9" t="s">
        <v>32</v>
      </c>
      <c r="BM4" s="9" t="s">
        <v>32</v>
      </c>
      <c r="BN4" s="33" t="s">
        <v>33</v>
      </c>
      <c r="BO4" s="10" t="s">
        <v>33</v>
      </c>
      <c r="BP4" s="9" t="s">
        <v>32</v>
      </c>
      <c r="BQ4" s="9" t="s">
        <v>32</v>
      </c>
      <c r="BR4" s="33" t="s">
        <v>33</v>
      </c>
      <c r="BS4" s="13" t="s">
        <v>28</v>
      </c>
      <c r="BT4" s="13" t="s">
        <v>28</v>
      </c>
    </row>
  </sheetData>
  <conditionalFormatting sqref="C1:BT4">
    <cfRule type="expression" dxfId="30" priority="1">
      <formula>WEEKDAY(C$1,2)&gt;5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F11"/>
  <sheetViews>
    <sheetView workbookViewId="0">
      <selection activeCell="AG12" sqref="AG12:AG15"/>
    </sheetView>
  </sheetViews>
  <sheetFormatPr baseColWidth="10" defaultRowHeight="15" x14ac:dyDescent="0.25"/>
  <cols>
    <col min="1" max="31" width="3.140625" customWidth="1"/>
  </cols>
  <sheetData>
    <row r="3" spans="1:32" ht="15.75" thickBot="1" x14ac:dyDescent="0.3"/>
    <row r="4" spans="1:32" x14ac:dyDescent="0.25">
      <c r="A4" s="38" t="s">
        <v>38</v>
      </c>
      <c r="B4" s="55" t="s">
        <v>27</v>
      </c>
      <c r="C4" s="39" t="s">
        <v>27</v>
      </c>
      <c r="D4" s="39" t="s">
        <v>27</v>
      </c>
      <c r="E4" s="39" t="s">
        <v>27</v>
      </c>
      <c r="F4" s="40"/>
      <c r="G4" s="41" t="s">
        <v>30</v>
      </c>
      <c r="H4" s="41" t="s">
        <v>30</v>
      </c>
      <c r="I4" s="41" t="s">
        <v>30</v>
      </c>
      <c r="J4" s="42" t="s">
        <v>28</v>
      </c>
      <c r="K4" s="42" t="s">
        <v>28</v>
      </c>
      <c r="L4" s="43" t="s">
        <v>36</v>
      </c>
      <c r="M4" s="44" t="s">
        <v>34</v>
      </c>
      <c r="N4" s="44" t="s">
        <v>34</v>
      </c>
      <c r="O4" s="44" t="s">
        <v>34</v>
      </c>
      <c r="P4" s="43" t="s">
        <v>36</v>
      </c>
      <c r="Q4" s="42" t="s">
        <v>28</v>
      </c>
      <c r="R4" s="42" t="s">
        <v>28</v>
      </c>
      <c r="S4" s="45"/>
      <c r="T4" s="45"/>
      <c r="U4" s="45"/>
      <c r="V4" s="45"/>
      <c r="W4" s="45"/>
      <c r="X4" s="42" t="s">
        <v>28</v>
      </c>
      <c r="Y4" s="42" t="s">
        <v>28</v>
      </c>
      <c r="Z4" s="45"/>
      <c r="AA4" s="45"/>
      <c r="AB4" s="45"/>
      <c r="AC4" s="45"/>
      <c r="AD4" s="45"/>
      <c r="AE4" s="41" t="s">
        <v>30</v>
      </c>
      <c r="AF4" s="46" t="s">
        <v>30</v>
      </c>
    </row>
    <row r="5" spans="1:32" x14ac:dyDescent="0.25">
      <c r="A5" s="47" t="s">
        <v>39</v>
      </c>
      <c r="B5" s="23" t="s">
        <v>29</v>
      </c>
      <c r="C5" s="18" t="s">
        <v>27</v>
      </c>
      <c r="D5" s="18" t="s">
        <v>27</v>
      </c>
      <c r="E5" s="18" t="s">
        <v>27</v>
      </c>
      <c r="F5" s="22"/>
      <c r="G5" s="20" t="s">
        <v>30</v>
      </c>
      <c r="H5" s="20" t="s">
        <v>30</v>
      </c>
      <c r="I5" s="20" t="s">
        <v>30</v>
      </c>
      <c r="J5" s="26" t="s">
        <v>28</v>
      </c>
      <c r="K5" s="21" t="s">
        <v>28</v>
      </c>
      <c r="L5" s="27" t="s">
        <v>36</v>
      </c>
      <c r="M5" s="28" t="s">
        <v>36</v>
      </c>
      <c r="N5" s="28" t="s">
        <v>36</v>
      </c>
      <c r="O5" s="28" t="s">
        <v>36</v>
      </c>
      <c r="P5" s="28" t="s">
        <v>36</v>
      </c>
      <c r="Q5" s="21" t="s">
        <v>28</v>
      </c>
      <c r="R5" s="21" t="s">
        <v>28</v>
      </c>
      <c r="S5" s="22"/>
      <c r="T5" s="22"/>
      <c r="U5" s="22"/>
      <c r="V5" s="22"/>
      <c r="W5" s="22"/>
      <c r="X5" s="21" t="s">
        <v>28</v>
      </c>
      <c r="Y5" s="21" t="s">
        <v>28</v>
      </c>
      <c r="Z5" s="22"/>
      <c r="AA5" s="22"/>
      <c r="AB5" s="22"/>
      <c r="AC5" s="22"/>
      <c r="AD5" s="22"/>
      <c r="AE5" s="20" t="s">
        <v>30</v>
      </c>
      <c r="AF5" s="48" t="s">
        <v>30</v>
      </c>
    </row>
    <row r="6" spans="1:32" x14ac:dyDescent="0.25">
      <c r="A6" s="47" t="s">
        <v>40</v>
      </c>
      <c r="B6" s="29" t="s">
        <v>32</v>
      </c>
      <c r="C6" s="30" t="s">
        <v>32</v>
      </c>
      <c r="D6" s="30" t="s">
        <v>32</v>
      </c>
      <c r="E6" s="22"/>
      <c r="F6" s="24"/>
      <c r="G6" s="30" t="s">
        <v>32</v>
      </c>
      <c r="H6" s="30" t="s">
        <v>32</v>
      </c>
      <c r="I6" s="22"/>
      <c r="J6" s="21" t="s">
        <v>28</v>
      </c>
      <c r="K6" s="21" t="s">
        <v>28</v>
      </c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49"/>
    </row>
    <row r="7" spans="1:32" x14ac:dyDescent="0.25">
      <c r="A7" s="47" t="s">
        <v>41</v>
      </c>
      <c r="B7" s="23" t="s">
        <v>29</v>
      </c>
      <c r="C7" s="30" t="s">
        <v>32</v>
      </c>
      <c r="D7" s="30" t="s">
        <v>32</v>
      </c>
      <c r="E7" s="22"/>
      <c r="F7" s="22"/>
      <c r="G7" s="30" t="s">
        <v>32</v>
      </c>
      <c r="H7" s="30" t="s">
        <v>32</v>
      </c>
      <c r="I7" s="22"/>
      <c r="J7" s="21" t="s">
        <v>28</v>
      </c>
      <c r="K7" s="21" t="s">
        <v>28</v>
      </c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49"/>
    </row>
    <row r="8" spans="1:32" x14ac:dyDescent="0.25">
      <c r="A8" s="47" t="s">
        <v>42</v>
      </c>
      <c r="B8" s="25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49"/>
    </row>
    <row r="9" spans="1:32" x14ac:dyDescent="0.25">
      <c r="A9" s="47" t="s">
        <v>43</v>
      </c>
      <c r="B9" s="25"/>
      <c r="C9" s="22"/>
      <c r="D9" s="22"/>
      <c r="E9" s="22"/>
      <c r="F9" s="22"/>
      <c r="G9" s="22"/>
      <c r="H9" s="22"/>
      <c r="I9" s="22"/>
      <c r="J9" s="22"/>
      <c r="K9" s="22"/>
      <c r="L9" s="22"/>
      <c r="M9" s="19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49"/>
    </row>
    <row r="10" spans="1:32" x14ac:dyDescent="0.25">
      <c r="A10" s="47" t="s">
        <v>44</v>
      </c>
      <c r="B10" s="25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49"/>
    </row>
    <row r="11" spans="1:32" ht="15.75" thickBot="1" x14ac:dyDescent="0.3">
      <c r="A11" s="50" t="s">
        <v>45</v>
      </c>
      <c r="B11" s="51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3"/>
    </row>
  </sheetData>
  <conditionalFormatting sqref="B4:AF11">
    <cfRule type="expression" dxfId="29" priority="2">
      <formula>WEEKDAY(B$6,2)&gt;5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1584A97-DFAC-43A3-BA5B-AF85A6EFAC60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B4:AF11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Archives</vt:lpstr>
      <vt:lpstr>Paramètres</vt:lpstr>
      <vt:lpstr>Trame de planning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dcterms:created xsi:type="dcterms:W3CDTF">2015-11-25T08:01:12Z</dcterms:created>
  <dcterms:modified xsi:type="dcterms:W3CDTF">2015-11-26T14:08:39Z</dcterms:modified>
</cp:coreProperties>
</file>